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david.mckean\Desktop\"/>
    </mc:Choice>
  </mc:AlternateContent>
  <xr:revisionPtr revIDLastSave="0" documentId="8_{9D4319E4-1604-447B-809D-8B6D7271C6B9}" xr6:coauthVersionLast="47" xr6:coauthVersionMax="47" xr10:uidLastSave="{00000000-0000-0000-0000-000000000000}"/>
  <bookViews>
    <workbookView xWindow="3510" yWindow="3510" windowWidth="21600" windowHeight="11295" xr2:uid="{00000000-000D-0000-FFFF-FFFF00000000}"/>
  </bookViews>
  <sheets>
    <sheet name="Gentamicin calculator" sheetId="4" r:id="rId1"/>
    <sheet name="Gentamicin guidelines" sheetId="9" r:id="rId2"/>
    <sheet name="Supplementary Monitoring Sheet" sheetId="8" state="hidden" r:id="rId3"/>
  </sheets>
  <definedNames>
    <definedName name="Date_stamp">'Gentamicin calculator'!#REF!</definedName>
    <definedName name="_xlnm.Print_Area" localSheetId="0">'Gentamicin calculator'!$A$1:$AK$82</definedName>
    <definedName name="_xlnm.Print_Area" localSheetId="1">'Gentamicin guidelines'!$A$1:$J$34</definedName>
    <definedName name="_xlnm.Print_Area" localSheetId="2">'Supplementary Monitoring Sheet'!$A$1:$I$56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4" l="1"/>
  <c r="BF26" i="4"/>
  <c r="BA11" i="4"/>
  <c r="L14" i="4"/>
  <c r="L15" i="4"/>
  <c r="L16" i="4"/>
  <c r="L10" i="4"/>
  <c r="BF23" i="4"/>
  <c r="L17" i="4" l="1"/>
  <c r="W7" i="4"/>
  <c r="BF27" i="4" l="1"/>
  <c r="BA6" i="4"/>
  <c r="BG16" i="4"/>
  <c r="BF24" i="4" s="1"/>
  <c r="BA10" i="4"/>
  <c r="BA12" i="4"/>
  <c r="AV31" i="4"/>
  <c r="AV26" i="4"/>
  <c r="AV27" i="4"/>
  <c r="AV30" i="4"/>
  <c r="AV28" i="4"/>
  <c r="BG17" i="4" l="1"/>
  <c r="BF25" i="4" s="1"/>
  <c r="BG18" i="4" s="1"/>
  <c r="BF22" i="4" s="1"/>
  <c r="BA7" i="4"/>
  <c r="AV25" i="4" l="1"/>
  <c r="BD12" i="4"/>
  <c r="BI24" i="4"/>
  <c r="BG19" i="4" l="1"/>
  <c r="M16" i="4" s="1"/>
  <c r="AU31" i="4" l="1"/>
  <c r="AU27" i="4"/>
  <c r="AU25" i="4"/>
  <c r="AU28" i="4"/>
  <c r="G17" i="4"/>
  <c r="S8" i="4" s="1"/>
  <c r="S16" i="4" s="1"/>
  <c r="AU26" i="4"/>
  <c r="AW31" i="4"/>
  <c r="Z12" i="4" s="1"/>
  <c r="AU30" i="4"/>
  <c r="V17" i="4"/>
  <c r="AU24" i="4"/>
  <c r="S11" i="4" l="1"/>
  <c r="S13" i="4" s="1"/>
  <c r="AU32" i="4"/>
  <c r="BI22" i="4" s="1"/>
  <c r="S9" i="4" s="1"/>
  <c r="C18" i="4" s="1"/>
  <c r="BI23" i="4"/>
  <c r="W17" i="4"/>
  <c r="S17" i="4"/>
</calcChain>
</file>

<file path=xl/sharedStrings.xml><?xml version="1.0" encoding="utf-8"?>
<sst xmlns="http://schemas.openxmlformats.org/spreadsheetml/2006/main" count="199" uniqueCount="139">
  <si>
    <t>Gentamicin maintenance</t>
  </si>
  <si>
    <t xml:space="preserve">Creat Cl </t>
  </si>
  <si>
    <t>40 - 49 kg</t>
  </si>
  <si>
    <t xml:space="preserve"> 50 - 59 kg</t>
  </si>
  <si>
    <t>60 - 69 kg</t>
  </si>
  <si>
    <t>70 - 80 kg</t>
  </si>
  <si>
    <t>&gt; 80 kg</t>
  </si>
  <si>
    <t>&lt; 21</t>
  </si>
  <si>
    <t>2.5 mg/kg (max 180 mg) then take a sample after 24 hours</t>
  </si>
  <si>
    <t>Height (cm)</t>
  </si>
  <si>
    <t>21 - 30</t>
  </si>
  <si>
    <t>Ideal body weight (kg)</t>
  </si>
  <si>
    <t>31 - 40</t>
  </si>
  <si>
    <t>Weight for creatinine clearance (kg)</t>
  </si>
  <si>
    <t>41 - 50</t>
  </si>
  <si>
    <t>Creatinine CL (ml/min)</t>
  </si>
  <si>
    <t>51 - 60</t>
  </si>
  <si>
    <t>&gt; 60</t>
  </si>
  <si>
    <t>CrCl</t>
  </si>
  <si>
    <t>Dose</t>
  </si>
  <si>
    <t>Interval</t>
  </si>
  <si>
    <t>Height</t>
  </si>
  <si>
    <t>IBW</t>
  </si>
  <si>
    <t>Weight &lt; 40</t>
  </si>
  <si>
    <t>MBW</t>
  </si>
  <si>
    <t>Sex</t>
  </si>
  <si>
    <t>Creatinine</t>
  </si>
  <si>
    <t>DOSING</t>
  </si>
  <si>
    <t>MONITORING</t>
  </si>
  <si>
    <t>Gentamicin Dose</t>
  </si>
  <si>
    <t>Date</t>
  </si>
  <si>
    <t>Time infusion started</t>
  </si>
  <si>
    <t xml:space="preserve">Date </t>
  </si>
  <si>
    <t>Time of Sample</t>
  </si>
  <si>
    <t>Level</t>
  </si>
  <si>
    <t>Gentamicin Initial Dosage Guidelines</t>
  </si>
  <si>
    <t>Creat Cl (ml/min)</t>
  </si>
  <si>
    <t>180 mg  48 hourly</t>
  </si>
  <si>
    <t>200 mg  48 hourly</t>
  </si>
  <si>
    <t>240 mg  48 hourly</t>
  </si>
  <si>
    <t>260 mg  48 hourly</t>
  </si>
  <si>
    <t>280 mg  48 hourly</t>
  </si>
  <si>
    <t>300 mg  48 hourly</t>
  </si>
  <si>
    <t>320 mg  48 hourly</t>
  </si>
  <si>
    <t>360 mg  48 hourly</t>
  </si>
  <si>
    <t>400 mg  48 hourly</t>
  </si>
  <si>
    <t>200 mg  24 hourly</t>
  </si>
  <si>
    <t>240 mg  24 hourly</t>
  </si>
  <si>
    <t>280 mg  24 hourly</t>
  </si>
  <si>
    <t>300 mg  24 hourly</t>
  </si>
  <si>
    <t>320 mg  24 hourly</t>
  </si>
  <si>
    <t>360 mg  24 hourly</t>
  </si>
  <si>
    <t>400 mg  24 hourly</t>
  </si>
  <si>
    <t>Time Sample Due</t>
  </si>
  <si>
    <t>DO NOT CONTINUE TREATMENT FOR MORE THAN 2 DAYS UNLESS RECOMMENDED BY A SPECIALIST CONSULTANT, ID PHYSICIAN OR MICROBIOLOGY</t>
  </si>
  <si>
    <t>Patient Name</t>
  </si>
  <si>
    <t>Patient CHI Number</t>
  </si>
  <si>
    <r>
      <t>Supplementary</t>
    </r>
    <r>
      <rPr>
        <b/>
        <sz val="14"/>
        <color indexed="9"/>
        <rFont val="Arial"/>
        <family val="2"/>
      </rPr>
      <t xml:space="preserve"> </t>
    </r>
    <r>
      <rPr>
        <b/>
        <u/>
        <sz val="14"/>
        <color indexed="9"/>
        <rFont val="Arial"/>
        <family val="2"/>
      </rPr>
      <t>Gentamicin</t>
    </r>
    <r>
      <rPr>
        <sz val="14"/>
        <color indexed="9"/>
        <rFont val="Arial"/>
        <family val="2"/>
      </rPr>
      <t xml:space="preserve"> Dosing &amp; Monitoring Page</t>
    </r>
  </si>
  <si>
    <t>All data items need to be present for dose to be calculated</t>
  </si>
  <si>
    <t>TOTAL</t>
  </si>
  <si>
    <t>Min Value</t>
  </si>
  <si>
    <t>Max Value</t>
  </si>
  <si>
    <t>ITEM</t>
  </si>
  <si>
    <t>CHECK</t>
  </si>
  <si>
    <t>Age</t>
  </si>
  <si>
    <t>Actual body weight</t>
  </si>
  <si>
    <t>VALID RANGES</t>
  </si>
  <si>
    <t xml:space="preserve">This is creatinine value to use for calc. </t>
  </si>
  <si>
    <t>TABLE 1</t>
  </si>
  <si>
    <t>TABLE 2</t>
  </si>
  <si>
    <t>TABLE 3</t>
  </si>
  <si>
    <t>Height (cms)</t>
  </si>
  <si>
    <t>Patient name</t>
  </si>
  <si>
    <t>OR Height (feet)</t>
  </si>
  <si>
    <t xml:space="preserve">                    (&amp; inches)</t>
  </si>
  <si>
    <t>Actual body weight (kg)</t>
  </si>
  <si>
    <t>Gentamicin dosing recommendations</t>
  </si>
  <si>
    <t>HEPMA prescribing interval recommendation</t>
  </si>
  <si>
    <t>Date and time:</t>
  </si>
  <si>
    <t>Pharmacy check</t>
  </si>
  <si>
    <t>Sign</t>
  </si>
  <si>
    <t xml:space="preserve">Enter details in the boxes below: </t>
  </si>
  <si>
    <t xml:space="preserve">Gentamicin dose (mg)
</t>
  </si>
  <si>
    <t>Patient CHI</t>
  </si>
  <si>
    <t>Confirm dosing interval with levels</t>
  </si>
  <si>
    <t>Predicted dosing interval, based on data entered</t>
  </si>
  <si>
    <t>CrCl result (ml/min)</t>
  </si>
  <si>
    <t xml:space="preserve">Creatinine (μmol/L)
</t>
  </si>
  <si>
    <t>Calculate creatinine clearance using Cockcroft and Gault formula.</t>
  </si>
  <si>
    <t>How to calculate gentamicin dose and dosing interval if calculator is not working</t>
  </si>
  <si>
    <t>How to calculate gentamicin dose when creatinine not known</t>
  </si>
  <si>
    <t>HOW TO GIVE FIRST DOSE OF GENTAMICIN WHEN CREATININE NOT KNOWN (use only in an emergency)</t>
  </si>
  <si>
    <t>•      Round doses to the nearest multiple of 20mg</t>
  </si>
  <si>
    <t>•      Check level as recommended (either at 6-14 hours post dose or 24 hours post dose) and plot results on the chart to determine dose interval.</t>
  </si>
  <si>
    <r>
      <t xml:space="preserve">If previous </t>
    </r>
    <r>
      <rPr>
        <sz val="11"/>
        <rFont val="Arial"/>
        <family val="2"/>
      </rPr>
      <t>eGFR &gt; 15 ml/min/1.73 m</t>
    </r>
    <r>
      <rPr>
        <vertAlign val="superscript"/>
        <sz val="11"/>
        <rFont val="Arial"/>
        <family val="2"/>
      </rPr>
      <t>2</t>
    </r>
    <r>
      <rPr>
        <sz val="11"/>
        <rFont val="Arial"/>
        <family val="2"/>
      </rPr>
      <t> </t>
    </r>
  </si>
  <si>
    <r>
      <t xml:space="preserve">•      Give 5mg/kg (max 400mg) </t>
    </r>
    <r>
      <rPr>
        <sz val="11"/>
        <rFont val="Arial"/>
        <family val="2"/>
      </rPr>
      <t>gentamicin based on actual body weight</t>
    </r>
  </si>
  <si>
    <r>
      <t xml:space="preserve">If previous </t>
    </r>
    <r>
      <rPr>
        <sz val="11"/>
        <rFont val="Arial"/>
        <family val="2"/>
      </rPr>
      <t>eGFR = 15 or less ml/min/1.73 m</t>
    </r>
    <r>
      <rPr>
        <vertAlign val="superscript"/>
        <sz val="11"/>
        <rFont val="Arial"/>
        <family val="2"/>
      </rPr>
      <t>2</t>
    </r>
    <r>
      <rPr>
        <sz val="11"/>
        <rFont val="Arial"/>
        <family val="2"/>
      </rPr>
      <t xml:space="preserve">  </t>
    </r>
  </si>
  <si>
    <r>
      <t xml:space="preserve">•      Give 2.5mg/kg (max 180mg) </t>
    </r>
    <r>
      <rPr>
        <sz val="11"/>
        <rFont val="Arial"/>
        <family val="2"/>
      </rPr>
      <t>gentamicin based on actual body weight</t>
    </r>
  </si>
  <si>
    <r>
      <t xml:space="preserve">Check </t>
    </r>
    <r>
      <rPr>
        <sz val="11"/>
        <rFont val="Arial"/>
        <family val="2"/>
      </rPr>
      <t>creatinine as soon as practical. Once creatinine is known, use calculator to establish recommended dose and dosing interval.</t>
    </r>
  </si>
  <si>
    <t>Dose 1</t>
  </si>
  <si>
    <t>Dose 2</t>
  </si>
  <si>
    <t>Dose 3</t>
  </si>
  <si>
    <t>Dose 4</t>
  </si>
  <si>
    <t>Dose 5</t>
  </si>
  <si>
    <t xml:space="preserve"> Gentamicin level mg/L</t>
  </si>
  <si>
    <t>Signature</t>
  </si>
  <si>
    <t>Name</t>
  </si>
  <si>
    <t>Administration record - complete each time gentamicin is given</t>
  </si>
  <si>
    <t>Has the dosing interval been amended on HEPMA?</t>
  </si>
  <si>
    <t>Exclusions: Dialysis patients, myasthenia gravis patients, synergistic use, prophylaxis unless 5mg/kg recommended.</t>
  </si>
  <si>
    <t>Gentamicin dosing calculator and monitoring chart for adult patients</t>
  </si>
  <si>
    <t>Use for patients aged 16 and over.  THIS IS NOT A PRESCRIPTION.  ALL PRESCRIBING AND ADMINISTRATION SHOULD BE RECORDED ON HEPMA OR PRESCRIPTION CHART.</t>
  </si>
  <si>
    <t>DD/MM/YY</t>
  </si>
  <si>
    <t>hh:mm</t>
  </si>
  <si>
    <t>Check levels and confirm dosing interval</t>
  </si>
  <si>
    <t>Yes, amended □              No change required □</t>
  </si>
  <si>
    <t>Male</t>
  </si>
  <si>
    <t>Female</t>
  </si>
  <si>
    <r>
      <rPr>
        <b/>
        <sz val="14.5"/>
        <rFont val="Calibri"/>
        <family val="2"/>
        <scheme val="minor"/>
      </rPr>
      <t xml:space="preserve">Step 1. </t>
    </r>
    <r>
      <rPr>
        <sz val="14.5"/>
        <rFont val="Calibri"/>
        <family val="2"/>
        <scheme val="minor"/>
      </rPr>
      <t xml:space="preserve"> </t>
    </r>
    <r>
      <rPr>
        <b/>
        <sz val="14.5"/>
        <rFont val="Calibri"/>
        <family val="2"/>
        <scheme val="minor"/>
      </rPr>
      <t>Nursing staff</t>
    </r>
    <r>
      <rPr>
        <sz val="14.5"/>
        <rFont val="Calibri"/>
        <family val="2"/>
        <scheme val="minor"/>
      </rPr>
      <t xml:space="preserve"> to record when dose was administered.  Whoever takes the level should record the date and time it was taken.</t>
    </r>
  </si>
  <si>
    <r>
      <t>Step 2.  Clinical team: document the gentamicin level and renal function</t>
    </r>
    <r>
      <rPr>
        <sz val="14.5"/>
        <rFont val="Calibri"/>
        <family val="2"/>
        <scheme val="minor"/>
      </rPr>
      <t xml:space="preserve"> and complete Step 3 </t>
    </r>
    <r>
      <rPr>
        <b/>
        <sz val="14.5"/>
        <rFont val="Calibri"/>
        <family val="2"/>
        <scheme val="minor"/>
      </rPr>
      <t>BEFORE</t>
    </r>
    <r>
      <rPr>
        <sz val="14.5"/>
        <rFont val="Calibri"/>
        <family val="2"/>
        <scheme val="minor"/>
      </rPr>
      <t xml:space="preserve"> the next dose of gentamicin is due.</t>
    </r>
  </si>
  <si>
    <r>
      <rPr>
        <b/>
        <sz val="14.5"/>
        <rFont val="Calibri"/>
        <family val="2"/>
        <scheme val="minor"/>
      </rPr>
      <t>Nursing staff</t>
    </r>
    <r>
      <rPr>
        <sz val="14.5"/>
        <rFont val="Calibri"/>
        <family val="2"/>
        <scheme val="minor"/>
      </rPr>
      <t xml:space="preserve"> should NOT ADMINISTER the next dose of gentamicin if this section is not completed unless instructed to by clinical team.  If not completed discuss with clinical team/H@N.</t>
    </r>
    <r>
      <rPr>
        <sz val="14.5"/>
        <color theme="6"/>
        <rFont val="Calibri"/>
        <family val="2"/>
        <scheme val="minor"/>
      </rPr>
      <t>__________</t>
    </r>
  </si>
  <si>
    <r>
      <rPr>
        <b/>
        <sz val="14.5"/>
        <rFont val="Calibri"/>
        <family val="2"/>
        <scheme val="minor"/>
      </rPr>
      <t>Date</t>
    </r>
    <r>
      <rPr>
        <sz val="14.5"/>
        <rFont val="Calibri"/>
        <family val="2"/>
        <scheme val="minor"/>
      </rPr>
      <t xml:space="preserve"> and </t>
    </r>
    <r>
      <rPr>
        <b/>
        <sz val="14.5"/>
        <rFont val="Calibri"/>
        <family val="2"/>
        <scheme val="minor"/>
      </rPr>
      <t>time</t>
    </r>
    <r>
      <rPr>
        <sz val="14.5"/>
        <rFont val="Calibri"/>
        <family val="2"/>
        <scheme val="minor"/>
      </rPr>
      <t xml:space="preserve"> dose administered</t>
    </r>
  </si>
  <si>
    <r>
      <rPr>
        <b/>
        <sz val="14.5"/>
        <rFont val="Calibri"/>
        <family val="2"/>
        <scheme val="minor"/>
      </rPr>
      <t>Date</t>
    </r>
    <r>
      <rPr>
        <sz val="14.5"/>
        <rFont val="Calibri"/>
        <family val="2"/>
        <scheme val="minor"/>
      </rPr>
      <t xml:space="preserve"> and </t>
    </r>
    <r>
      <rPr>
        <b/>
        <sz val="14.5"/>
        <rFont val="Calibri"/>
        <family val="2"/>
        <scheme val="minor"/>
      </rPr>
      <t>time</t>
    </r>
    <r>
      <rPr>
        <sz val="14.5"/>
        <rFont val="Calibri"/>
        <family val="2"/>
        <scheme val="minor"/>
      </rPr>
      <t xml:space="preserve"> level taken</t>
    </r>
  </si>
  <si>
    <r>
      <t xml:space="preserve">Confirm </t>
    </r>
    <r>
      <rPr>
        <b/>
        <sz val="14.5"/>
        <rFont val="Calibri"/>
        <family val="2"/>
        <scheme val="minor"/>
      </rPr>
      <t>date</t>
    </r>
    <r>
      <rPr>
        <sz val="14.5"/>
        <rFont val="Calibri"/>
        <family val="2"/>
        <scheme val="minor"/>
      </rPr>
      <t xml:space="preserve"> and </t>
    </r>
    <r>
      <rPr>
        <b/>
        <sz val="14.5"/>
        <rFont val="Calibri"/>
        <family val="2"/>
        <scheme val="minor"/>
      </rPr>
      <t>time</t>
    </r>
    <r>
      <rPr>
        <sz val="14.5"/>
        <rFont val="Calibri"/>
        <family val="2"/>
        <scheme val="minor"/>
      </rPr>
      <t xml:space="preserve"> of next gentamicin dose</t>
    </r>
  </si>
  <si>
    <r>
      <rPr>
        <b/>
        <sz val="14.5"/>
        <color theme="0"/>
        <rFont val="Arial"/>
        <family val="2"/>
      </rPr>
      <t xml:space="preserve">At </t>
    </r>
    <r>
      <rPr>
        <b/>
        <sz val="14.5"/>
        <rFont val="Arial"/>
        <family val="2"/>
      </rPr>
      <t>@72 hours review need for ongoing antibiotics - stop or justify continue.  Document outcome of review using \antibreview</t>
    </r>
  </si>
  <si>
    <r>
      <t xml:space="preserve">Sex  </t>
    </r>
    <r>
      <rPr>
        <b/>
        <sz val="12"/>
        <rFont val="Calibri"/>
        <family val="2"/>
        <scheme val="minor"/>
      </rPr>
      <t>Select from drop-down list</t>
    </r>
  </si>
  <si>
    <t>24 hrs□    48 hrs□  
withhold □    stop□</t>
  </si>
  <si>
    <t>24 hrs□    48 hrs□  
withold □    stop□</t>
  </si>
  <si>
    <t>Produced by NHS Lothian Antimicrobial Management Team</t>
  </si>
  <si>
    <t xml:space="preserve">Continued IV gentamicin is acceptable after 72 hours, for up to 5 days in total, where the patient is improving, oral route is not available, and there is no deterioration in renal function or hearing.  Look at the RDS Antimicrobial Guidance for IV to oral switch options.  </t>
  </si>
  <si>
    <t xml:space="preserve">Step 3.  Clinical team: Plot the gentamicin level on the monitoring chart to confirm the dosing interval.
</t>
  </si>
  <si>
    <t>Creatinine         μmol/L</t>
  </si>
  <si>
    <t>Dose depends on the patient's creatinine clearance and actual body weight.</t>
  </si>
  <si>
    <r>
      <rPr>
        <b/>
        <sz val="10.5"/>
        <rFont val="Arial"/>
        <family val="2"/>
      </rPr>
      <t>Actual body weight</t>
    </r>
    <r>
      <rPr>
        <b/>
        <sz val="12"/>
        <rFont val="Arial"/>
        <family val="2"/>
      </rPr>
      <t xml:space="preserve"> 40 - 49 kg</t>
    </r>
  </si>
  <si>
    <r>
      <rPr>
        <b/>
        <sz val="10.5"/>
        <rFont val="Arial"/>
        <family val="2"/>
      </rPr>
      <t>Actual body weight</t>
    </r>
    <r>
      <rPr>
        <b/>
        <sz val="12"/>
        <rFont val="Arial"/>
        <family val="2"/>
      </rPr>
      <t xml:space="preserve"> 50 - 59 kg</t>
    </r>
  </si>
  <si>
    <r>
      <rPr>
        <b/>
        <sz val="10.5"/>
        <rFont val="Arial"/>
        <family val="2"/>
      </rPr>
      <t>Actual body weight</t>
    </r>
    <r>
      <rPr>
        <b/>
        <sz val="12"/>
        <rFont val="Arial"/>
        <family val="2"/>
      </rPr>
      <t xml:space="preserve"> 60 - 69 kg</t>
    </r>
  </si>
  <si>
    <r>
      <rPr>
        <b/>
        <sz val="10.5"/>
        <rFont val="Arial"/>
        <family val="2"/>
      </rPr>
      <t>Actual body weight</t>
    </r>
    <r>
      <rPr>
        <b/>
        <sz val="12"/>
        <rFont val="Arial"/>
        <family val="2"/>
      </rPr>
      <t xml:space="preserve"> 70 - 80 kg</t>
    </r>
  </si>
  <si>
    <r>
      <rPr>
        <b/>
        <sz val="10.5"/>
        <rFont val="Arial"/>
        <family val="2"/>
      </rPr>
      <t xml:space="preserve">Actual body weight  </t>
    </r>
    <r>
      <rPr>
        <b/>
        <sz val="12"/>
        <rFont val="Arial"/>
        <family val="2"/>
      </rPr>
      <t xml:space="preserve"> &gt; 80 kg</t>
    </r>
  </si>
  <si>
    <r>
      <t xml:space="preserve">Contact: </t>
    </r>
    <r>
      <rPr>
        <u/>
        <sz val="14"/>
        <color theme="4"/>
        <rFont val="Calibri"/>
        <family val="2"/>
        <scheme val="minor"/>
      </rPr>
      <t>loth.antimicrobialstewardship@nhs.scot</t>
    </r>
    <r>
      <rPr>
        <sz val="14"/>
        <rFont val="Calibri"/>
        <family val="2"/>
        <scheme val="minor"/>
      </rPr>
      <t xml:space="preserve">  Version 4.3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</si>
</sst>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9" x14ac:knownFonts="1">
    <font>
      <sz val="10"/>
      <name val="Arial"/>
    </font>
    <font>
      <sz val="10"/>
      <name val="Arial"/>
      <family val="2"/>
    </font>
    <font>
      <sz val="8"/>
      <name val="Arial"/>
      <family val="2"/>
    </font>
    <font>
      <b/>
      <sz val="24"/>
      <name val="Arial"/>
      <family val="2"/>
    </font>
    <font>
      <sz val="14"/>
      <name val="Arial"/>
      <family val="2"/>
    </font>
    <font>
      <sz val="12"/>
      <name val="Arial"/>
      <family val="2"/>
    </font>
    <font>
      <b/>
      <sz val="18"/>
      <name val="Arial"/>
      <family val="2"/>
    </font>
    <font>
      <b/>
      <sz val="9"/>
      <name val="Arial"/>
      <family val="2"/>
    </font>
    <font>
      <b/>
      <sz val="9"/>
      <color indexed="17"/>
      <name val="Arial"/>
      <family val="2"/>
    </font>
    <font>
      <b/>
      <sz val="12"/>
      <color indexed="12"/>
      <name val="Arial"/>
      <family val="2"/>
    </font>
    <font>
      <b/>
      <sz val="10"/>
      <name val="Arial"/>
      <family val="2"/>
    </font>
    <font>
      <b/>
      <sz val="12"/>
      <name val="Arial"/>
      <family val="2"/>
    </font>
    <font>
      <b/>
      <sz val="20"/>
      <color indexed="10"/>
      <name val="Arial"/>
      <family val="2"/>
    </font>
    <font>
      <b/>
      <sz val="11"/>
      <name val="Arial"/>
      <family val="2"/>
    </font>
    <font>
      <sz val="11"/>
      <name val="Arial"/>
      <family val="2"/>
    </font>
    <font>
      <sz val="9"/>
      <name val="Arial"/>
      <family val="2"/>
    </font>
    <font>
      <sz val="22"/>
      <color indexed="9"/>
      <name val="Arial"/>
      <family val="2"/>
    </font>
    <font>
      <b/>
      <sz val="24"/>
      <color indexed="10"/>
      <name val="Arial"/>
      <family val="2"/>
    </font>
    <font>
      <b/>
      <sz val="22"/>
      <name val="Arial"/>
      <family val="2"/>
    </font>
    <font>
      <b/>
      <sz val="10"/>
      <color indexed="10"/>
      <name val="Arial"/>
      <family val="2"/>
    </font>
    <font>
      <sz val="22"/>
      <name val="Arial"/>
      <family val="2"/>
    </font>
    <font>
      <sz val="16"/>
      <color indexed="9"/>
      <name val="Arial"/>
      <family val="2"/>
    </font>
    <font>
      <b/>
      <sz val="16"/>
      <color indexed="10"/>
      <name val="Arial"/>
      <family val="2"/>
    </font>
    <font>
      <sz val="16"/>
      <name val="Arial"/>
      <family val="2"/>
    </font>
    <font>
      <b/>
      <sz val="14"/>
      <color indexed="9"/>
      <name val="Arial"/>
      <family val="2"/>
    </font>
    <font>
      <sz val="10"/>
      <color indexed="9"/>
      <name val="Arial"/>
      <family val="2"/>
    </font>
    <font>
      <sz val="20"/>
      <color indexed="9"/>
      <name val="Arial"/>
      <family val="2"/>
    </font>
    <font>
      <b/>
      <sz val="10"/>
      <color indexed="9"/>
      <name val="Arial"/>
      <family val="2"/>
    </font>
    <font>
      <b/>
      <sz val="10"/>
      <name val="Arial"/>
      <family val="2"/>
    </font>
    <font>
      <sz val="10"/>
      <name val="Arial"/>
      <family val="2"/>
    </font>
    <font>
      <sz val="10"/>
      <color indexed="12"/>
      <name val="Arial"/>
      <family val="2"/>
    </font>
    <font>
      <sz val="10"/>
      <name val="Arial"/>
      <family val="2"/>
    </font>
    <font>
      <sz val="10"/>
      <color indexed="9"/>
      <name val="Arial"/>
      <family val="2"/>
    </font>
    <font>
      <sz val="14"/>
      <color indexed="9"/>
      <name val="Arial"/>
      <family val="2"/>
    </font>
    <font>
      <b/>
      <u/>
      <sz val="14"/>
      <color indexed="9"/>
      <name val="Arial"/>
      <family val="2"/>
    </font>
    <font>
      <sz val="22"/>
      <color indexed="9"/>
      <name val="Arial"/>
      <family val="2"/>
    </font>
    <font>
      <sz val="28"/>
      <name val="Arial"/>
      <family val="2"/>
    </font>
    <font>
      <b/>
      <sz val="28"/>
      <color indexed="10"/>
      <name val="Arial"/>
      <family val="2"/>
    </font>
    <font>
      <b/>
      <u/>
      <sz val="48"/>
      <name val="Arial"/>
      <family val="2"/>
    </font>
    <font>
      <sz val="36"/>
      <name val="Arial"/>
      <family val="2"/>
    </font>
    <font>
      <b/>
      <sz val="36"/>
      <name val="Arial"/>
      <family val="2"/>
    </font>
    <font>
      <sz val="10"/>
      <color rgb="FFFF0000"/>
      <name val="Arial"/>
      <family val="2"/>
    </font>
    <font>
      <sz val="42"/>
      <name val="Arial"/>
      <family val="2"/>
    </font>
    <font>
      <sz val="10"/>
      <color theme="0"/>
      <name val="Arial"/>
      <family val="2"/>
    </font>
    <font>
      <sz val="52"/>
      <name val="Calibri"/>
      <family val="2"/>
      <scheme val="minor"/>
    </font>
    <font>
      <b/>
      <sz val="40"/>
      <color theme="0"/>
      <name val="Calibri"/>
      <family val="2"/>
      <scheme val="minor"/>
    </font>
    <font>
      <sz val="40"/>
      <name val="Calibri"/>
      <family val="2"/>
      <scheme val="minor"/>
    </font>
    <font>
      <b/>
      <sz val="40"/>
      <name val="Calibri"/>
      <family val="2"/>
      <scheme val="minor"/>
    </font>
    <font>
      <sz val="40"/>
      <color theme="0"/>
      <name val="Calibri"/>
      <family val="2"/>
      <scheme val="minor"/>
    </font>
    <font>
      <sz val="40"/>
      <name val="Arial"/>
      <family val="2"/>
    </font>
    <font>
      <sz val="11"/>
      <color rgb="FF000000"/>
      <name val="Arial"/>
      <family val="2"/>
    </font>
    <font>
      <sz val="10"/>
      <color rgb="FF000000"/>
      <name val="Arial"/>
      <family val="2"/>
    </font>
    <font>
      <b/>
      <sz val="13"/>
      <name val="Arial"/>
      <family val="2"/>
    </font>
    <font>
      <vertAlign val="superscript"/>
      <sz val="11"/>
      <name val="Arial"/>
      <family val="2"/>
    </font>
    <font>
      <b/>
      <sz val="24"/>
      <name val="Calibri"/>
      <family val="2"/>
      <scheme val="minor"/>
    </font>
    <font>
      <sz val="14"/>
      <name val="Calibri"/>
      <family val="2"/>
      <scheme val="minor"/>
    </font>
    <font>
      <sz val="16"/>
      <name val="Calibri"/>
      <family val="2"/>
      <scheme val="minor"/>
    </font>
    <font>
      <sz val="15"/>
      <name val="Calibri"/>
      <family val="2"/>
      <scheme val="minor"/>
    </font>
    <font>
      <b/>
      <sz val="12"/>
      <name val="Calibri"/>
      <family val="2"/>
      <scheme val="minor"/>
    </font>
    <font>
      <b/>
      <sz val="15"/>
      <color theme="0"/>
      <name val="Calibri"/>
      <family val="2"/>
      <scheme val="minor"/>
    </font>
    <font>
      <b/>
      <sz val="14.5"/>
      <name val="Calibri"/>
      <family val="2"/>
      <scheme val="minor"/>
    </font>
    <font>
      <sz val="14.5"/>
      <name val="Calibri"/>
      <family val="2"/>
      <scheme val="minor"/>
    </font>
    <font>
      <b/>
      <sz val="14.5"/>
      <color theme="1"/>
      <name val="Calibri"/>
      <family val="2"/>
      <scheme val="minor"/>
    </font>
    <font>
      <sz val="14.5"/>
      <color theme="0"/>
      <name val="Calibri"/>
      <family val="2"/>
      <scheme val="minor"/>
    </font>
    <font>
      <sz val="14.5"/>
      <name val="Arial"/>
      <family val="2"/>
    </font>
    <font>
      <b/>
      <sz val="14.5"/>
      <name val="Arial"/>
      <family val="2"/>
    </font>
    <font>
      <b/>
      <sz val="14.5"/>
      <color theme="0" tint="-0.499984740745262"/>
      <name val="Arial"/>
      <family val="2"/>
    </font>
    <font>
      <sz val="14.5"/>
      <color theme="0" tint="-0.499984740745262"/>
      <name val="Arial"/>
      <family val="2"/>
    </font>
    <font>
      <b/>
      <sz val="14.5"/>
      <color theme="1" tint="0.499984740745262"/>
      <name val="Arial"/>
      <family val="2"/>
    </font>
    <font>
      <b/>
      <sz val="14.5"/>
      <color theme="0"/>
      <name val="Calibri"/>
      <family val="2"/>
      <scheme val="minor"/>
    </font>
    <font>
      <sz val="14.5"/>
      <color theme="6"/>
      <name val="Calibri"/>
      <family val="2"/>
      <scheme val="minor"/>
    </font>
    <font>
      <sz val="14.5"/>
      <color theme="0" tint="-0.34998626667073579"/>
      <name val="Calibri"/>
      <family val="2"/>
      <scheme val="minor"/>
    </font>
    <font>
      <b/>
      <sz val="14.5"/>
      <color indexed="10"/>
      <name val="Arial"/>
      <family val="2"/>
    </font>
    <font>
      <b/>
      <sz val="14.5"/>
      <color theme="0"/>
      <name val="Arial"/>
      <family val="2"/>
    </font>
    <font>
      <sz val="12"/>
      <color theme="0" tint="-0.34998626667073579"/>
      <name val="Calibri"/>
      <family val="2"/>
      <scheme val="minor"/>
    </font>
    <font>
      <sz val="12"/>
      <color theme="0" tint="-0.34998626667073579"/>
      <name val="Arial"/>
      <family val="2"/>
    </font>
    <font>
      <b/>
      <sz val="20"/>
      <color rgb="FFC00000"/>
      <name val="Arial"/>
      <family val="2"/>
    </font>
    <font>
      <sz val="12"/>
      <color indexed="9"/>
      <name val="Arial"/>
      <family val="2"/>
    </font>
    <font>
      <b/>
      <u/>
      <sz val="12"/>
      <name val="Arial"/>
      <family val="2"/>
    </font>
    <font>
      <b/>
      <sz val="12"/>
      <color indexed="10"/>
      <name val="Arial"/>
      <family val="2"/>
    </font>
    <font>
      <b/>
      <i/>
      <sz val="12"/>
      <color indexed="10"/>
      <name val="Arial"/>
      <family val="2"/>
    </font>
    <font>
      <b/>
      <i/>
      <sz val="12"/>
      <name val="Arial"/>
      <family val="2"/>
    </font>
    <font>
      <b/>
      <sz val="12"/>
      <color indexed="8"/>
      <name val="Arial"/>
      <family val="2"/>
    </font>
    <font>
      <sz val="12"/>
      <color indexed="10"/>
      <name val="Arial"/>
      <family val="2"/>
    </font>
    <font>
      <u/>
      <sz val="10"/>
      <color theme="10"/>
      <name val="Arial"/>
      <family val="2"/>
    </font>
    <font>
      <u/>
      <sz val="14"/>
      <color theme="4"/>
      <name val="Calibri"/>
      <family val="2"/>
      <scheme val="minor"/>
    </font>
    <font>
      <sz val="12"/>
      <color theme="0" tint="-0.499984740745262"/>
      <name val="Calibri"/>
      <family val="2"/>
      <scheme val="minor"/>
    </font>
    <font>
      <sz val="12"/>
      <color theme="0" tint="-0.499984740745262"/>
      <name val="Arial"/>
      <family val="2"/>
    </font>
    <font>
      <b/>
      <sz val="10.5"/>
      <name val="Arial"/>
      <family val="2"/>
    </font>
  </fonts>
  <fills count="20">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43"/>
        <bgColor indexed="64"/>
      </patternFill>
    </fill>
    <fill>
      <patternFill patternType="solid">
        <fgColor indexed="18"/>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theme="4"/>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s>
  <borders count="59">
    <border>
      <left/>
      <right/>
      <top/>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0" tint="-0.34998626667073579"/>
      </right>
      <top style="thin">
        <color indexed="64"/>
      </top>
      <bottom/>
      <diagonal/>
    </border>
    <border>
      <left/>
      <right style="thin">
        <color theme="0" tint="-0.34998626667073579"/>
      </right>
      <top/>
      <bottom style="thin">
        <color indexed="64"/>
      </bottom>
      <diagonal/>
    </border>
    <border>
      <left/>
      <right style="thin">
        <color theme="0" tint="-0.499984740745262"/>
      </right>
      <top style="thin">
        <color indexed="64"/>
      </top>
      <bottom/>
      <diagonal/>
    </border>
    <border>
      <left/>
      <right style="thin">
        <color theme="0" tint="-0.499984740745262"/>
      </right>
      <top/>
      <bottom style="thin">
        <color indexed="64"/>
      </bottom>
      <diagonal/>
    </border>
  </borders>
  <cellStyleXfs count="2">
    <xf numFmtId="0" fontId="0" fillId="0" borderId="0"/>
    <xf numFmtId="0" fontId="84" fillId="0" borderId="0" applyNumberFormat="0" applyFill="0" applyBorder="0" applyAlignment="0" applyProtection="0"/>
  </cellStyleXfs>
  <cellXfs count="486">
    <xf numFmtId="0" fontId="0" fillId="0" borderId="0" xfId="0"/>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 fillId="0" borderId="0" xfId="0" applyFont="1"/>
    <xf numFmtId="0" fontId="29" fillId="0" borderId="0" xfId="0" applyFont="1"/>
    <xf numFmtId="0" fontId="28" fillId="2" borderId="9" xfId="0" applyFont="1" applyFill="1" applyBorder="1" applyAlignment="1" applyProtection="1">
      <alignment horizontal="center" vertical="center" wrapText="1"/>
    </xf>
    <xf numFmtId="0" fontId="31" fillId="0" borderId="0" xfId="0" applyFont="1"/>
    <xf numFmtId="0" fontId="1" fillId="2" borderId="10" xfId="0" applyFont="1" applyFill="1" applyBorder="1" applyAlignment="1" applyProtection="1">
      <alignment vertical="center"/>
      <protection locked="0"/>
    </xf>
    <xf numFmtId="0" fontId="1" fillId="5" borderId="0" xfId="0" applyFont="1" applyFill="1"/>
    <xf numFmtId="0" fontId="32" fillId="5" borderId="0" xfId="0" applyFont="1" applyFill="1"/>
    <xf numFmtId="0" fontId="33" fillId="5" borderId="0" xfId="0" applyFont="1" applyFill="1" applyAlignment="1">
      <alignment vertical="center"/>
    </xf>
    <xf numFmtId="0" fontId="29" fillId="0" borderId="11" xfId="0" applyFont="1" applyBorder="1" applyAlignment="1" applyProtection="1">
      <protection locked="0"/>
    </xf>
    <xf numFmtId="0" fontId="29" fillId="0" borderId="12" xfId="0" applyFont="1" applyBorder="1" applyAlignment="1" applyProtection="1">
      <protection locked="0"/>
    </xf>
    <xf numFmtId="0" fontId="29" fillId="0" borderId="12" xfId="0" applyFont="1" applyBorder="1" applyProtection="1">
      <protection locked="0"/>
    </xf>
    <xf numFmtId="0" fontId="30" fillId="0" borderId="12" xfId="0" applyFont="1" applyFill="1" applyBorder="1" applyAlignment="1" applyProtection="1">
      <alignment horizontal="center"/>
      <protection locked="0" hidden="1"/>
    </xf>
    <xf numFmtId="0" fontId="31" fillId="0" borderId="13" xfId="0" applyFont="1" applyBorder="1" applyAlignment="1" applyProtection="1">
      <protection locked="0"/>
    </xf>
    <xf numFmtId="0" fontId="31" fillId="0" borderId="14" xfId="0" applyFont="1" applyBorder="1" applyAlignment="1" applyProtection="1">
      <protection locked="0"/>
    </xf>
    <xf numFmtId="0" fontId="31" fillId="0" borderId="14" xfId="0" applyFont="1" applyBorder="1" applyProtection="1">
      <protection locked="0"/>
    </xf>
    <xf numFmtId="0" fontId="30" fillId="0" borderId="14" xfId="0" applyFont="1" applyFill="1" applyBorder="1" applyAlignment="1" applyProtection="1">
      <alignment horizontal="center"/>
      <protection locked="0" hidden="1"/>
    </xf>
    <xf numFmtId="0" fontId="29" fillId="0" borderId="13" xfId="0" applyFont="1" applyBorder="1" applyAlignment="1" applyProtection="1">
      <protection locked="0"/>
    </xf>
    <xf numFmtId="0" fontId="29" fillId="0" borderId="14" xfId="0" applyFont="1" applyBorder="1" applyAlignment="1" applyProtection="1">
      <protection locked="0"/>
    </xf>
    <xf numFmtId="0" fontId="29" fillId="0" borderId="14" xfId="0" applyFont="1" applyBorder="1" applyProtection="1">
      <protection locked="0"/>
    </xf>
    <xf numFmtId="0" fontId="31" fillId="0" borderId="15" xfId="0" applyFont="1" applyBorder="1" applyAlignment="1" applyProtection="1">
      <protection locked="0"/>
    </xf>
    <xf numFmtId="0" fontId="31" fillId="0" borderId="16" xfId="0" applyFont="1" applyBorder="1" applyAlignment="1" applyProtection="1">
      <protection locked="0"/>
    </xf>
    <xf numFmtId="0" fontId="31" fillId="0" borderId="16" xfId="0" applyFont="1" applyBorder="1" applyProtection="1">
      <protection locked="0"/>
    </xf>
    <xf numFmtId="0" fontId="30" fillId="0" borderId="16" xfId="0" applyFont="1" applyFill="1" applyBorder="1" applyAlignment="1" applyProtection="1">
      <alignment horizontal="center"/>
      <protection locked="0" hidden="1"/>
    </xf>
    <xf numFmtId="0" fontId="30" fillId="0" borderId="17" xfId="0" applyFont="1" applyFill="1" applyBorder="1" applyAlignment="1" applyProtection="1">
      <alignment horizontal="center"/>
      <protection locked="0" hidden="1"/>
    </xf>
    <xf numFmtId="0" fontId="30" fillId="0" borderId="18" xfId="0" applyFont="1" applyFill="1" applyBorder="1" applyAlignment="1" applyProtection="1">
      <alignment horizontal="center"/>
      <protection locked="0" hidden="1"/>
    </xf>
    <xf numFmtId="0" fontId="30" fillId="0" borderId="19" xfId="0" applyFont="1" applyFill="1" applyBorder="1" applyAlignment="1" applyProtection="1">
      <alignment horizontal="center"/>
      <protection locked="0" hidden="1"/>
    </xf>
    <xf numFmtId="0" fontId="27" fillId="5" borderId="20" xfId="0" applyFont="1" applyFill="1" applyBorder="1" applyAlignment="1" applyProtection="1">
      <alignment horizontal="center" vertical="center" wrapText="1"/>
    </xf>
    <xf numFmtId="0" fontId="27" fillId="5" borderId="21" xfId="0" applyFont="1" applyFill="1" applyBorder="1" applyAlignment="1" applyProtection="1">
      <alignment horizontal="center" vertical="center" wrapText="1"/>
    </xf>
    <xf numFmtId="0" fontId="28" fillId="2" borderId="21"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0" fillId="0" borderId="0" xfId="0" applyBorder="1" applyProtection="1">
      <protection hidden="1"/>
    </xf>
    <xf numFmtId="0" fontId="0" fillId="0" borderId="0" xfId="0" applyProtection="1">
      <protection hidden="1"/>
    </xf>
    <xf numFmtId="0" fontId="25" fillId="6" borderId="0" xfId="0" applyFont="1" applyFill="1" applyBorder="1" applyAlignment="1" applyProtection="1">
      <alignment horizontal="right"/>
      <protection hidden="1"/>
    </xf>
    <xf numFmtId="0" fontId="0" fillId="0" borderId="0" xfId="0" applyFill="1" applyBorder="1" applyAlignment="1" applyProtection="1">
      <alignment horizontal="right"/>
      <protection hidden="1"/>
    </xf>
    <xf numFmtId="0" fontId="0" fillId="0" borderId="0" xfId="0" applyAlignment="1" applyProtection="1">
      <alignment horizontal="right"/>
      <protection hidden="1"/>
    </xf>
    <xf numFmtId="0" fontId="4"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10" fillId="0" borderId="0" xfId="0" applyFont="1" applyBorder="1" applyProtection="1">
      <protection hidden="1"/>
    </xf>
    <xf numFmtId="0" fontId="0" fillId="0" borderId="0" xfId="0" applyBorder="1" applyAlignment="1" applyProtection="1">
      <alignment horizontal="right"/>
      <protection hidden="1"/>
    </xf>
    <xf numFmtId="0" fontId="38" fillId="0" borderId="0" xfId="0" applyFont="1" applyBorder="1" applyProtection="1">
      <protection hidden="1"/>
    </xf>
    <xf numFmtId="0" fontId="39" fillId="0" borderId="0" xfId="0" applyFont="1" applyProtection="1">
      <protection hidden="1"/>
    </xf>
    <xf numFmtId="0" fontId="4" fillId="0" borderId="0" xfId="0" applyFont="1" applyProtection="1">
      <protection hidden="1"/>
    </xf>
    <xf numFmtId="0" fontId="7" fillId="0" borderId="0" xfId="0" applyFont="1" applyFill="1" applyBorder="1" applyAlignment="1" applyProtection="1">
      <alignment horizontal="right" wrapText="1"/>
      <protection hidden="1"/>
    </xf>
    <xf numFmtId="0" fontId="8" fillId="0" borderId="0" xfId="0" applyFont="1" applyFill="1" applyBorder="1" applyAlignment="1" applyProtection="1">
      <alignment horizontal="right" wrapText="1"/>
      <protection hidden="1"/>
    </xf>
    <xf numFmtId="0" fontId="9" fillId="8" borderId="23" xfId="0" applyFont="1" applyFill="1" applyBorder="1" applyAlignment="1" applyProtection="1">
      <alignment vertical="center"/>
      <protection hidden="1"/>
    </xf>
    <xf numFmtId="0" fontId="9" fillId="8" borderId="23" xfId="0" applyFont="1" applyFill="1" applyBorder="1" applyAlignment="1" applyProtection="1">
      <alignment horizontal="center" vertical="center"/>
      <protection hidden="1"/>
    </xf>
    <xf numFmtId="0" fontId="11" fillId="8" borderId="23" xfId="0" applyFont="1" applyFill="1" applyBorder="1" applyAlignment="1" applyProtection="1">
      <alignment horizontal="center" vertical="center"/>
      <protection hidden="1"/>
    </xf>
    <xf numFmtId="164" fontId="15" fillId="0" borderId="0" xfId="0" applyNumberFormat="1" applyFont="1" applyFill="1" applyProtection="1">
      <protection hidden="1"/>
    </xf>
    <xf numFmtId="0" fontId="39" fillId="0" borderId="0" xfId="0" applyFont="1" applyAlignment="1" applyProtection="1">
      <alignment horizontal="center"/>
      <protection hidden="1"/>
    </xf>
    <xf numFmtId="0" fontId="41" fillId="0" borderId="0" xfId="0" applyFont="1" applyBorder="1" applyAlignment="1">
      <alignment horizontal="center" vertical="center"/>
    </xf>
    <xf numFmtId="1" fontId="37" fillId="0" borderId="0" xfId="0" applyNumberFormat="1"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wrapText="1"/>
      <protection hidden="1"/>
    </xf>
    <xf numFmtId="0" fontId="37" fillId="0" borderId="0"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1" fontId="40" fillId="0" borderId="0" xfId="0" applyNumberFormat="1" applyFont="1" applyFill="1" applyBorder="1" applyAlignment="1" applyProtection="1">
      <alignment horizontal="center" vertical="center"/>
      <protection hidden="1"/>
    </xf>
    <xf numFmtId="0" fontId="39" fillId="0" borderId="0" xfId="0" applyFont="1" applyFill="1" applyBorder="1" applyAlignment="1">
      <alignment horizontal="center" vertical="center"/>
    </xf>
    <xf numFmtId="0" fontId="40" fillId="0" borderId="0" xfId="0" applyFont="1" applyFill="1" applyBorder="1" applyAlignment="1" applyProtection="1">
      <alignment horizontal="left" vertical="center" wrapText="1"/>
      <protection hidden="1"/>
    </xf>
    <xf numFmtId="1" fontId="42" fillId="0" borderId="0" xfId="0" applyNumberFormat="1" applyFont="1" applyFill="1" applyBorder="1" applyAlignment="1" applyProtection="1">
      <alignment horizontal="left" vertical="center"/>
      <protection hidden="1"/>
    </xf>
    <xf numFmtId="0" fontId="39" fillId="0" borderId="0" xfId="0" applyFont="1" applyFill="1" applyBorder="1" applyAlignment="1"/>
    <xf numFmtId="0" fontId="36" fillId="0" borderId="0" xfId="0" applyFont="1" applyBorder="1" applyAlignment="1"/>
    <xf numFmtId="0" fontId="46" fillId="6" borderId="0" xfId="0" applyFont="1" applyFill="1" applyBorder="1" applyProtection="1">
      <protection hidden="1"/>
    </xf>
    <xf numFmtId="0" fontId="47" fillId="0" borderId="0" xfId="0" applyFont="1" applyBorder="1" applyAlignment="1">
      <alignment vertical="center" wrapText="1"/>
    </xf>
    <xf numFmtId="0" fontId="46" fillId="11" borderId="0" xfId="0" applyFont="1" applyFill="1" applyBorder="1" applyAlignment="1">
      <alignment horizontal="center" vertical="center"/>
    </xf>
    <xf numFmtId="0" fontId="52" fillId="11" borderId="0" xfId="0" applyFont="1" applyFill="1"/>
    <xf numFmtId="0" fontId="0" fillId="11" borderId="0" xfId="0" applyFill="1"/>
    <xf numFmtId="0" fontId="14" fillId="11" borderId="0" xfId="0" applyFont="1" applyFill="1"/>
    <xf numFmtId="0" fontId="13" fillId="11" borderId="0" xfId="0" applyFont="1" applyFill="1"/>
    <xf numFmtId="0" fontId="50" fillId="11" borderId="0" xfId="0" applyFont="1" applyFill="1"/>
    <xf numFmtId="0" fontId="50" fillId="11" borderId="0" xfId="0" applyFont="1" applyFill="1" applyAlignment="1">
      <alignment horizontal="left" indent="4"/>
    </xf>
    <xf numFmtId="0" fontId="50" fillId="11" borderId="0" xfId="0" applyFont="1" applyFill="1" applyAlignment="1">
      <alignment horizontal="left" indent="3"/>
    </xf>
    <xf numFmtId="0" fontId="51" fillId="11" borderId="0" xfId="0" applyFont="1" applyFill="1"/>
    <xf numFmtId="0" fontId="48" fillId="11" borderId="0" xfId="0" applyFont="1" applyFill="1" applyBorder="1" applyAlignment="1">
      <alignment vertical="center"/>
    </xf>
    <xf numFmtId="1" fontId="45" fillId="11" borderId="0" xfId="0" applyNumberFormat="1" applyFont="1" applyFill="1" applyBorder="1" applyAlignment="1" applyProtection="1">
      <alignment horizontal="center" vertical="center"/>
      <protection hidden="1"/>
    </xf>
    <xf numFmtId="0" fontId="60" fillId="0" borderId="40" xfId="0" applyFont="1" applyFill="1" applyBorder="1" applyAlignment="1">
      <alignment horizontal="center" vertical="center"/>
    </xf>
    <xf numFmtId="0" fontId="0" fillId="11" borderId="0" xfId="0" applyFill="1" applyProtection="1">
      <protection hidden="1"/>
    </xf>
    <xf numFmtId="0" fontId="54" fillId="11" borderId="0" xfId="0" applyFont="1" applyFill="1" applyBorder="1" applyAlignment="1" applyProtection="1">
      <alignment horizontal="left" vertical="center"/>
      <protection hidden="1"/>
    </xf>
    <xf numFmtId="0" fontId="26" fillId="11" borderId="0" xfId="0" applyFont="1" applyFill="1" applyBorder="1" applyAlignment="1" applyProtection="1">
      <alignment vertical="center"/>
      <protection hidden="1"/>
    </xf>
    <xf numFmtId="0" fontId="25" fillId="11" borderId="0" xfId="0" applyFont="1" applyFill="1" applyBorder="1" applyAlignment="1" applyProtection="1">
      <alignment horizontal="right"/>
      <protection hidden="1"/>
    </xf>
    <xf numFmtId="0" fontId="56" fillId="11" borderId="0" xfId="0" applyFont="1" applyFill="1" applyBorder="1" applyAlignment="1" applyProtection="1">
      <alignment vertical="center"/>
      <protection hidden="1"/>
    </xf>
    <xf numFmtId="0" fontId="44" fillId="11" borderId="0" xfId="0" applyFont="1" applyFill="1" applyBorder="1" applyProtection="1">
      <protection hidden="1"/>
    </xf>
    <xf numFmtId="0" fontId="23" fillId="11" borderId="0" xfId="0" applyFont="1" applyFill="1" applyBorder="1" applyProtection="1">
      <protection hidden="1"/>
    </xf>
    <xf numFmtId="0" fontId="1" fillId="11" borderId="0" xfId="0" applyFont="1" applyFill="1" applyBorder="1" applyProtection="1">
      <protection hidden="1"/>
    </xf>
    <xf numFmtId="0" fontId="1" fillId="11" borderId="0" xfId="0" applyFont="1" applyFill="1" applyBorder="1" applyAlignment="1" applyProtection="1">
      <alignment horizontal="right"/>
      <protection hidden="1"/>
    </xf>
    <xf numFmtId="0" fontId="26" fillId="11" borderId="0" xfId="0" applyFont="1" applyFill="1" applyBorder="1" applyAlignment="1" applyProtection="1">
      <alignment horizontal="center" vertical="center"/>
      <protection hidden="1"/>
    </xf>
    <xf numFmtId="0" fontId="0" fillId="11" borderId="0" xfId="0" applyFill="1" applyBorder="1" applyAlignment="1" applyProtection="1">
      <alignment horizontal="right"/>
      <protection hidden="1"/>
    </xf>
    <xf numFmtId="0" fontId="56" fillId="11" borderId="0" xfId="0" applyFont="1" applyFill="1" applyBorder="1" applyAlignment="1" applyProtection="1">
      <alignment horizontal="left" vertical="center"/>
      <protection hidden="1"/>
    </xf>
    <xf numFmtId="0" fontId="44" fillId="11" borderId="0" xfId="0" applyFont="1" applyFill="1" applyAlignment="1"/>
    <xf numFmtId="0" fontId="0" fillId="11" borderId="0" xfId="0" applyFill="1" applyAlignment="1"/>
    <xf numFmtId="0" fontId="55" fillId="11" borderId="0" xfId="0" applyFont="1" applyFill="1" applyBorder="1" applyAlignment="1" applyProtection="1">
      <alignment horizontal="left" vertical="center"/>
      <protection hidden="1"/>
    </xf>
    <xf numFmtId="0" fontId="44" fillId="11" borderId="0" xfId="0" applyFont="1" applyFill="1" applyAlignment="1">
      <alignment horizontal="left"/>
    </xf>
    <xf numFmtId="0" fontId="1" fillId="11" borderId="0" xfId="0" applyFont="1" applyFill="1" applyAlignment="1">
      <alignment horizontal="left"/>
    </xf>
    <xf numFmtId="0" fontId="35" fillId="11" borderId="0" xfId="0" quotePrefix="1" applyFont="1" applyFill="1" applyBorder="1" applyProtection="1">
      <protection hidden="1"/>
    </xf>
    <xf numFmtId="0" fontId="35" fillId="11" borderId="0" xfId="0" applyFont="1" applyFill="1" applyBorder="1" applyProtection="1">
      <protection hidden="1"/>
    </xf>
    <xf numFmtId="0" fontId="20" fillId="11" borderId="0" xfId="0" applyFont="1" applyFill="1" applyBorder="1" applyProtection="1">
      <protection hidden="1"/>
    </xf>
    <xf numFmtId="0" fontId="5" fillId="11" borderId="0" xfId="0" applyFont="1" applyFill="1" applyBorder="1" applyProtection="1">
      <protection hidden="1"/>
    </xf>
    <xf numFmtId="0" fontId="5" fillId="11" borderId="0" xfId="0" applyFont="1" applyFill="1" applyBorder="1" applyAlignment="1" applyProtection="1">
      <alignment horizontal="right"/>
      <protection hidden="1"/>
    </xf>
    <xf numFmtId="0" fontId="0" fillId="11" borderId="0" xfId="0" applyFill="1" applyAlignment="1" applyProtection="1">
      <alignment horizontal="right"/>
      <protection hidden="1"/>
    </xf>
    <xf numFmtId="0" fontId="0" fillId="11" borderId="0" xfId="0" applyFill="1" applyBorder="1" applyProtection="1">
      <protection hidden="1"/>
    </xf>
    <xf numFmtId="0" fontId="4" fillId="11" borderId="0" xfId="0" applyFont="1" applyFill="1" applyBorder="1" applyAlignment="1" applyProtection="1">
      <alignment vertical="center"/>
      <protection hidden="1"/>
    </xf>
    <xf numFmtId="0" fontId="0" fillId="11" borderId="0" xfId="0" applyFill="1" applyBorder="1" applyAlignment="1" applyProtection="1">
      <alignment vertical="center"/>
      <protection hidden="1"/>
    </xf>
    <xf numFmtId="0" fontId="10" fillId="11" borderId="0" xfId="0" applyFont="1" applyFill="1" applyBorder="1" applyProtection="1">
      <protection hidden="1"/>
    </xf>
    <xf numFmtId="0" fontId="3" fillId="11" borderId="0" xfId="0" applyFont="1" applyFill="1" applyBorder="1" applyAlignment="1" applyProtection="1">
      <alignment vertical="center" wrapText="1"/>
      <protection hidden="1"/>
    </xf>
    <xf numFmtId="0" fontId="60" fillId="11" borderId="0" xfId="0" applyFont="1" applyFill="1" applyBorder="1" applyAlignment="1" applyProtection="1">
      <alignment horizontal="left" vertical="top" wrapText="1"/>
      <protection hidden="1"/>
    </xf>
    <xf numFmtId="0" fontId="64" fillId="11" borderId="0" xfId="0" applyFont="1" applyFill="1" applyBorder="1" applyAlignment="1">
      <alignment vertical="top"/>
    </xf>
    <xf numFmtId="0" fontId="60" fillId="11" borderId="0" xfId="0" applyFont="1" applyFill="1" applyBorder="1" applyAlignment="1" applyProtection="1">
      <alignment horizontal="center" vertical="center"/>
      <protection hidden="1"/>
    </xf>
    <xf numFmtId="0" fontId="3" fillId="11" borderId="0" xfId="0" applyFont="1" applyFill="1" applyBorder="1" applyAlignment="1" applyProtection="1">
      <alignment horizontal="center" vertical="center" wrapText="1"/>
      <protection hidden="1"/>
    </xf>
    <xf numFmtId="0" fontId="0" fillId="11" borderId="0" xfId="0" applyFill="1" applyBorder="1" applyAlignment="1" applyProtection="1">
      <alignment horizontal="center"/>
      <protection hidden="1"/>
    </xf>
    <xf numFmtId="0" fontId="0" fillId="11" borderId="0" xfId="0" applyFill="1" applyBorder="1" applyAlignment="1" applyProtection="1">
      <alignment horizontal="center" vertical="center"/>
      <protection hidden="1"/>
    </xf>
    <xf numFmtId="0" fontId="1" fillId="11" borderId="0" xfId="0" applyFont="1" applyFill="1" applyBorder="1" applyAlignment="1"/>
    <xf numFmtId="0" fontId="1" fillId="11" borderId="0" xfId="0" applyFont="1" applyFill="1" applyBorder="1" applyAlignment="1">
      <alignment horizontal="center" vertical="center"/>
    </xf>
    <xf numFmtId="0" fontId="1" fillId="11" borderId="0" xfId="0" applyFont="1" applyFill="1" applyBorder="1" applyAlignment="1">
      <alignment vertical="center"/>
    </xf>
    <xf numFmtId="0" fontId="43" fillId="11" borderId="0" xfId="0" applyFont="1" applyFill="1" applyBorder="1" applyAlignment="1">
      <alignment horizontal="left" vertical="center" wrapText="1"/>
    </xf>
    <xf numFmtId="0" fontId="1" fillId="11" borderId="0" xfId="0" applyFont="1" applyFill="1" applyBorder="1" applyAlignment="1">
      <alignment horizontal="center"/>
    </xf>
    <xf numFmtId="0" fontId="39" fillId="11" borderId="0" xfId="0" applyFont="1" applyFill="1" applyBorder="1" applyAlignment="1">
      <alignment horizontal="center" vertical="center"/>
    </xf>
    <xf numFmtId="0" fontId="39" fillId="11" borderId="0" xfId="0" applyFont="1" applyFill="1" applyBorder="1" applyAlignment="1" applyProtection="1">
      <alignment horizontal="center" vertical="center"/>
      <protection hidden="1"/>
    </xf>
    <xf numFmtId="0" fontId="16" fillId="11" borderId="0" xfId="0" applyFont="1" applyFill="1" applyBorder="1" applyAlignment="1" applyProtection="1">
      <alignment horizontal="center" vertical="center"/>
      <protection hidden="1"/>
    </xf>
    <xf numFmtId="0" fontId="41" fillId="11" borderId="0" xfId="0" applyFont="1" applyFill="1" applyBorder="1" applyAlignment="1">
      <alignment horizontal="center" vertical="center"/>
    </xf>
    <xf numFmtId="1" fontId="17" fillId="11" borderId="0" xfId="0" applyNumberFormat="1" applyFont="1" applyFill="1" applyBorder="1" applyAlignment="1" applyProtection="1">
      <alignment horizontal="center" vertical="center"/>
      <protection hidden="1"/>
    </xf>
    <xf numFmtId="0" fontId="37" fillId="11" borderId="0" xfId="0" applyFont="1" applyFill="1" applyBorder="1" applyAlignment="1" applyProtection="1">
      <alignment horizontal="center" vertical="center" wrapText="1"/>
      <protection hidden="1"/>
    </xf>
    <xf numFmtId="1" fontId="37" fillId="11" borderId="0" xfId="0" applyNumberFormat="1" applyFont="1" applyFill="1" applyBorder="1" applyAlignment="1" applyProtection="1">
      <alignment horizontal="center" vertical="center"/>
      <protection hidden="1"/>
    </xf>
    <xf numFmtId="0" fontId="36" fillId="11" borderId="0" xfId="0" applyFont="1" applyFill="1" applyBorder="1" applyAlignment="1"/>
    <xf numFmtId="0" fontId="12" fillId="11" borderId="0" xfId="0" applyFont="1" applyFill="1" applyBorder="1" applyAlignment="1" applyProtection="1">
      <alignment horizontal="center" vertical="center" wrapText="1"/>
      <protection hidden="1"/>
    </xf>
    <xf numFmtId="0" fontId="49" fillId="11" borderId="0" xfId="0" applyFont="1" applyFill="1" applyAlignment="1">
      <alignment vertical="top" wrapText="1"/>
    </xf>
    <xf numFmtId="0" fontId="18" fillId="11" borderId="0" xfId="0" applyFont="1" applyFill="1" applyBorder="1" applyAlignment="1" applyProtection="1">
      <alignment horizontal="center" vertical="center" wrapText="1"/>
      <protection hidden="1"/>
    </xf>
    <xf numFmtId="0" fontId="0" fillId="11" borderId="0" xfId="0" applyFill="1" applyAlignment="1">
      <alignment vertical="top" wrapText="1"/>
    </xf>
    <xf numFmtId="0" fontId="17" fillId="11" borderId="0" xfId="0" applyFont="1" applyFill="1" applyBorder="1" applyAlignment="1" applyProtection="1">
      <alignment horizontal="center" vertical="center" wrapText="1"/>
      <protection hidden="1"/>
    </xf>
    <xf numFmtId="0" fontId="0" fillId="11" borderId="0" xfId="0" applyFill="1" applyBorder="1" applyAlignment="1">
      <alignment horizontal="center" vertical="center"/>
    </xf>
    <xf numFmtId="0" fontId="0" fillId="11" borderId="0" xfId="0" applyFill="1" applyBorder="1" applyAlignment="1"/>
    <xf numFmtId="0" fontId="21" fillId="11" borderId="0" xfId="0" applyFont="1" applyFill="1" applyBorder="1" applyAlignment="1" applyProtection="1">
      <alignment horizontal="center" vertical="center"/>
      <protection hidden="1"/>
    </xf>
    <xf numFmtId="0" fontId="49" fillId="11" borderId="0" xfId="0" applyFont="1" applyFill="1" applyBorder="1" applyAlignment="1">
      <alignment horizontal="center" vertical="center"/>
    </xf>
    <xf numFmtId="0" fontId="22" fillId="11" borderId="0" xfId="0" applyFont="1" applyFill="1" applyBorder="1" applyAlignment="1" applyProtection="1">
      <alignment horizontal="center" vertical="center" wrapText="1"/>
      <protection hidden="1"/>
    </xf>
    <xf numFmtId="0" fontId="21" fillId="11" borderId="0" xfId="0" applyFont="1" applyFill="1" applyBorder="1" applyAlignment="1" applyProtection="1">
      <alignment horizontal="left" vertical="center" wrapText="1"/>
      <protection hidden="1"/>
    </xf>
    <xf numFmtId="0" fontId="6" fillId="11" borderId="0" xfId="0" applyFont="1" applyFill="1" applyBorder="1" applyAlignment="1" applyProtection="1">
      <alignment horizontal="center" vertical="center" wrapText="1"/>
      <protection hidden="1"/>
    </xf>
    <xf numFmtId="0" fontId="77" fillId="6" borderId="0" xfId="0" applyFont="1" applyFill="1" applyBorder="1" applyAlignment="1" applyProtection="1">
      <alignment horizontal="right"/>
      <protection hidden="1"/>
    </xf>
    <xf numFmtId="0" fontId="5" fillId="0" borderId="0" xfId="0" applyFont="1" applyAlignment="1" applyProtection="1">
      <alignment horizontal="right"/>
      <protection hidden="1"/>
    </xf>
    <xf numFmtId="0" fontId="11" fillId="0" borderId="0" xfId="0" applyFont="1" applyAlignment="1" applyProtection="1">
      <alignment horizontal="right"/>
      <protection hidden="1"/>
    </xf>
    <xf numFmtId="0" fontId="5" fillId="0" borderId="0" xfId="0" applyFont="1" applyProtection="1">
      <protection hidden="1"/>
    </xf>
    <xf numFmtId="0" fontId="5" fillId="0" borderId="0" xfId="0" applyFont="1" applyAlignment="1" applyProtection="1">
      <alignment horizontal="center"/>
      <protection hidden="1"/>
    </xf>
    <xf numFmtId="0" fontId="5" fillId="0" borderId="0" xfId="0" applyFont="1" applyBorder="1" applyProtection="1">
      <protection hidden="1"/>
    </xf>
    <xf numFmtId="0" fontId="5" fillId="0" borderId="0" xfId="0" applyFont="1" applyFill="1" applyBorder="1" applyAlignment="1" applyProtection="1">
      <alignment horizontal="right"/>
      <protection hidden="1"/>
    </xf>
    <xf numFmtId="0" fontId="5" fillId="6" borderId="0" xfId="0" applyFont="1" applyFill="1" applyBorder="1" applyAlignment="1" applyProtection="1">
      <alignment horizontal="right"/>
      <protection hidden="1"/>
    </xf>
    <xf numFmtId="0" fontId="5" fillId="6" borderId="0" xfId="0" applyFont="1" applyFill="1" applyBorder="1" applyProtection="1">
      <protection hidden="1"/>
    </xf>
    <xf numFmtId="0" fontId="5" fillId="7" borderId="22" xfId="0" applyFont="1" applyFill="1" applyBorder="1" applyAlignment="1" applyProtection="1">
      <alignment horizontal="right"/>
      <protection hidden="1"/>
    </xf>
    <xf numFmtId="0" fontId="78" fillId="7" borderId="23" xfId="0" applyFont="1" applyFill="1" applyBorder="1" applyAlignment="1" applyProtection="1">
      <alignment horizontal="left"/>
      <protection hidden="1"/>
    </xf>
    <xf numFmtId="0" fontId="5" fillId="7" borderId="23" xfId="0" applyFont="1" applyFill="1" applyBorder="1" applyAlignment="1" applyProtection="1">
      <alignment horizontal="right"/>
      <protection hidden="1"/>
    </xf>
    <xf numFmtId="0" fontId="5" fillId="7" borderId="23" xfId="0" applyFont="1" applyFill="1" applyBorder="1" applyProtection="1">
      <protection hidden="1"/>
    </xf>
    <xf numFmtId="0" fontId="5" fillId="7" borderId="23" xfId="0" applyFont="1" applyFill="1" applyBorder="1" applyAlignment="1" applyProtection="1">
      <alignment horizontal="center"/>
      <protection hidden="1"/>
    </xf>
    <xf numFmtId="0" fontId="5" fillId="7" borderId="24" xfId="0" applyFont="1" applyFill="1" applyBorder="1" applyProtection="1">
      <protection hidden="1"/>
    </xf>
    <xf numFmtId="0" fontId="5" fillId="7" borderId="25" xfId="0" applyFont="1" applyFill="1" applyBorder="1" applyAlignment="1" applyProtection="1">
      <alignment horizontal="right" vertical="center"/>
      <protection hidden="1"/>
    </xf>
    <xf numFmtId="0" fontId="80" fillId="7" borderId="0" xfId="0" applyFont="1" applyFill="1" applyBorder="1" applyAlignment="1" applyProtection="1">
      <alignment horizontal="right" vertical="center"/>
      <protection hidden="1"/>
    </xf>
    <xf numFmtId="0" fontId="5" fillId="7" borderId="0" xfId="0" applyFont="1" applyFill="1" applyBorder="1" applyAlignment="1" applyProtection="1">
      <alignment horizontal="right" vertical="center"/>
      <protection hidden="1"/>
    </xf>
    <xf numFmtId="0" fontId="5" fillId="7" borderId="0" xfId="0" applyFont="1" applyFill="1" applyBorder="1" applyAlignment="1" applyProtection="1">
      <alignment horizontal="right"/>
      <protection hidden="1"/>
    </xf>
    <xf numFmtId="0" fontId="79" fillId="7" borderId="0" xfId="0" applyFont="1" applyFill="1" applyBorder="1" applyProtection="1">
      <protection hidden="1"/>
    </xf>
    <xf numFmtId="0" fontId="5" fillId="7" borderId="0" xfId="0" applyFont="1" applyFill="1" applyBorder="1" applyProtection="1">
      <protection hidden="1"/>
    </xf>
    <xf numFmtId="0" fontId="5" fillId="7" borderId="0" xfId="0" applyFont="1" applyFill="1" applyBorder="1" applyAlignment="1" applyProtection="1">
      <alignment horizontal="center"/>
      <protection hidden="1"/>
    </xf>
    <xf numFmtId="0" fontId="11" fillId="7" borderId="0" xfId="0" applyFont="1" applyFill="1" applyBorder="1" applyProtection="1">
      <protection hidden="1"/>
    </xf>
    <xf numFmtId="0" fontId="5" fillId="7" borderId="26" xfId="0" applyFont="1" applyFill="1" applyBorder="1" applyProtection="1">
      <protection hidden="1"/>
    </xf>
    <xf numFmtId="0" fontId="11" fillId="7" borderId="0" xfId="0" applyFont="1" applyFill="1" applyBorder="1" applyAlignment="1" applyProtection="1">
      <alignment horizontal="right" vertical="center"/>
      <protection hidden="1"/>
    </xf>
    <xf numFmtId="0" fontId="11" fillId="7" borderId="0" xfId="0" applyFont="1" applyFill="1" applyBorder="1" applyAlignment="1" applyProtection="1">
      <alignment horizontal="right"/>
      <protection hidden="1"/>
    </xf>
    <xf numFmtId="0" fontId="77" fillId="0" borderId="0" xfId="0" applyFont="1" applyFill="1" applyBorder="1" applyAlignment="1" applyProtection="1">
      <alignment horizontal="center" vertical="center"/>
      <protection hidden="1"/>
    </xf>
    <xf numFmtId="1" fontId="79" fillId="0" borderId="0" xfId="0" applyNumberFormat="1" applyFont="1" applyFill="1" applyBorder="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11" fillId="0" borderId="0" xfId="0" applyFont="1" applyFill="1" applyBorder="1" applyAlignment="1" applyProtection="1">
      <alignment horizontal="center" vertical="center" wrapText="1"/>
      <protection hidden="1"/>
    </xf>
    <xf numFmtId="0" fontId="5" fillId="7" borderId="9" xfId="0" applyFont="1" applyFill="1" applyBorder="1" applyAlignment="1" applyProtection="1">
      <alignment horizontal="right" vertical="center"/>
      <protection hidden="1"/>
    </xf>
    <xf numFmtId="0" fontId="11" fillId="7" borderId="27" xfId="0" applyFont="1" applyFill="1" applyBorder="1" applyAlignment="1" applyProtection="1">
      <alignment horizontal="right" vertical="center"/>
      <protection hidden="1"/>
    </xf>
    <xf numFmtId="0" fontId="5" fillId="7" borderId="27" xfId="0" applyFont="1" applyFill="1" applyBorder="1" applyAlignment="1" applyProtection="1">
      <alignment horizontal="right"/>
      <protection hidden="1"/>
    </xf>
    <xf numFmtId="0" fontId="5" fillId="7" borderId="27" xfId="0" applyFont="1" applyFill="1" applyBorder="1" applyProtection="1">
      <protection hidden="1"/>
    </xf>
    <xf numFmtId="0" fontId="11" fillId="7" borderId="27" xfId="0" applyFont="1" applyFill="1" applyBorder="1" applyAlignment="1" applyProtection="1">
      <alignment horizontal="center"/>
      <protection hidden="1"/>
    </xf>
    <xf numFmtId="0" fontId="5" fillId="7" borderId="27" xfId="0" applyFont="1" applyFill="1" applyBorder="1" applyAlignment="1" applyProtection="1">
      <alignment horizontal="center"/>
      <protection hidden="1"/>
    </xf>
    <xf numFmtId="0" fontId="5" fillId="7" borderId="28" xfId="0" applyFont="1" applyFill="1" applyBorder="1" applyProtection="1">
      <protection hidden="1"/>
    </xf>
    <xf numFmtId="0" fontId="79" fillId="0" borderId="0" xfId="0" applyFont="1" applyFill="1" applyBorder="1" applyAlignment="1" applyProtection="1">
      <alignment horizontal="center" vertical="center" wrapText="1"/>
      <protection hidden="1"/>
    </xf>
    <xf numFmtId="0" fontId="5" fillId="6" borderId="0" xfId="0" applyFont="1" applyFill="1" applyAlignment="1" applyProtection="1">
      <alignment horizontal="right"/>
      <protection hidden="1"/>
    </xf>
    <xf numFmtId="0" fontId="79" fillId="8" borderId="22" xfId="0" applyFont="1" applyFill="1" applyBorder="1" applyAlignment="1" applyProtection="1">
      <alignment horizontal="right" vertical="center"/>
      <protection hidden="1"/>
    </xf>
    <xf numFmtId="0" fontId="9" fillId="8" borderId="23" xfId="0" applyFont="1" applyFill="1" applyBorder="1" applyAlignment="1" applyProtection="1">
      <alignment horizontal="left" vertical="center"/>
      <protection hidden="1"/>
    </xf>
    <xf numFmtId="0" fontId="9" fillId="8" borderId="23" xfId="0" applyFont="1" applyFill="1" applyBorder="1" applyAlignment="1" applyProtection="1">
      <alignment horizontal="right" vertical="center"/>
      <protection hidden="1"/>
    </xf>
    <xf numFmtId="0" fontId="11" fillId="8" borderId="23" xfId="0" applyFont="1" applyFill="1" applyBorder="1" applyAlignment="1" applyProtection="1">
      <alignment horizontal="right"/>
      <protection hidden="1"/>
    </xf>
    <xf numFmtId="0" fontId="11" fillId="8" borderId="23" xfId="0" applyFont="1" applyFill="1" applyBorder="1" applyAlignment="1" applyProtection="1">
      <alignment horizontal="left" vertical="center"/>
      <protection hidden="1"/>
    </xf>
    <xf numFmtId="0" fontId="11" fillId="8" borderId="23" xfId="0" applyFont="1" applyFill="1" applyBorder="1" applyAlignment="1" applyProtection="1">
      <alignment horizontal="center"/>
      <protection hidden="1"/>
    </xf>
    <xf numFmtId="0" fontId="5" fillId="8" borderId="23" xfId="0" applyFont="1" applyFill="1" applyBorder="1" applyAlignment="1" applyProtection="1">
      <alignment vertical="center"/>
      <protection hidden="1"/>
    </xf>
    <xf numFmtId="0" fontId="5" fillId="8" borderId="0" xfId="0" applyFont="1" applyFill="1" applyBorder="1" applyAlignment="1" applyProtection="1">
      <alignment vertical="center"/>
      <protection hidden="1"/>
    </xf>
    <xf numFmtId="0" fontId="11" fillId="8" borderId="26" xfId="0" applyFont="1" applyFill="1" applyBorder="1" applyAlignment="1" applyProtection="1">
      <alignment horizontal="right" wrapText="1"/>
      <protection hidden="1"/>
    </xf>
    <xf numFmtId="0" fontId="5" fillId="0" borderId="0" xfId="0" applyFont="1" applyBorder="1"/>
    <xf numFmtId="0" fontId="81" fillId="0" borderId="0" xfId="0" applyFont="1" applyFill="1" applyBorder="1" applyAlignment="1" applyProtection="1">
      <alignment horizontal="center" vertical="center"/>
      <protection hidden="1"/>
    </xf>
    <xf numFmtId="0" fontId="79" fillId="8" borderId="25" xfId="0" applyFont="1" applyFill="1" applyBorder="1" applyAlignment="1" applyProtection="1">
      <alignment horizontal="right" vertical="center"/>
      <protection hidden="1"/>
    </xf>
    <xf numFmtId="0" fontId="11" fillId="8" borderId="0" xfId="0" applyFont="1" applyFill="1" applyBorder="1" applyAlignment="1" applyProtection="1">
      <alignment horizontal="center" vertical="center" wrapText="1"/>
      <protection hidden="1"/>
    </xf>
    <xf numFmtId="0" fontId="5" fillId="8" borderId="0" xfId="0" applyFont="1" applyFill="1" applyBorder="1" applyAlignment="1" applyProtection="1">
      <alignment horizontal="right"/>
      <protection hidden="1"/>
    </xf>
    <xf numFmtId="0" fontId="11" fillId="8" borderId="0" xfId="0" applyFont="1" applyFill="1" applyBorder="1" applyAlignment="1" applyProtection="1">
      <alignment horizontal="center" vertical="top" wrapText="1"/>
      <protection hidden="1"/>
    </xf>
    <xf numFmtId="0" fontId="11" fillId="8" borderId="0" xfId="0" applyFont="1" applyFill="1" applyBorder="1" applyAlignment="1" applyProtection="1">
      <alignment horizontal="center" vertical="top"/>
      <protection hidden="1"/>
    </xf>
    <xf numFmtId="0" fontId="5" fillId="8" borderId="0" xfId="0" applyFont="1" applyFill="1" applyBorder="1" applyAlignment="1" applyProtection="1">
      <alignment horizontal="center"/>
      <protection hidden="1"/>
    </xf>
    <xf numFmtId="0" fontId="82" fillId="8" borderId="0" xfId="0" applyFont="1" applyFill="1" applyBorder="1" applyAlignment="1" applyProtection="1">
      <alignment horizontal="center" vertical="top" wrapText="1"/>
      <protection hidden="1"/>
    </xf>
    <xf numFmtId="0" fontId="5" fillId="8" borderId="26" xfId="0" applyFont="1" applyFill="1" applyBorder="1" applyProtection="1">
      <protection hidden="1"/>
    </xf>
    <xf numFmtId="0" fontId="5" fillId="8" borderId="0" xfId="0" applyFont="1" applyFill="1" applyBorder="1" applyAlignment="1" applyProtection="1">
      <alignment horizontal="center" vertical="center" wrapText="1"/>
      <protection hidden="1"/>
    </xf>
    <xf numFmtId="1" fontId="5" fillId="8" borderId="29" xfId="0" applyNumberFormat="1" applyFont="1" applyFill="1" applyBorder="1" applyAlignment="1" applyProtection="1">
      <alignment horizontal="center" vertical="center"/>
      <protection hidden="1"/>
    </xf>
    <xf numFmtId="0" fontId="11" fillId="8" borderId="0" xfId="0" applyFont="1" applyFill="1" applyBorder="1" applyProtection="1">
      <protection hidden="1"/>
    </xf>
    <xf numFmtId="0" fontId="5" fillId="8" borderId="25" xfId="0" applyFont="1" applyFill="1" applyBorder="1" applyAlignment="1" applyProtection="1">
      <alignment vertical="center"/>
      <protection hidden="1"/>
    </xf>
    <xf numFmtId="0" fontId="83" fillId="8" borderId="0" xfId="0" applyFont="1" applyFill="1" applyBorder="1" applyAlignment="1" applyProtection="1">
      <alignment horizontal="center" vertical="center" wrapText="1"/>
      <protection hidden="1"/>
    </xf>
    <xf numFmtId="164" fontId="5" fillId="8" borderId="30" xfId="0" applyNumberFormat="1" applyFont="1" applyFill="1" applyBorder="1" applyAlignment="1" applyProtection="1">
      <alignment horizontal="center" vertical="center"/>
      <protection hidden="1"/>
    </xf>
    <xf numFmtId="0" fontId="5" fillId="8" borderId="0" xfId="0" applyFont="1" applyFill="1" applyBorder="1" applyProtection="1">
      <protection hidden="1"/>
    </xf>
    <xf numFmtId="164" fontId="5" fillId="8" borderId="31" xfId="0" applyNumberFormat="1" applyFont="1" applyFill="1" applyBorder="1" applyAlignment="1" applyProtection="1">
      <alignment horizontal="center" vertical="center"/>
      <protection hidden="1"/>
    </xf>
    <xf numFmtId="1" fontId="11" fillId="8" borderId="32" xfId="0" applyNumberFormat="1" applyFont="1" applyFill="1" applyBorder="1" applyAlignment="1" applyProtection="1">
      <alignment horizontal="center" vertical="center"/>
      <protection hidden="1"/>
    </xf>
    <xf numFmtId="0" fontId="5" fillId="8" borderId="25" xfId="0" applyFont="1" applyFill="1" applyBorder="1" applyAlignment="1" applyProtection="1">
      <alignment horizontal="right" vertical="center"/>
      <protection hidden="1"/>
    </xf>
    <xf numFmtId="0" fontId="5" fillId="8" borderId="0" xfId="0" applyFont="1" applyFill="1" applyBorder="1" applyAlignment="1" applyProtection="1">
      <alignment horizontal="center" vertical="center"/>
      <protection hidden="1"/>
    </xf>
    <xf numFmtId="0" fontId="82" fillId="8" borderId="0" xfId="0" applyFont="1" applyFill="1" applyBorder="1" applyAlignment="1" applyProtection="1">
      <alignment horizontal="center" vertical="center" wrapText="1"/>
      <protection hidden="1"/>
    </xf>
    <xf numFmtId="0" fontId="79" fillId="8" borderId="0" xfId="0" applyFont="1" applyFill="1" applyBorder="1" applyAlignment="1" applyProtection="1">
      <alignment horizontal="right"/>
      <protection hidden="1"/>
    </xf>
    <xf numFmtId="0" fontId="11" fillId="8" borderId="0" xfId="0" applyFont="1" applyFill="1" applyBorder="1" applyAlignment="1" applyProtection="1">
      <alignment horizontal="center" vertical="center"/>
      <protection hidden="1"/>
    </xf>
    <xf numFmtId="0" fontId="5" fillId="8" borderId="22" xfId="0" applyFont="1" applyFill="1" applyBorder="1" applyAlignment="1" applyProtection="1">
      <alignment vertical="center"/>
      <protection hidden="1"/>
    </xf>
    <xf numFmtId="0" fontId="11" fillId="8" borderId="23" xfId="0" applyFont="1" applyFill="1" applyBorder="1" applyAlignment="1" applyProtection="1">
      <alignment horizontal="right" vertical="center"/>
      <protection hidden="1"/>
    </xf>
    <xf numFmtId="164" fontId="11" fillId="8" borderId="23" xfId="0" applyNumberFormat="1" applyFont="1" applyFill="1" applyBorder="1" applyAlignment="1" applyProtection="1">
      <alignment horizontal="center" vertical="center"/>
      <protection hidden="1"/>
    </xf>
    <xf numFmtId="0" fontId="11" fillId="8" borderId="22" xfId="0" applyFont="1" applyFill="1" applyBorder="1" applyAlignment="1" applyProtection="1">
      <alignment horizontal="right" vertical="center"/>
      <protection hidden="1"/>
    </xf>
    <xf numFmtId="1" fontId="11" fillId="8" borderId="24" xfId="0" applyNumberFormat="1" applyFont="1" applyFill="1" applyBorder="1" applyAlignment="1" applyProtection="1">
      <alignment horizontal="center" vertical="center"/>
      <protection hidden="1"/>
    </xf>
    <xf numFmtId="0" fontId="5" fillId="8" borderId="0" xfId="0" applyFont="1" applyFill="1" applyBorder="1" applyAlignment="1" applyProtection="1">
      <alignment horizontal="right" vertical="center"/>
      <protection hidden="1"/>
    </xf>
    <xf numFmtId="0" fontId="11" fillId="8" borderId="0" xfId="0" applyFont="1" applyFill="1" applyBorder="1" applyAlignment="1" applyProtection="1">
      <alignment horizontal="right" vertical="center"/>
      <protection hidden="1"/>
    </xf>
    <xf numFmtId="1" fontId="11" fillId="8" borderId="0" xfId="0" applyNumberFormat="1" applyFont="1" applyFill="1" applyBorder="1" applyAlignment="1" applyProtection="1">
      <alignment horizontal="center" vertical="center"/>
      <protection hidden="1"/>
    </xf>
    <xf numFmtId="0" fontId="11" fillId="8" borderId="25" xfId="0" applyFont="1" applyFill="1" applyBorder="1" applyAlignment="1" applyProtection="1">
      <alignment horizontal="right" vertical="center"/>
      <protection hidden="1"/>
    </xf>
    <xf numFmtId="0" fontId="11" fillId="8" borderId="26" xfId="0" applyFont="1" applyFill="1" applyBorder="1" applyAlignment="1" applyProtection="1">
      <alignment horizontal="center" vertical="center" wrapText="1"/>
      <protection hidden="1"/>
    </xf>
    <xf numFmtId="164" fontId="5" fillId="8" borderId="0" xfId="0" applyNumberFormat="1" applyFont="1" applyFill="1" applyBorder="1" applyAlignment="1" applyProtection="1">
      <alignment vertical="center"/>
      <protection hidden="1"/>
    </xf>
    <xf numFmtId="0" fontId="11" fillId="8" borderId="0" xfId="0" applyFont="1" applyFill="1" applyBorder="1" applyAlignment="1" applyProtection="1">
      <alignment horizontal="center" wrapText="1"/>
      <protection hidden="1"/>
    </xf>
    <xf numFmtId="164" fontId="11" fillId="8" borderId="0" xfId="0" applyNumberFormat="1" applyFont="1" applyFill="1" applyBorder="1" applyAlignment="1" applyProtection="1">
      <alignment horizontal="center" vertical="center"/>
      <protection hidden="1"/>
    </xf>
    <xf numFmtId="0" fontId="11" fillId="8" borderId="26" xfId="0" applyFont="1" applyFill="1" applyBorder="1" applyAlignment="1" applyProtection="1">
      <alignment horizontal="center" vertical="center"/>
      <protection hidden="1"/>
    </xf>
    <xf numFmtId="0" fontId="5" fillId="8" borderId="26" xfId="0" applyFont="1" applyFill="1" applyBorder="1" applyAlignment="1" applyProtection="1">
      <alignment horizontal="right" vertical="center"/>
      <protection hidden="1"/>
    </xf>
    <xf numFmtId="2" fontId="11" fillId="8" borderId="0" xfId="0" applyNumberFormat="1" applyFont="1" applyFill="1" applyBorder="1" applyAlignment="1" applyProtection="1">
      <alignment horizontal="center" vertical="center"/>
      <protection hidden="1"/>
    </xf>
    <xf numFmtId="0" fontId="5" fillId="8" borderId="25" xfId="0" applyFont="1" applyFill="1" applyBorder="1" applyAlignment="1" applyProtection="1">
      <alignment vertical="center" wrapText="1"/>
      <protection hidden="1"/>
    </xf>
    <xf numFmtId="0" fontId="5" fillId="8" borderId="25" xfId="0" applyFont="1" applyFill="1" applyBorder="1" applyAlignment="1" applyProtection="1">
      <alignment horizontal="left" vertical="center"/>
      <protection hidden="1"/>
    </xf>
    <xf numFmtId="0" fontId="5" fillId="8" borderId="9" xfId="0" applyFont="1" applyFill="1" applyBorder="1" applyAlignment="1" applyProtection="1">
      <alignment horizontal="center" vertical="center"/>
      <protection hidden="1"/>
    </xf>
    <xf numFmtId="0" fontId="5" fillId="8" borderId="27" xfId="0" applyFont="1" applyFill="1" applyBorder="1" applyAlignment="1" applyProtection="1">
      <alignment horizontal="center" vertical="center"/>
      <protection hidden="1"/>
    </xf>
    <xf numFmtId="0" fontId="5" fillId="8" borderId="27" xfId="0" applyFont="1" applyFill="1" applyBorder="1" applyAlignment="1" applyProtection="1">
      <alignment vertical="center"/>
      <protection hidden="1"/>
    </xf>
    <xf numFmtId="0" fontId="5" fillId="8" borderId="28" xfId="0" applyFont="1" applyFill="1" applyBorder="1" applyAlignment="1" applyProtection="1">
      <alignment vertical="center"/>
      <protection hidden="1"/>
    </xf>
    <xf numFmtId="1" fontId="5" fillId="8" borderId="0" xfId="0" applyNumberFormat="1" applyFont="1" applyFill="1" applyBorder="1" applyAlignment="1" applyProtection="1">
      <alignment horizontal="center"/>
      <protection hidden="1"/>
    </xf>
    <xf numFmtId="0" fontId="77" fillId="0" borderId="0" xfId="0" applyFont="1" applyFill="1" applyBorder="1" applyAlignment="1" applyProtection="1">
      <alignment horizontal="left" vertical="center" wrapText="1"/>
      <protection hidden="1"/>
    </xf>
    <xf numFmtId="164" fontId="11" fillId="8" borderId="0" xfId="0" applyNumberFormat="1" applyFont="1" applyFill="1" applyBorder="1" applyAlignment="1" applyProtection="1">
      <alignment horizontal="right" vertical="center"/>
      <protection hidden="1"/>
    </xf>
    <xf numFmtId="0" fontId="5" fillId="8" borderId="9" xfId="0" applyFont="1" applyFill="1" applyBorder="1" applyAlignment="1" applyProtection="1">
      <alignment horizontal="right"/>
      <protection hidden="1"/>
    </xf>
    <xf numFmtId="0" fontId="5" fillId="8" borderId="27" xfId="0" applyFont="1" applyFill="1" applyBorder="1" applyProtection="1">
      <protection hidden="1"/>
    </xf>
    <xf numFmtId="0" fontId="5" fillId="8" borderId="27" xfId="0" applyFont="1" applyFill="1" applyBorder="1" applyAlignment="1" applyProtection="1">
      <alignment horizontal="right"/>
      <protection hidden="1"/>
    </xf>
    <xf numFmtId="0" fontId="5" fillId="8" borderId="27" xfId="0" applyFont="1" applyFill="1" applyBorder="1" applyAlignment="1" applyProtection="1">
      <alignment horizontal="center"/>
      <protection hidden="1"/>
    </xf>
    <xf numFmtId="0" fontId="5" fillId="8" borderId="28" xfId="0" applyFont="1" applyFill="1" applyBorder="1" applyProtection="1">
      <protection hidden="1"/>
    </xf>
    <xf numFmtId="0" fontId="84" fillId="0" borderId="0" xfId="1"/>
    <xf numFmtId="0" fontId="60" fillId="0" borderId="10" xfId="0" applyFont="1" applyBorder="1" applyAlignment="1">
      <alignment horizontal="center" vertical="center" wrapText="1"/>
    </xf>
    <xf numFmtId="0" fontId="65" fillId="0" borderId="10" xfId="0" applyFont="1" applyBorder="1" applyAlignment="1">
      <alignment wrapText="1"/>
    </xf>
    <xf numFmtId="0" fontId="60" fillId="18" borderId="10" xfId="0" applyFont="1" applyFill="1" applyBorder="1" applyAlignment="1">
      <alignment horizontal="center" vertical="center" wrapText="1"/>
    </xf>
    <xf numFmtId="0" fontId="65" fillId="18" borderId="10" xfId="0" applyFont="1" applyFill="1" applyBorder="1" applyAlignment="1">
      <alignment wrapText="1"/>
    </xf>
    <xf numFmtId="0" fontId="74" fillId="0" borderId="37" xfId="0" applyFont="1" applyBorder="1" applyAlignment="1">
      <alignment horizontal="center" vertical="center"/>
    </xf>
    <xf numFmtId="0" fontId="5" fillId="0" borderId="55" xfId="0" applyFont="1" applyBorder="1" applyAlignment="1">
      <alignment horizontal="center"/>
    </xf>
    <xf numFmtId="0" fontId="5" fillId="0" borderId="38" xfId="0" applyFont="1" applyBorder="1" applyAlignment="1">
      <alignment horizontal="center"/>
    </xf>
    <xf numFmtId="0" fontId="5" fillId="0" borderId="56" xfId="0" applyFont="1" applyBorder="1" applyAlignment="1">
      <alignment horizontal="center"/>
    </xf>
    <xf numFmtId="0" fontId="74" fillId="0" borderId="35" xfId="0" applyFont="1" applyBorder="1" applyAlignment="1">
      <alignment horizontal="center" vertical="center"/>
    </xf>
    <xf numFmtId="0" fontId="75" fillId="0" borderId="36" xfId="0" applyFont="1" applyBorder="1" applyAlignment="1">
      <alignment horizontal="center" vertical="center"/>
    </xf>
    <xf numFmtId="0" fontId="60" fillId="0" borderId="33" xfId="0" applyFont="1" applyFill="1" applyBorder="1" applyAlignment="1" applyProtection="1">
      <alignment horizontal="left" vertical="center"/>
      <protection hidden="1"/>
    </xf>
    <xf numFmtId="0" fontId="61" fillId="0" borderId="42" xfId="0" applyFont="1" applyBorder="1" applyAlignment="1">
      <alignment vertical="center"/>
    </xf>
    <xf numFmtId="0" fontId="60" fillId="0" borderId="10" xfId="0" applyFont="1" applyFill="1" applyBorder="1" applyAlignment="1" applyProtection="1">
      <alignment horizontal="left" vertical="center"/>
      <protection hidden="1"/>
    </xf>
    <xf numFmtId="0" fontId="61" fillId="0" borderId="10" xfId="0" applyFont="1" applyBorder="1" applyAlignment="1"/>
    <xf numFmtId="0" fontId="61" fillId="0" borderId="33" xfId="0" applyFont="1" applyBorder="1" applyAlignment="1"/>
    <xf numFmtId="22" fontId="60" fillId="0" borderId="38" xfId="0" applyNumberFormat="1" applyFont="1" applyFill="1" applyBorder="1" applyAlignment="1" applyProtection="1">
      <alignment horizontal="center" vertical="center"/>
      <protection hidden="1"/>
    </xf>
    <xf numFmtId="0" fontId="61" fillId="0" borderId="40" xfId="0" applyFont="1" applyFill="1" applyBorder="1" applyAlignment="1">
      <alignment horizontal="center"/>
    </xf>
    <xf numFmtId="0" fontId="61" fillId="0" borderId="36" xfId="0" applyFont="1" applyFill="1" applyBorder="1" applyAlignment="1">
      <alignment horizontal="center"/>
    </xf>
    <xf numFmtId="1" fontId="60" fillId="12" borderId="10" xfId="0" applyNumberFormat="1" applyFont="1" applyFill="1" applyBorder="1" applyAlignment="1" applyProtection="1">
      <alignment horizontal="center" vertical="center"/>
      <protection hidden="1"/>
    </xf>
    <xf numFmtId="0" fontId="62" fillId="12" borderId="10" xfId="0" applyFont="1" applyFill="1" applyBorder="1" applyAlignment="1" applyProtection="1">
      <alignment horizontal="left" vertical="center"/>
      <protection hidden="1"/>
    </xf>
    <xf numFmtId="0" fontId="76" fillId="0" borderId="0" xfId="0" applyFont="1" applyFill="1" applyBorder="1" applyAlignment="1" applyProtection="1">
      <alignment horizontal="center" vertical="center" wrapText="1"/>
      <protection hidden="1"/>
    </xf>
    <xf numFmtId="0" fontId="76" fillId="0" borderId="0" xfId="0" applyFont="1" applyFill="1" applyBorder="1" applyAlignment="1">
      <alignment horizontal="center" vertical="center" wrapText="1"/>
    </xf>
    <xf numFmtId="0" fontId="76" fillId="0" borderId="0" xfId="0" applyFont="1" applyFill="1" applyBorder="1" applyAlignment="1"/>
    <xf numFmtId="0" fontId="61" fillId="0" borderId="42" xfId="0" applyFont="1" applyBorder="1" applyAlignment="1"/>
    <xf numFmtId="0" fontId="60" fillId="15" borderId="37" xfId="0" applyFont="1" applyFill="1" applyBorder="1" applyAlignment="1" applyProtection="1">
      <alignment horizontal="center" vertical="center"/>
      <protection hidden="1"/>
    </xf>
    <xf numFmtId="0" fontId="65" fillId="15" borderId="35" xfId="0" applyFont="1" applyFill="1" applyBorder="1" applyAlignment="1"/>
    <xf numFmtId="0" fontId="65" fillId="15" borderId="38" xfId="0" applyFont="1" applyFill="1" applyBorder="1" applyAlignment="1"/>
    <xf numFmtId="0" fontId="65" fillId="15" borderId="36" xfId="0" applyFont="1" applyFill="1" applyBorder="1" applyAlignment="1"/>
    <xf numFmtId="0" fontId="61" fillId="0" borderId="38" xfId="0" applyFont="1" applyBorder="1" applyAlignment="1" applyProtection="1">
      <alignment horizontal="center" vertical="center" wrapText="1"/>
      <protection hidden="1"/>
    </xf>
    <xf numFmtId="0" fontId="64" fillId="0" borderId="40" xfId="0" applyFont="1" applyBorder="1" applyAlignment="1">
      <alignment horizontal="center" vertical="center" wrapText="1"/>
    </xf>
    <xf numFmtId="0" fontId="64" fillId="0" borderId="36" xfId="0" applyFont="1" applyBorder="1" applyAlignment="1">
      <alignment horizontal="center" vertical="center" wrapText="1"/>
    </xf>
    <xf numFmtId="0" fontId="61" fillId="0" borderId="38" xfId="0" applyFont="1" applyBorder="1" applyAlignment="1">
      <alignment horizontal="center" vertical="center" wrapText="1"/>
    </xf>
    <xf numFmtId="0" fontId="61" fillId="0" borderId="40" xfId="0" applyFont="1" applyBorder="1" applyAlignment="1">
      <alignment horizontal="center" vertical="center" wrapText="1"/>
    </xf>
    <xf numFmtId="0" fontId="61" fillId="0" borderId="36" xfId="0" applyFont="1" applyBorder="1" applyAlignment="1">
      <alignment horizontal="center" vertical="center" wrapText="1"/>
    </xf>
    <xf numFmtId="0" fontId="61" fillId="13" borderId="52" xfId="0" applyFont="1" applyFill="1" applyBorder="1" applyAlignment="1">
      <alignment vertical="top" wrapText="1"/>
    </xf>
    <xf numFmtId="0" fontId="61" fillId="13" borderId="0" xfId="0" applyFont="1" applyFill="1" applyBorder="1" applyAlignment="1">
      <alignment vertical="top" wrapText="1"/>
    </xf>
    <xf numFmtId="0" fontId="61" fillId="13" borderId="34" xfId="0" applyFont="1" applyFill="1" applyBorder="1" applyAlignment="1">
      <alignment vertical="top" wrapText="1"/>
    </xf>
    <xf numFmtId="0" fontId="61" fillId="13" borderId="38" xfId="0" applyFont="1" applyFill="1" applyBorder="1" applyAlignment="1">
      <alignment vertical="top" wrapText="1"/>
    </xf>
    <xf numFmtId="0" fontId="61" fillId="13" borderId="40" xfId="0" applyFont="1" applyFill="1" applyBorder="1" applyAlignment="1">
      <alignment vertical="top" wrapText="1"/>
    </xf>
    <xf numFmtId="0" fontId="61" fillId="13" borderId="36" xfId="0" applyFont="1" applyFill="1" applyBorder="1" applyAlignment="1">
      <alignment vertical="top" wrapText="1"/>
    </xf>
    <xf numFmtId="0" fontId="60" fillId="12" borderId="37" xfId="0" applyFont="1" applyFill="1" applyBorder="1" applyAlignment="1" applyProtection="1">
      <alignment horizontal="left" vertical="top" wrapText="1"/>
      <protection hidden="1"/>
    </xf>
    <xf numFmtId="0" fontId="64" fillId="12" borderId="39" xfId="0" applyFont="1" applyFill="1" applyBorder="1" applyAlignment="1">
      <alignment horizontal="left" vertical="top" wrapText="1"/>
    </xf>
    <xf numFmtId="0" fontId="64" fillId="12" borderId="35" xfId="0" applyFont="1" applyFill="1" applyBorder="1" applyAlignment="1">
      <alignment horizontal="left" vertical="top" wrapText="1"/>
    </xf>
    <xf numFmtId="0" fontId="64" fillId="12" borderId="38" xfId="0" applyFont="1" applyFill="1" applyBorder="1" applyAlignment="1">
      <alignment horizontal="left" vertical="top" wrapText="1"/>
    </xf>
    <xf numFmtId="0" fontId="64" fillId="12" borderId="40" xfId="0" applyFont="1" applyFill="1" applyBorder="1" applyAlignment="1">
      <alignment horizontal="left" vertical="top" wrapText="1"/>
    </xf>
    <xf numFmtId="0" fontId="64" fillId="12" borderId="36" xfId="0" applyFont="1" applyFill="1" applyBorder="1" applyAlignment="1">
      <alignment horizontal="left" vertical="top" wrapText="1"/>
    </xf>
    <xf numFmtId="0" fontId="69" fillId="10" borderId="33" xfId="0" applyFont="1" applyFill="1" applyBorder="1" applyAlignment="1" applyProtection="1">
      <alignment horizontal="left" vertical="center"/>
      <protection hidden="1"/>
    </xf>
    <xf numFmtId="0" fontId="61" fillId="10" borderId="42" xfId="0" applyFont="1" applyFill="1" applyBorder="1" applyAlignment="1"/>
    <xf numFmtId="0" fontId="64" fillId="0" borderId="42" xfId="0" applyFont="1" applyBorder="1" applyAlignment="1"/>
    <xf numFmtId="0" fontId="64" fillId="0" borderId="41" xfId="0" applyFont="1" applyBorder="1" applyAlignment="1"/>
    <xf numFmtId="0" fontId="61" fillId="0" borderId="33" xfId="0" applyFont="1" applyBorder="1" applyAlignment="1">
      <alignment horizontal="center" vertical="center"/>
    </xf>
    <xf numFmtId="0" fontId="64" fillId="0" borderId="42" xfId="0" applyFont="1" applyBorder="1" applyAlignment="1">
      <alignment horizontal="center" vertical="center"/>
    </xf>
    <xf numFmtId="0" fontId="64" fillId="0" borderId="41" xfId="0" applyFont="1" applyBorder="1" applyAlignment="1">
      <alignment horizontal="center" vertical="center"/>
    </xf>
    <xf numFmtId="0" fontId="60" fillId="14" borderId="37" xfId="0" applyFont="1" applyFill="1" applyBorder="1" applyAlignment="1">
      <alignment vertical="top" wrapText="1"/>
    </xf>
    <xf numFmtId="0" fontId="64" fillId="14" borderId="39" xfId="0" applyFont="1" applyFill="1" applyBorder="1" applyAlignment="1">
      <alignment vertical="top" wrapText="1"/>
    </xf>
    <xf numFmtId="0" fontId="64" fillId="14" borderId="35" xfId="0" applyFont="1" applyFill="1" applyBorder="1" applyAlignment="1">
      <alignment vertical="top" wrapText="1"/>
    </xf>
    <xf numFmtId="0" fontId="72" fillId="6" borderId="37" xfId="0" applyFont="1" applyFill="1" applyBorder="1" applyAlignment="1" applyProtection="1">
      <alignment horizontal="center" vertical="center" wrapText="1"/>
      <protection hidden="1"/>
    </xf>
    <xf numFmtId="0" fontId="64" fillId="0" borderId="39" xfId="0" applyFont="1" applyBorder="1" applyAlignment="1"/>
    <xf numFmtId="0" fontId="64" fillId="0" borderId="35" xfId="0" applyFont="1" applyBorder="1" applyAlignment="1"/>
    <xf numFmtId="0" fontId="64" fillId="0" borderId="38" xfId="0" applyFont="1" applyBorder="1" applyAlignment="1"/>
    <xf numFmtId="0" fontId="64" fillId="0" borderId="40" xfId="0" applyFont="1" applyBorder="1" applyAlignment="1"/>
    <xf numFmtId="0" fontId="64" fillId="0" borderId="36" xfId="0" applyFont="1" applyBorder="1" applyAlignment="1"/>
    <xf numFmtId="0" fontId="61" fillId="14" borderId="38" xfId="0" applyFont="1" applyFill="1" applyBorder="1" applyAlignment="1">
      <alignment vertical="top" wrapText="1"/>
    </xf>
    <xf numFmtId="0" fontId="64" fillId="14" borderId="40" xfId="0" applyFont="1" applyFill="1" applyBorder="1" applyAlignment="1">
      <alignment vertical="top" wrapText="1"/>
    </xf>
    <xf numFmtId="0" fontId="64" fillId="14" borderId="36" xfId="0" applyFont="1" applyFill="1" applyBorder="1" applyAlignment="1">
      <alignment vertical="top" wrapText="1"/>
    </xf>
    <xf numFmtId="0" fontId="61" fillId="0" borderId="54" xfId="0" applyFont="1" applyBorder="1" applyAlignment="1">
      <alignment horizontal="center" vertical="center" wrapText="1"/>
    </xf>
    <xf numFmtId="0" fontId="64" fillId="0" borderId="54" xfId="0" applyFont="1" applyBorder="1" applyAlignment="1">
      <alignment horizontal="center" vertical="center" wrapText="1"/>
    </xf>
    <xf numFmtId="0" fontId="64" fillId="0" borderId="37" xfId="0" applyFont="1" applyBorder="1" applyAlignment="1">
      <alignment horizontal="center" vertical="center"/>
    </xf>
    <xf numFmtId="22" fontId="71" fillId="0" borderId="10" xfId="0" applyNumberFormat="1" applyFont="1" applyBorder="1" applyAlignment="1" applyProtection="1">
      <alignment horizontal="center" vertical="center"/>
      <protection hidden="1"/>
    </xf>
    <xf numFmtId="0" fontId="64" fillId="0" borderId="10" xfId="0" applyFont="1" applyBorder="1" applyAlignment="1"/>
    <xf numFmtId="0" fontId="61" fillId="0" borderId="53" xfId="0" applyFont="1" applyBorder="1" applyAlignment="1">
      <alignment horizontal="center" vertical="center" wrapText="1"/>
    </xf>
    <xf numFmtId="0" fontId="64" fillId="0" borderId="53" xfId="0" applyFont="1" applyBorder="1" applyAlignment="1">
      <alignment horizontal="center" vertical="center"/>
    </xf>
    <xf numFmtId="0" fontId="79" fillId="7" borderId="23" xfId="0" applyFont="1" applyFill="1" applyBorder="1" applyAlignment="1" applyProtection="1">
      <alignment horizontal="center"/>
      <protection hidden="1"/>
    </xf>
    <xf numFmtId="0" fontId="5" fillId="8" borderId="22" xfId="0" applyFont="1" applyFill="1" applyBorder="1" applyAlignment="1" applyProtection="1">
      <alignment horizontal="center" vertical="center"/>
      <protection hidden="1"/>
    </xf>
    <xf numFmtId="0" fontId="5" fillId="8" borderId="23" xfId="0" applyFont="1" applyFill="1" applyBorder="1" applyAlignment="1" applyProtection="1">
      <alignment horizontal="center" vertical="center"/>
      <protection hidden="1"/>
    </xf>
    <xf numFmtId="0" fontId="5" fillId="8" borderId="43" xfId="0" applyFont="1" applyFill="1" applyBorder="1" applyAlignment="1" applyProtection="1">
      <alignment horizontal="center" vertical="center"/>
      <protection hidden="1"/>
    </xf>
    <xf numFmtId="0" fontId="5" fillId="8" borderId="25" xfId="0" applyFont="1" applyFill="1" applyBorder="1" applyAlignment="1" applyProtection="1">
      <alignment horizontal="center" vertical="center"/>
      <protection hidden="1"/>
    </xf>
    <xf numFmtId="0" fontId="5" fillId="8" borderId="0" xfId="0" applyFont="1" applyFill="1" applyBorder="1" applyAlignment="1" applyProtection="1">
      <alignment horizontal="center" vertical="center"/>
      <protection hidden="1"/>
    </xf>
    <xf numFmtId="0" fontId="5" fillId="8" borderId="34" xfId="0" applyFont="1" applyFill="1" applyBorder="1" applyAlignment="1" applyProtection="1">
      <alignment horizontal="center" vertical="center"/>
      <protection hidden="1"/>
    </xf>
    <xf numFmtId="0" fontId="5" fillId="8" borderId="25" xfId="0" applyFont="1" applyFill="1" applyBorder="1" applyAlignment="1" applyProtection="1">
      <alignment horizontal="center" vertical="center" wrapText="1"/>
      <protection hidden="1"/>
    </xf>
    <xf numFmtId="0" fontId="5" fillId="8" borderId="0" xfId="0" applyFont="1" applyFill="1" applyBorder="1" applyAlignment="1" applyProtection="1">
      <alignment horizontal="center" vertical="center" wrapText="1"/>
      <protection hidden="1"/>
    </xf>
    <xf numFmtId="0" fontId="5" fillId="8" borderId="34" xfId="0" applyFont="1" applyFill="1" applyBorder="1" applyAlignment="1" applyProtection="1">
      <alignment horizontal="center" vertical="center" wrapText="1"/>
      <protection hidden="1"/>
    </xf>
    <xf numFmtId="0" fontId="60" fillId="0" borderId="37" xfId="0" applyFont="1" applyFill="1" applyBorder="1" applyAlignment="1" applyProtection="1">
      <alignment horizontal="left" vertical="center" wrapText="1"/>
      <protection hidden="1"/>
    </xf>
    <xf numFmtId="0" fontId="61" fillId="0" borderId="39" xfId="0" applyFont="1" applyFill="1" applyBorder="1"/>
    <xf numFmtId="22" fontId="63" fillId="0" borderId="39" xfId="0" applyNumberFormat="1" applyFont="1" applyFill="1" applyBorder="1" applyAlignment="1">
      <alignment horizontal="left"/>
    </xf>
    <xf numFmtId="0" fontId="63" fillId="0" borderId="39" xfId="0" applyFont="1" applyFill="1" applyBorder="1"/>
    <xf numFmtId="0" fontId="63" fillId="0" borderId="35" xfId="0" applyFont="1" applyFill="1" applyBorder="1"/>
    <xf numFmtId="0" fontId="61" fillId="0" borderId="40" xfId="0" applyFont="1" applyBorder="1"/>
    <xf numFmtId="22" fontId="60" fillId="0" borderId="40" xfId="0" applyNumberFormat="1" applyFont="1" applyFill="1" applyBorder="1" applyAlignment="1" applyProtection="1">
      <alignment horizontal="center" vertical="center"/>
      <protection hidden="1"/>
    </xf>
    <xf numFmtId="0" fontId="61" fillId="0" borderId="36" xfId="0" applyFont="1" applyBorder="1"/>
    <xf numFmtId="0" fontId="60" fillId="0" borderId="33" xfId="0" applyFont="1" applyFill="1" applyBorder="1" applyAlignment="1" applyProtection="1">
      <alignment horizontal="left" vertical="top" wrapText="1"/>
      <protection hidden="1"/>
    </xf>
    <xf numFmtId="0" fontId="61" fillId="0" borderId="42" xfId="0" applyFont="1" applyBorder="1" applyAlignment="1">
      <alignment vertical="top"/>
    </xf>
    <xf numFmtId="0" fontId="61" fillId="0" borderId="41" xfId="0" applyFont="1" applyBorder="1" applyAlignment="1">
      <alignment vertical="top"/>
    </xf>
    <xf numFmtId="0" fontId="60" fillId="12" borderId="37" xfId="0" applyFont="1" applyFill="1" applyBorder="1" applyAlignment="1" applyProtection="1">
      <alignment horizontal="center" vertical="center" wrapText="1"/>
      <protection hidden="1"/>
    </xf>
    <xf numFmtId="0" fontId="61" fillId="0" borderId="39" xfId="0" applyFont="1" applyBorder="1" applyAlignment="1">
      <alignment horizontal="center" wrapText="1"/>
    </xf>
    <xf numFmtId="0" fontId="61" fillId="0" borderId="35" xfId="0" applyFont="1" applyBorder="1" applyAlignment="1">
      <alignment horizontal="center" wrapText="1"/>
    </xf>
    <xf numFmtId="0" fontId="61" fillId="0" borderId="38" xfId="0" applyFont="1" applyBorder="1" applyAlignment="1">
      <alignment horizontal="center" wrapText="1"/>
    </xf>
    <xf numFmtId="0" fontId="61" fillId="0" borderId="40" xfId="0" applyFont="1" applyBorder="1" applyAlignment="1">
      <alignment horizontal="center" wrapText="1"/>
    </xf>
    <xf numFmtId="0" fontId="61" fillId="0" borderId="36" xfId="0" applyFont="1" applyBorder="1" applyAlignment="1">
      <alignment horizontal="center" wrapText="1"/>
    </xf>
    <xf numFmtId="0" fontId="60" fillId="0" borderId="37" xfId="0" applyFont="1" applyFill="1" applyBorder="1" applyAlignment="1" applyProtection="1">
      <alignment horizontal="center" vertical="center" wrapText="1"/>
      <protection hidden="1"/>
    </xf>
    <xf numFmtId="0" fontId="61" fillId="0" borderId="39" xfId="0" applyFont="1" applyBorder="1" applyAlignment="1">
      <alignment horizontal="center" vertical="center"/>
    </xf>
    <xf numFmtId="0" fontId="61" fillId="0" borderId="35" xfId="0" applyFont="1" applyBorder="1" applyAlignment="1">
      <alignment horizontal="center" vertical="center"/>
    </xf>
    <xf numFmtId="0" fontId="61" fillId="0" borderId="38" xfId="0" applyFont="1" applyBorder="1" applyAlignment="1">
      <alignment horizontal="center" vertical="center"/>
    </xf>
    <xf numFmtId="0" fontId="61" fillId="0" borderId="40" xfId="0" applyFont="1" applyBorder="1" applyAlignment="1">
      <alignment horizontal="center" vertical="center"/>
    </xf>
    <xf numFmtId="0" fontId="61" fillId="0" borderId="36" xfId="0" applyFont="1" applyBorder="1" applyAlignment="1">
      <alignment horizontal="center" vertical="center"/>
    </xf>
    <xf numFmtId="0" fontId="60" fillId="0" borderId="33" xfId="0" applyFont="1" applyFill="1" applyBorder="1" applyAlignment="1" applyProtection="1">
      <alignment horizontal="left" vertical="center" wrapText="1"/>
      <protection hidden="1"/>
    </xf>
    <xf numFmtId="0" fontId="60" fillId="0" borderId="44" xfId="0" applyFont="1" applyBorder="1" applyAlignment="1" applyProtection="1">
      <alignment horizontal="left" vertical="center" wrapText="1"/>
      <protection hidden="1"/>
    </xf>
    <xf numFmtId="0" fontId="61" fillId="0" borderId="45" xfId="0" applyFont="1" applyBorder="1" applyAlignment="1">
      <alignment vertical="center" wrapText="1"/>
    </xf>
    <xf numFmtId="0" fontId="61" fillId="0" borderId="32" xfId="0" applyFont="1" applyBorder="1" applyAlignment="1">
      <alignment vertical="center" wrapText="1"/>
    </xf>
    <xf numFmtId="0" fontId="66" fillId="0" borderId="44" xfId="0" applyFont="1" applyBorder="1" applyAlignment="1" applyProtection="1">
      <alignment horizontal="left" vertical="center"/>
      <protection hidden="1"/>
    </xf>
    <xf numFmtId="0" fontId="67" fillId="0" borderId="45" xfId="0" applyFont="1" applyBorder="1" applyAlignment="1">
      <alignment horizontal="left" vertical="center"/>
    </xf>
    <xf numFmtId="0" fontId="67" fillId="0" borderId="32" xfId="0" applyFont="1" applyBorder="1" applyAlignment="1">
      <alignment horizontal="left" vertical="center"/>
    </xf>
    <xf numFmtId="0" fontId="68" fillId="0" borderId="44" xfId="0" applyFont="1" applyBorder="1" applyAlignment="1">
      <alignment vertical="center"/>
    </xf>
    <xf numFmtId="0" fontId="68" fillId="0" borderId="45" xfId="0" applyFont="1" applyBorder="1" applyAlignment="1">
      <alignment vertical="center"/>
    </xf>
    <xf numFmtId="0" fontId="68" fillId="0" borderId="32" xfId="0" applyFont="1" applyBorder="1" applyAlignment="1">
      <alignment vertical="center"/>
    </xf>
    <xf numFmtId="0" fontId="61" fillId="0" borderId="39" xfId="0" applyFont="1" applyBorder="1" applyAlignment="1">
      <alignment horizontal="center"/>
    </xf>
    <xf numFmtId="0" fontId="61" fillId="0" borderId="38" xfId="0" applyFont="1" applyBorder="1" applyAlignment="1">
      <alignment horizontal="center"/>
    </xf>
    <xf numFmtId="0" fontId="61" fillId="0" borderId="40" xfId="0" applyFont="1" applyBorder="1" applyAlignment="1">
      <alignment horizontal="center"/>
    </xf>
    <xf numFmtId="0" fontId="60" fillId="0" borderId="33" xfId="0" applyFont="1" applyFill="1" applyBorder="1" applyAlignment="1" applyProtection="1">
      <alignment horizontal="center" vertical="center"/>
      <protection locked="0" hidden="1"/>
    </xf>
    <xf numFmtId="0" fontId="61" fillId="0" borderId="42" xfId="0" applyFont="1" applyBorder="1" applyAlignment="1" applyProtection="1">
      <alignment horizontal="center" vertical="center"/>
      <protection locked="0"/>
    </xf>
    <xf numFmtId="0" fontId="61" fillId="0" borderId="41" xfId="0" applyFont="1" applyBorder="1" applyAlignment="1" applyProtection="1">
      <alignment horizontal="center" vertical="center"/>
      <protection locked="0"/>
    </xf>
    <xf numFmtId="49" fontId="60" fillId="0" borderId="10" xfId="0" applyNumberFormat="1" applyFont="1" applyFill="1" applyBorder="1" applyAlignment="1" applyProtection="1">
      <alignment horizontal="center" vertical="center"/>
      <protection locked="0" hidden="1"/>
    </xf>
    <xf numFmtId="49" fontId="61" fillId="0" borderId="10" xfId="0" applyNumberFormat="1" applyFont="1" applyBorder="1" applyAlignment="1" applyProtection="1">
      <protection locked="0"/>
    </xf>
    <xf numFmtId="0" fontId="60" fillId="0" borderId="10" xfId="0" applyFont="1" applyFill="1" applyBorder="1" applyAlignment="1" applyProtection="1">
      <alignment horizontal="center" vertical="center"/>
      <protection locked="0" hidden="1"/>
    </xf>
    <xf numFmtId="0" fontId="61" fillId="0" borderId="10" xfId="0" applyFont="1" applyBorder="1" applyAlignment="1" applyProtection="1">
      <protection locked="0"/>
    </xf>
    <xf numFmtId="0" fontId="59" fillId="10" borderId="10" xfId="0" applyFont="1" applyFill="1" applyBorder="1" applyAlignment="1" applyProtection="1">
      <alignment horizontal="left" vertical="center"/>
      <protection hidden="1"/>
    </xf>
    <xf numFmtId="0" fontId="57" fillId="10" borderId="10" xfId="0" applyFont="1" applyFill="1" applyBorder="1" applyAlignment="1"/>
    <xf numFmtId="0" fontId="57" fillId="0" borderId="10" xfId="0" applyFont="1" applyBorder="1" applyAlignment="1"/>
    <xf numFmtId="0" fontId="11" fillId="8" borderId="0" xfId="0" applyFont="1" applyFill="1" applyBorder="1" applyAlignment="1" applyProtection="1">
      <alignment horizontal="center" wrapText="1"/>
      <protection hidden="1"/>
    </xf>
    <xf numFmtId="0" fontId="5" fillId="0" borderId="0" xfId="0" applyFont="1" applyProtection="1"/>
    <xf numFmtId="0" fontId="11" fillId="8" borderId="44" xfId="0" applyFont="1" applyFill="1" applyBorder="1" applyAlignment="1" applyProtection="1">
      <alignment horizontal="center" vertical="center"/>
      <protection hidden="1"/>
    </xf>
    <xf numFmtId="0" fontId="11" fillId="8" borderId="45" xfId="0" applyFont="1" applyFill="1" applyBorder="1" applyAlignment="1" applyProtection="1">
      <alignment horizontal="center" vertical="center"/>
      <protection hidden="1"/>
    </xf>
    <xf numFmtId="0" fontId="11" fillId="8" borderId="32" xfId="0" applyFont="1" applyFill="1" applyBorder="1" applyAlignment="1" applyProtection="1">
      <alignment horizontal="center" vertical="center"/>
      <protection hidden="1"/>
    </xf>
    <xf numFmtId="22" fontId="60" fillId="0" borderId="37" xfId="0" applyNumberFormat="1" applyFont="1" applyFill="1" applyBorder="1" applyAlignment="1" applyProtection="1">
      <alignment horizontal="center" vertical="center"/>
      <protection hidden="1"/>
    </xf>
    <xf numFmtId="0" fontId="61" fillId="0" borderId="39" xfId="0" applyFont="1" applyBorder="1" applyAlignment="1"/>
    <xf numFmtId="0" fontId="60" fillId="12" borderId="37" xfId="0" applyFont="1" applyFill="1" applyBorder="1" applyAlignment="1" applyProtection="1">
      <alignment horizontal="center" vertical="center"/>
      <protection hidden="1"/>
    </xf>
    <xf numFmtId="0" fontId="64" fillId="0" borderId="38" xfId="0" applyFont="1" applyBorder="1" applyAlignment="1">
      <alignment horizontal="center" vertical="center"/>
    </xf>
    <xf numFmtId="0" fontId="64" fillId="0" borderId="40" xfId="0" applyFont="1" applyBorder="1" applyAlignment="1">
      <alignment horizontal="center" vertical="center"/>
    </xf>
    <xf numFmtId="0" fontId="64" fillId="0" borderId="36" xfId="0" applyFont="1" applyBorder="1" applyAlignment="1">
      <alignment horizontal="center" vertical="center"/>
    </xf>
    <xf numFmtId="0" fontId="60" fillId="0" borderId="37" xfId="0" applyFont="1" applyFill="1" applyBorder="1" applyAlignment="1" applyProtection="1">
      <alignment horizontal="center" vertical="center"/>
      <protection hidden="1"/>
    </xf>
    <xf numFmtId="0" fontId="61" fillId="0" borderId="35" xfId="0" applyFont="1" applyBorder="1" applyAlignment="1">
      <alignment horizontal="center"/>
    </xf>
    <xf numFmtId="0" fontId="61" fillId="0" borderId="36" xfId="0" applyFont="1" applyBorder="1" applyAlignment="1">
      <alignment horizontal="center"/>
    </xf>
    <xf numFmtId="0" fontId="60" fillId="12" borderId="33" xfId="0" applyFont="1" applyFill="1" applyBorder="1" applyAlignment="1">
      <alignment horizontal="center" vertical="center"/>
    </xf>
    <xf numFmtId="0" fontId="65" fillId="12" borderId="42" xfId="0" applyFont="1" applyFill="1" applyBorder="1" applyAlignment="1">
      <alignment horizontal="center" vertical="center"/>
    </xf>
    <xf numFmtId="0" fontId="65" fillId="12" borderId="41" xfId="0" applyFont="1" applyFill="1" applyBorder="1" applyAlignment="1">
      <alignment horizontal="center" vertical="center"/>
    </xf>
    <xf numFmtId="1" fontId="60" fillId="0" borderId="37" xfId="0" applyNumberFormat="1" applyFont="1" applyFill="1" applyBorder="1" applyAlignment="1" applyProtection="1">
      <alignment horizontal="center" vertical="center"/>
      <protection hidden="1"/>
    </xf>
    <xf numFmtId="0" fontId="64" fillId="0" borderId="39" xfId="0" applyFont="1" applyBorder="1" applyAlignment="1">
      <alignment horizontal="center"/>
    </xf>
    <xf numFmtId="0" fontId="64" fillId="0" borderId="35" xfId="0" applyFont="1" applyBorder="1" applyAlignment="1">
      <alignment horizontal="center"/>
    </xf>
    <xf numFmtId="0" fontId="64" fillId="0" borderId="38" xfId="0" applyFont="1" applyBorder="1" applyAlignment="1">
      <alignment horizontal="center"/>
    </xf>
    <xf numFmtId="0" fontId="64" fillId="0" borderId="40" xfId="0" applyFont="1" applyBorder="1" applyAlignment="1">
      <alignment horizontal="center"/>
    </xf>
    <xf numFmtId="0" fontId="64" fillId="0" borderId="36" xfId="0" applyFont="1" applyBorder="1" applyAlignment="1">
      <alignment horizontal="center"/>
    </xf>
    <xf numFmtId="0" fontId="60" fillId="0" borderId="33" xfId="0" applyFont="1" applyBorder="1" applyAlignment="1" applyProtection="1">
      <alignment horizontal="center" vertical="center"/>
      <protection locked="0"/>
    </xf>
    <xf numFmtId="0" fontId="60" fillId="0" borderId="42" xfId="0" applyFont="1" applyBorder="1" applyAlignment="1" applyProtection="1">
      <alignment horizontal="center" vertical="center"/>
      <protection locked="0"/>
    </xf>
    <xf numFmtId="0" fontId="60" fillId="0" borderId="41" xfId="0" applyFont="1" applyBorder="1" applyAlignment="1" applyProtection="1">
      <alignment horizontal="center" vertical="center"/>
      <protection locked="0"/>
    </xf>
    <xf numFmtId="164" fontId="60" fillId="0" borderId="10" xfId="0" applyNumberFormat="1" applyFont="1" applyFill="1" applyBorder="1" applyAlignment="1" applyProtection="1">
      <alignment horizontal="center" vertical="center"/>
      <protection locked="0" hidden="1"/>
    </xf>
    <xf numFmtId="0" fontId="61" fillId="0" borderId="10" xfId="0" applyFont="1" applyBorder="1" applyAlignment="1" applyProtection="1">
      <alignment vertical="center"/>
      <protection locked="0"/>
    </xf>
    <xf numFmtId="0" fontId="60" fillId="0" borderId="42" xfId="0" applyFont="1" applyFill="1" applyBorder="1" applyAlignment="1" applyProtection="1">
      <alignment horizontal="center" vertical="center"/>
      <protection locked="0" hidden="1"/>
    </xf>
    <xf numFmtId="0" fontId="60" fillId="0" borderId="41" xfId="0" applyFont="1" applyFill="1" applyBorder="1" applyAlignment="1" applyProtection="1">
      <alignment horizontal="center" vertical="center"/>
      <protection locked="0" hidden="1"/>
    </xf>
    <xf numFmtId="0" fontId="64" fillId="0" borderId="39" xfId="0" applyFont="1" applyBorder="1" applyAlignment="1">
      <alignment vertical="center"/>
    </xf>
    <xf numFmtId="0" fontId="64" fillId="0" borderId="38" xfId="0" applyFont="1" applyBorder="1" applyAlignment="1">
      <alignment vertical="center"/>
    </xf>
    <xf numFmtId="0" fontId="64" fillId="0" borderId="40" xfId="0" applyFont="1" applyBorder="1" applyAlignment="1">
      <alignment vertical="center"/>
    </xf>
    <xf numFmtId="0" fontId="64" fillId="0" borderId="39" xfId="0" applyFont="1" applyBorder="1" applyAlignment="1">
      <alignment horizontal="center" vertical="center" wrapText="1"/>
    </xf>
    <xf numFmtId="0" fontId="64" fillId="0" borderId="35" xfId="0" applyFont="1" applyBorder="1" applyAlignment="1">
      <alignment horizontal="center" vertical="center" wrapText="1"/>
    </xf>
    <xf numFmtId="0" fontId="64" fillId="0" borderId="38" xfId="0" applyFont="1" applyBorder="1" applyAlignment="1">
      <alignment horizontal="center" vertical="center" wrapText="1"/>
    </xf>
    <xf numFmtId="0" fontId="64" fillId="0" borderId="52" xfId="0" applyFont="1" applyBorder="1" applyAlignment="1">
      <alignment horizontal="center" vertical="center" wrapText="1"/>
    </xf>
    <xf numFmtId="0" fontId="64" fillId="0" borderId="0" xfId="0" applyFont="1" applyBorder="1" applyAlignment="1">
      <alignment horizontal="center" vertical="center" wrapText="1"/>
    </xf>
    <xf numFmtId="0" fontId="64" fillId="0" borderId="34" xfId="0" applyFont="1" applyBorder="1" applyAlignment="1">
      <alignment horizontal="center" vertical="center" wrapText="1"/>
    </xf>
    <xf numFmtId="0" fontId="64" fillId="0" borderId="52" xfId="0" applyFont="1" applyBorder="1" applyAlignment="1"/>
    <xf numFmtId="0" fontId="64" fillId="0" borderId="0" xfId="0" applyFont="1" applyBorder="1" applyAlignment="1"/>
    <xf numFmtId="0" fontId="64" fillId="0" borderId="34" xfId="0" applyFont="1" applyBorder="1" applyAlignment="1"/>
    <xf numFmtId="0" fontId="60" fillId="0" borderId="33" xfId="0" applyFont="1" applyBorder="1" applyAlignment="1">
      <alignment horizontal="center" vertical="center" wrapText="1"/>
    </xf>
    <xf numFmtId="0" fontId="61" fillId="0" borderId="33" xfId="0" applyFont="1" applyBorder="1" applyAlignment="1">
      <alignment horizontal="center" vertical="center" wrapText="1"/>
    </xf>
    <xf numFmtId="0" fontId="61" fillId="0" borderId="42" xfId="0" applyFont="1" applyBorder="1" applyAlignment="1">
      <alignment horizontal="center" vertical="center" wrapText="1"/>
    </xf>
    <xf numFmtId="0" fontId="61" fillId="0" borderId="41" xfId="0" applyFont="1" applyBorder="1" applyAlignment="1">
      <alignment horizontal="center" vertical="center" wrapText="1"/>
    </xf>
    <xf numFmtId="0" fontId="60" fillId="18" borderId="37" xfId="0" applyFont="1" applyFill="1" applyBorder="1" applyAlignment="1" applyProtection="1">
      <alignment horizontal="center" vertical="center"/>
      <protection hidden="1"/>
    </xf>
    <xf numFmtId="0" fontId="65" fillId="18" borderId="35" xfId="0" applyFont="1" applyFill="1" applyBorder="1" applyAlignment="1"/>
    <xf numFmtId="0" fontId="65" fillId="18" borderId="52" xfId="0" applyFont="1" applyFill="1" applyBorder="1" applyAlignment="1"/>
    <xf numFmtId="0" fontId="65" fillId="18" borderId="34" xfId="0" applyFont="1" applyFill="1" applyBorder="1" applyAlignment="1"/>
    <xf numFmtId="0" fontId="60" fillId="19" borderId="52" xfId="0" applyFont="1" applyFill="1" applyBorder="1" applyAlignment="1" applyProtection="1">
      <alignment horizontal="center" vertical="center"/>
      <protection hidden="1"/>
    </xf>
    <xf numFmtId="0" fontId="65" fillId="19" borderId="34" xfId="0" applyFont="1" applyFill="1" applyBorder="1" applyAlignment="1"/>
    <xf numFmtId="0" fontId="65" fillId="19" borderId="38" xfId="0" applyFont="1" applyFill="1" applyBorder="1" applyAlignment="1"/>
    <xf numFmtId="0" fontId="65" fillId="19" borderId="36" xfId="0" applyFont="1" applyFill="1" applyBorder="1" applyAlignment="1"/>
    <xf numFmtId="0" fontId="60" fillId="16" borderId="37" xfId="0" applyFont="1" applyFill="1" applyBorder="1" applyAlignment="1" applyProtection="1">
      <alignment horizontal="center" vertical="center"/>
      <protection hidden="1"/>
    </xf>
    <xf numFmtId="0" fontId="65" fillId="16" borderId="35" xfId="0" applyFont="1" applyFill="1" applyBorder="1" applyAlignment="1"/>
    <xf numFmtId="0" fontId="65" fillId="16" borderId="38" xfId="0" applyFont="1" applyFill="1" applyBorder="1" applyAlignment="1"/>
    <xf numFmtId="0" fontId="65" fillId="16" borderId="36" xfId="0" applyFont="1" applyFill="1" applyBorder="1" applyAlignment="1"/>
    <xf numFmtId="0" fontId="65" fillId="0" borderId="37" xfId="0" applyFont="1" applyFill="1" applyBorder="1" applyAlignment="1" applyProtection="1">
      <alignment horizontal="center" vertical="center"/>
      <protection hidden="1"/>
    </xf>
    <xf numFmtId="0" fontId="64" fillId="0" borderId="39" xfId="0" applyFont="1" applyBorder="1" applyAlignment="1">
      <alignment horizontal="center" vertical="center"/>
    </xf>
    <xf numFmtId="0" fontId="64" fillId="0" borderId="35" xfId="0" applyFont="1" applyBorder="1" applyAlignment="1">
      <alignment horizontal="center" vertical="center"/>
    </xf>
    <xf numFmtId="0" fontId="64" fillId="0" borderId="0" xfId="0" applyFont="1" applyBorder="1" applyAlignment="1">
      <alignment horizontal="center"/>
    </xf>
    <xf numFmtId="0" fontId="64" fillId="0" borderId="34" xfId="0" applyFont="1" applyBorder="1" applyAlignment="1">
      <alignment horizontal="center"/>
    </xf>
    <xf numFmtId="0" fontId="72" fillId="18" borderId="52" xfId="0" applyFont="1" applyFill="1" applyBorder="1" applyAlignment="1" applyProtection="1">
      <alignment horizontal="center" vertical="center" wrapText="1"/>
      <protection hidden="1"/>
    </xf>
    <xf numFmtId="0" fontId="64" fillId="18" borderId="0" xfId="0" applyFont="1" applyFill="1" applyBorder="1" applyAlignment="1">
      <alignment horizontal="center" vertical="center" wrapText="1"/>
    </xf>
    <xf numFmtId="0" fontId="64" fillId="18" borderId="34" xfId="0" applyFont="1" applyFill="1" applyBorder="1" applyAlignment="1">
      <alignment horizontal="center" vertical="center" wrapText="1"/>
    </xf>
    <xf numFmtId="0" fontId="64" fillId="18" borderId="38" xfId="0" applyFont="1" applyFill="1" applyBorder="1" applyAlignment="1">
      <alignment horizontal="center" vertical="center" wrapText="1"/>
    </xf>
    <xf numFmtId="0" fontId="64" fillId="18" borderId="40" xfId="0" applyFont="1" applyFill="1" applyBorder="1" applyAlignment="1">
      <alignment horizontal="center" vertical="center" wrapText="1"/>
    </xf>
    <xf numFmtId="0" fontId="64" fillId="18" borderId="36" xfId="0" applyFont="1" applyFill="1" applyBorder="1" applyAlignment="1">
      <alignment horizontal="center" vertical="center" wrapText="1"/>
    </xf>
    <xf numFmtId="0" fontId="64" fillId="18" borderId="0" xfId="0" applyFont="1" applyFill="1" applyBorder="1" applyAlignment="1"/>
    <xf numFmtId="0" fontId="64" fillId="18" borderId="34" xfId="0" applyFont="1" applyFill="1" applyBorder="1" applyAlignment="1"/>
    <xf numFmtId="0" fontId="64" fillId="18" borderId="38" xfId="0" applyFont="1" applyFill="1" applyBorder="1" applyAlignment="1"/>
    <xf numFmtId="0" fontId="64" fillId="18" borderId="40" xfId="0" applyFont="1" applyFill="1" applyBorder="1" applyAlignment="1"/>
    <xf numFmtId="0" fontId="64" fillId="18" borderId="36" xfId="0" applyFont="1" applyFill="1" applyBorder="1" applyAlignment="1"/>
    <xf numFmtId="0" fontId="72" fillId="18" borderId="37" xfId="0" applyFont="1" applyFill="1" applyBorder="1" applyAlignment="1" applyProtection="1">
      <alignment horizontal="center" vertical="center" wrapText="1"/>
      <protection hidden="1"/>
    </xf>
    <xf numFmtId="0" fontId="64" fillId="18" borderId="39" xfId="0" applyFont="1" applyFill="1" applyBorder="1" applyAlignment="1">
      <alignment horizontal="center" vertical="center" wrapText="1"/>
    </xf>
    <xf numFmtId="0" fontId="64" fillId="18" borderId="35" xfId="0" applyFont="1" applyFill="1" applyBorder="1" applyAlignment="1">
      <alignment horizontal="center" vertical="center" wrapText="1"/>
    </xf>
    <xf numFmtId="0" fontId="64" fillId="18" borderId="39" xfId="0" applyFont="1" applyFill="1" applyBorder="1" applyAlignment="1"/>
    <xf numFmtId="0" fontId="64" fillId="18" borderId="35" xfId="0" applyFont="1" applyFill="1" applyBorder="1" applyAlignment="1"/>
    <xf numFmtId="0" fontId="64" fillId="18" borderId="52" xfId="0" applyFont="1" applyFill="1" applyBorder="1" applyAlignment="1">
      <alignment horizontal="center" vertical="center"/>
    </xf>
    <xf numFmtId="22" fontId="71" fillId="18" borderId="54" xfId="0" applyNumberFormat="1" applyFont="1" applyFill="1" applyBorder="1" applyAlignment="1" applyProtection="1">
      <alignment horizontal="center" vertical="center"/>
      <protection hidden="1"/>
    </xf>
    <xf numFmtId="0" fontId="64" fillId="18" borderId="54" xfId="0" applyFont="1" applyFill="1" applyBorder="1" applyAlignment="1"/>
    <xf numFmtId="0" fontId="64" fillId="18" borderId="10" xfId="0" applyFont="1" applyFill="1" applyBorder="1" applyAlignment="1"/>
    <xf numFmtId="0" fontId="64" fillId="18" borderId="37" xfId="0" applyFont="1" applyFill="1" applyBorder="1" applyAlignment="1">
      <alignment horizontal="center" vertical="center"/>
    </xf>
    <xf numFmtId="22" fontId="71" fillId="18" borderId="10" xfId="0" applyNumberFormat="1" applyFont="1" applyFill="1" applyBorder="1" applyAlignment="1" applyProtection="1">
      <alignment horizontal="center" vertical="center"/>
      <protection hidden="1"/>
    </xf>
    <xf numFmtId="0" fontId="64" fillId="0" borderId="53" xfId="0" applyFont="1" applyBorder="1" applyAlignment="1"/>
    <xf numFmtId="0" fontId="60" fillId="17" borderId="37" xfId="0" applyFont="1" applyFill="1" applyBorder="1" applyAlignment="1" applyProtection="1">
      <alignment horizontal="center" vertical="center"/>
      <protection hidden="1"/>
    </xf>
    <xf numFmtId="0" fontId="65" fillId="17" borderId="35" xfId="0" applyFont="1" applyFill="1" applyBorder="1" applyAlignment="1"/>
    <xf numFmtId="0" fontId="65" fillId="17" borderId="38" xfId="0" applyFont="1" applyFill="1" applyBorder="1" applyAlignment="1"/>
    <xf numFmtId="0" fontId="65" fillId="17" borderId="36" xfId="0" applyFont="1" applyFill="1" applyBorder="1" applyAlignment="1"/>
    <xf numFmtId="0" fontId="86" fillId="18" borderId="35" xfId="0" applyFont="1" applyFill="1" applyBorder="1" applyAlignment="1">
      <alignment horizontal="center" vertical="center"/>
    </xf>
    <xf numFmtId="0" fontId="87" fillId="18" borderId="36" xfId="0" applyFont="1" applyFill="1" applyBorder="1" applyAlignment="1">
      <alignment horizontal="center" vertical="center"/>
    </xf>
    <xf numFmtId="0" fontId="86" fillId="18" borderId="37" xfId="0" applyFont="1" applyFill="1" applyBorder="1" applyAlignment="1">
      <alignment horizontal="center" vertical="center"/>
    </xf>
    <xf numFmtId="0" fontId="87" fillId="18" borderId="57" xfId="0" applyFont="1" applyFill="1" applyBorder="1" applyAlignment="1">
      <alignment horizontal="center"/>
    </xf>
    <xf numFmtId="0" fontId="87" fillId="18" borderId="38" xfId="0" applyFont="1" applyFill="1" applyBorder="1" applyAlignment="1">
      <alignment horizontal="center"/>
    </xf>
    <xf numFmtId="0" fontId="87" fillId="18" borderId="58" xfId="0" applyFont="1" applyFill="1" applyBorder="1" applyAlignment="1">
      <alignment horizontal="center"/>
    </xf>
    <xf numFmtId="0" fontId="24" fillId="5" borderId="44" xfId="0" applyFont="1" applyFill="1" applyBorder="1" applyAlignment="1">
      <alignment horizontal="center" vertical="center"/>
    </xf>
    <xf numFmtId="0" fontId="0" fillId="0" borderId="45" xfId="0" applyBorder="1" applyAlignment="1">
      <alignment horizontal="center" vertical="center"/>
    </xf>
    <xf numFmtId="0" fontId="0" fillId="0" borderId="32" xfId="0" applyBorder="1" applyAlignment="1">
      <alignment horizontal="center" vertical="center"/>
    </xf>
    <xf numFmtId="0" fontId="11" fillId="3" borderId="46"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 fillId="9" borderId="33" xfId="0" applyFont="1" applyFill="1" applyBorder="1" applyAlignment="1" applyProtection="1">
      <alignment horizontal="center" vertical="center"/>
      <protection locked="0"/>
    </xf>
    <xf numFmtId="0" fontId="1" fillId="9" borderId="42" xfId="0" applyFont="1" applyFill="1" applyBorder="1" applyAlignment="1" applyProtection="1">
      <alignment horizontal="center" vertical="center"/>
      <protection locked="0"/>
    </xf>
    <xf numFmtId="0" fontId="1" fillId="9" borderId="41" xfId="0" applyFont="1" applyFill="1" applyBorder="1" applyAlignment="1" applyProtection="1">
      <alignment horizontal="center" vertical="center"/>
      <protection locked="0"/>
    </xf>
    <xf numFmtId="0" fontId="19" fillId="0" borderId="0" xfId="0" applyFont="1" applyBorder="1" applyAlignment="1">
      <alignment horizontal="center" vertical="center" wrapText="1"/>
    </xf>
    <xf numFmtId="0" fontId="27" fillId="5" borderId="49" xfId="0" applyFont="1" applyFill="1" applyBorder="1" applyAlignment="1" applyProtection="1">
      <alignment horizontal="center" vertical="center"/>
    </xf>
    <xf numFmtId="0" fontId="27" fillId="5" borderId="50" xfId="0" applyFont="1" applyFill="1" applyBorder="1" applyAlignment="1" applyProtection="1">
      <alignment horizontal="center" vertical="center"/>
    </xf>
    <xf numFmtId="0" fontId="27" fillId="5" borderId="51" xfId="0"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8" fillId="2" borderId="50" xfId="0" applyFont="1" applyFill="1" applyBorder="1" applyAlignment="1" applyProtection="1">
      <alignment horizontal="center" vertical="center"/>
    </xf>
    <xf numFmtId="0" fontId="28" fillId="2" borderId="51" xfId="0" applyFont="1" applyFill="1" applyBorder="1" applyAlignment="1" applyProtection="1">
      <alignment horizontal="center" vertical="center"/>
    </xf>
  </cellXfs>
  <cellStyles count="2">
    <cellStyle name="Hyperlink" xfId="1" builtinId="8"/>
    <cellStyle name="Normal" xfId="0" builtinId="0"/>
  </cellStyles>
  <dxfs count="9">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rightdecisions.scot.nhs.uk/antimicrobial-prescribing-nhs-lothian/gentamicin-how-to-use-it-well/" TargetMode="Externa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249</xdr:col>
      <xdr:colOff>0</xdr:colOff>
      <xdr:row>33</xdr:row>
      <xdr:rowOff>0</xdr:rowOff>
    </xdr:from>
    <xdr:to>
      <xdr:col>249</xdr:col>
      <xdr:colOff>0</xdr:colOff>
      <xdr:row>33</xdr:row>
      <xdr:rowOff>0</xdr:rowOff>
    </xdr:to>
    <xdr:sp macro="" textlink="">
      <xdr:nvSpPr>
        <xdr:cNvPr id="8342" name="Line 150">
          <a:extLst>
            <a:ext uri="{FF2B5EF4-FFF2-40B4-BE49-F238E27FC236}">
              <a16:creationId xmlns:a16="http://schemas.microsoft.com/office/drawing/2014/main" id="{00000000-0008-0000-0000-000096200000}"/>
            </a:ext>
          </a:extLst>
        </xdr:cNvPr>
        <xdr:cNvSpPr>
          <a:spLocks noChangeShapeType="1"/>
        </xdr:cNvSpPr>
      </xdr:nvSpPr>
      <xdr:spPr bwMode="auto">
        <a:xfrm>
          <a:off x="46796325" y="25917525"/>
          <a:ext cx="0" cy="0"/>
        </a:xfrm>
        <a:prstGeom prst="line">
          <a:avLst/>
        </a:prstGeom>
        <a:noFill/>
        <a:ln w="9525">
          <a:solidFill>
            <a:srgbClr val="000000"/>
          </a:solidFill>
          <a:round/>
          <a:headEnd/>
          <a:tailEnd type="triangle" w="med" len="med"/>
        </a:ln>
      </xdr:spPr>
    </xdr:sp>
    <xdr:clientData/>
  </xdr:twoCellAnchor>
  <xdr:twoCellAnchor>
    <xdr:from>
      <xdr:col>249</xdr:col>
      <xdr:colOff>0</xdr:colOff>
      <xdr:row>33</xdr:row>
      <xdr:rowOff>0</xdr:rowOff>
    </xdr:from>
    <xdr:to>
      <xdr:col>249</xdr:col>
      <xdr:colOff>0</xdr:colOff>
      <xdr:row>33</xdr:row>
      <xdr:rowOff>0</xdr:rowOff>
    </xdr:to>
    <xdr:sp macro="" textlink="">
      <xdr:nvSpPr>
        <xdr:cNvPr id="8343" name="Line 151">
          <a:extLst>
            <a:ext uri="{FF2B5EF4-FFF2-40B4-BE49-F238E27FC236}">
              <a16:creationId xmlns:a16="http://schemas.microsoft.com/office/drawing/2014/main" id="{00000000-0008-0000-0000-000097200000}"/>
            </a:ext>
          </a:extLst>
        </xdr:cNvPr>
        <xdr:cNvSpPr>
          <a:spLocks noChangeShapeType="1"/>
        </xdr:cNvSpPr>
      </xdr:nvSpPr>
      <xdr:spPr bwMode="auto">
        <a:xfrm>
          <a:off x="46796325" y="25917525"/>
          <a:ext cx="0" cy="0"/>
        </a:xfrm>
        <a:prstGeom prst="line">
          <a:avLst/>
        </a:prstGeom>
        <a:noFill/>
        <a:ln w="9525">
          <a:solidFill>
            <a:srgbClr val="000000"/>
          </a:solidFill>
          <a:round/>
          <a:headEnd/>
          <a:tailEnd type="triangle" w="med" len="med"/>
        </a:ln>
      </xdr:spPr>
    </xdr:sp>
    <xdr:clientData/>
  </xdr:twoCellAnchor>
  <xdr:twoCellAnchor>
    <xdr:from>
      <xdr:col>26</xdr:col>
      <xdr:colOff>38100</xdr:colOff>
      <xdr:row>10</xdr:row>
      <xdr:rowOff>838200</xdr:rowOff>
    </xdr:from>
    <xdr:to>
      <xdr:col>35</xdr:col>
      <xdr:colOff>38099</xdr:colOff>
      <xdr:row>16</xdr:row>
      <xdr:rowOff>838200</xdr:rowOff>
    </xdr:to>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31356300" y="8801100"/>
          <a:ext cx="11696699" cy="5715000"/>
        </a:xfrm>
        <a:prstGeom prst="rect">
          <a:avLst/>
        </a:prstGeom>
        <a:solidFill>
          <a:schemeClr val="lt1"/>
        </a:solidFill>
        <a:ln w="9525"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500" b="0">
              <a:latin typeface="+mn-lt"/>
            </a:rPr>
            <a:t>PRESCRIBING GENTAMICIN IN HEPMA</a:t>
          </a:r>
        </a:p>
        <a:p>
          <a:r>
            <a:rPr lang="en-GB" sz="1500" b="0">
              <a:latin typeface="+mn-lt"/>
            </a:rPr>
            <a:t>CHOOSE: Gentamicin</a:t>
          </a:r>
          <a:r>
            <a:rPr lang="en-GB" sz="1500" b="0" baseline="0">
              <a:latin typeface="+mn-lt"/>
            </a:rPr>
            <a:t> 80mg/2ml solution for injection ampoules</a:t>
          </a:r>
        </a:p>
        <a:p>
          <a:r>
            <a:rPr lang="en-GB" sz="1500" b="0" baseline="0">
              <a:latin typeface="+mn-lt"/>
            </a:rPr>
            <a:t>Prescribe the calculator recommended dose.</a:t>
          </a:r>
        </a:p>
        <a:p>
          <a:r>
            <a:rPr lang="en-GB" sz="1500" b="0" baseline="0">
              <a:latin typeface="+mn-lt"/>
            </a:rPr>
            <a:t>Frequency:</a:t>
          </a:r>
        </a:p>
        <a:p>
          <a:r>
            <a:rPr lang="en-GB" sz="1500" b="0" baseline="0">
              <a:latin typeface="+mn-lt"/>
            </a:rPr>
            <a:t>●  XH24: if 24 hourly dosing recommended</a:t>
          </a:r>
        </a:p>
        <a:p>
          <a:r>
            <a:rPr lang="en-GB" sz="1500" b="0" baseline="0">
              <a:latin typeface="+mn-lt"/>
            </a:rPr>
            <a:t>●  XH48: if 48 hourly dosing recommended</a:t>
          </a:r>
        </a:p>
        <a:p>
          <a:r>
            <a:rPr lang="en-GB" sz="1500" b="0" baseline="0">
              <a:latin typeface="+mn-lt"/>
            </a:rPr>
            <a:t>●  STAT order: if not to give further dose until         level &lt;1 mg/L</a:t>
          </a:r>
        </a:p>
        <a:p>
          <a:endParaRPr lang="en-GB" sz="1500" baseline="0"/>
        </a:p>
        <a:p>
          <a:endParaRPr lang="en-GB" sz="4800"/>
        </a:p>
      </xdr:txBody>
    </xdr:sp>
    <xdr:clientData/>
  </xdr:twoCellAnchor>
  <xdr:twoCellAnchor editAs="oneCell">
    <xdr:from>
      <xdr:col>31</xdr:col>
      <xdr:colOff>339634</xdr:colOff>
      <xdr:row>0</xdr:row>
      <xdr:rowOff>141516</xdr:rowOff>
    </xdr:from>
    <xdr:to>
      <xdr:col>34</xdr:col>
      <xdr:colOff>283574</xdr:colOff>
      <xdr:row>3</xdr:row>
      <xdr:rowOff>211442</xdr:rowOff>
    </xdr:to>
    <xdr:pic>
      <xdr:nvPicPr>
        <xdr:cNvPr id="1027" name="Picture 3">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134805" y="141516"/>
          <a:ext cx="1445624" cy="1107879"/>
        </a:xfrm>
        <a:prstGeom prst="rect">
          <a:avLst/>
        </a:prstGeom>
        <a:noFill/>
        <a:ln w="1">
          <a:noFill/>
          <a:miter lim="800000"/>
          <a:headEnd/>
          <a:tailEnd type="none" w="med" len="med"/>
        </a:ln>
        <a:effectLst/>
      </xdr:spPr>
    </xdr:pic>
    <xdr:clientData/>
  </xdr:twoCellAnchor>
  <xdr:twoCellAnchor>
    <xdr:from>
      <xdr:col>8</xdr:col>
      <xdr:colOff>228600</xdr:colOff>
      <xdr:row>6</xdr:row>
      <xdr:rowOff>457200</xdr:rowOff>
    </xdr:from>
    <xdr:to>
      <xdr:col>8</xdr:col>
      <xdr:colOff>402772</xdr:colOff>
      <xdr:row>6</xdr:row>
      <xdr:rowOff>827315</xdr:rowOff>
    </xdr:to>
    <xdr:sp macro="" textlink="">
      <xdr:nvSpPr>
        <xdr:cNvPr id="9" name="Down Arrow 8">
          <a:extLst>
            <a:ext uri="{FF2B5EF4-FFF2-40B4-BE49-F238E27FC236}">
              <a16:creationId xmlns:a16="http://schemas.microsoft.com/office/drawing/2014/main" id="{00000000-0008-0000-0000-000009000000}"/>
            </a:ext>
          </a:extLst>
        </xdr:cNvPr>
        <xdr:cNvSpPr/>
      </xdr:nvSpPr>
      <xdr:spPr>
        <a:xfrm>
          <a:off x="5584371" y="2917371"/>
          <a:ext cx="174172" cy="370115"/>
        </a:xfrm>
        <a:prstGeom prst="downArrow">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ln>
              <a:noFill/>
            </a:ln>
          </a:endParaRPr>
        </a:p>
      </xdr:txBody>
    </xdr:sp>
    <xdr:clientData/>
  </xdr:twoCellAnchor>
  <xdr:twoCellAnchor>
    <xdr:from>
      <xdr:col>7</xdr:col>
      <xdr:colOff>435429</xdr:colOff>
      <xdr:row>6</xdr:row>
      <xdr:rowOff>435429</xdr:rowOff>
    </xdr:from>
    <xdr:to>
      <xdr:col>8</xdr:col>
      <xdr:colOff>353787</xdr:colOff>
      <xdr:row>6</xdr:row>
      <xdr:rowOff>511629</xdr:rowOff>
    </xdr:to>
    <xdr:sp macro="" textlink="">
      <xdr:nvSpPr>
        <xdr:cNvPr id="10" name="Freeform 9">
          <a:extLst>
            <a:ext uri="{FF2B5EF4-FFF2-40B4-BE49-F238E27FC236}">
              <a16:creationId xmlns:a16="http://schemas.microsoft.com/office/drawing/2014/main" id="{00000000-0008-0000-0000-00000A000000}"/>
            </a:ext>
          </a:extLst>
        </xdr:cNvPr>
        <xdr:cNvSpPr/>
      </xdr:nvSpPr>
      <xdr:spPr>
        <a:xfrm>
          <a:off x="5018315" y="2895600"/>
          <a:ext cx="691243" cy="76200"/>
        </a:xfrm>
        <a:custGeom>
          <a:avLst/>
          <a:gdLst>
            <a:gd name="connsiteX0" fmla="*/ 0 w 1181100"/>
            <a:gd name="connsiteY0" fmla="*/ 0 h 228600"/>
            <a:gd name="connsiteX1" fmla="*/ 1181100 w 1181100"/>
            <a:gd name="connsiteY1" fmla="*/ 0 h 228600"/>
            <a:gd name="connsiteX2" fmla="*/ 1181100 w 1181100"/>
            <a:gd name="connsiteY2" fmla="*/ 228600 h 228600"/>
            <a:gd name="connsiteX3" fmla="*/ 0 w 1181100"/>
            <a:gd name="connsiteY3" fmla="*/ 228600 h 228600"/>
            <a:gd name="connsiteX4" fmla="*/ 0 w 1181100"/>
            <a:gd name="connsiteY4" fmla="*/ 0 h 2286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181100" h="228600">
              <a:moveTo>
                <a:pt x="0" y="0"/>
              </a:moveTo>
              <a:lnTo>
                <a:pt x="1181100" y="0"/>
              </a:lnTo>
              <a:lnTo>
                <a:pt x="1181100" y="228600"/>
              </a:lnTo>
              <a:lnTo>
                <a:pt x="0" y="228600"/>
              </a:lnTo>
              <a:lnTo>
                <a:pt x="0" y="0"/>
              </a:lnTo>
              <a:close/>
            </a:path>
          </a:pathLst>
        </a:cu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ln>
              <a:noFill/>
            </a:ln>
          </a:endParaRPr>
        </a:p>
      </xdr:txBody>
    </xdr:sp>
    <xdr:clientData/>
  </xdr:twoCellAnchor>
  <xdr:twoCellAnchor>
    <xdr:from>
      <xdr:col>26</xdr:col>
      <xdr:colOff>0</xdr:colOff>
      <xdr:row>8</xdr:row>
      <xdr:rowOff>130630</xdr:rowOff>
    </xdr:from>
    <xdr:to>
      <xdr:col>35</xdr:col>
      <xdr:colOff>38100</xdr:colOff>
      <xdr:row>10</xdr:row>
      <xdr:rowOff>266701</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4097000" y="2721430"/>
          <a:ext cx="3891643" cy="876300"/>
        </a:xfrm>
        <a:prstGeom prst="rect">
          <a:avLst/>
        </a:prstGeom>
        <a:solidFill>
          <a:schemeClr val="lt1"/>
        </a:solidFill>
        <a:ln w="9525"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500"/>
            <a:t>PREPARATION: Dilute</a:t>
          </a:r>
          <a:r>
            <a:rPr lang="en-GB" sz="1500" baseline="0"/>
            <a:t> dose in 100ml of sodium chloride 0.9% or glucose 5% and infuse over 30 minutes</a:t>
          </a:r>
          <a:endParaRPr lang="en-GB" sz="1500"/>
        </a:p>
      </xdr:txBody>
    </xdr:sp>
    <xdr:clientData/>
  </xdr:twoCellAnchor>
  <xdr:twoCellAnchor>
    <xdr:from>
      <xdr:col>21</xdr:col>
      <xdr:colOff>403589</xdr:colOff>
      <xdr:row>30</xdr:row>
      <xdr:rowOff>0</xdr:rowOff>
    </xdr:from>
    <xdr:to>
      <xdr:col>33</xdr:col>
      <xdr:colOff>370115</xdr:colOff>
      <xdr:row>30</xdr:row>
      <xdr:rowOff>304800</xdr:rowOff>
    </xdr:to>
    <xdr:sp macro="" textlink="">
      <xdr:nvSpPr>
        <xdr:cNvPr id="13" name="Round Diagonal Corner Rectangle 24">
          <a:hlinkClick xmlns:r="http://schemas.openxmlformats.org/officeDocument/2006/relationships" r:id="rId2"/>
          <a:extLst>
            <a:ext uri="{FF2B5EF4-FFF2-40B4-BE49-F238E27FC236}">
              <a16:creationId xmlns:a16="http://schemas.microsoft.com/office/drawing/2014/main" id="{EA1C566D-411B-4045-8C59-AB4B3EE70718}"/>
            </a:ext>
          </a:extLst>
        </xdr:cNvPr>
        <xdr:cNvSpPr/>
      </xdr:nvSpPr>
      <xdr:spPr>
        <a:xfrm>
          <a:off x="11751946" y="11361964"/>
          <a:ext cx="5681526" cy="304800"/>
        </a:xfrm>
        <a:prstGeom prst="round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1600" b="0"/>
            <a:t>CLICK HERE FOR</a:t>
          </a:r>
          <a:r>
            <a:rPr lang="en-GB" sz="1600" b="0" baseline="0"/>
            <a:t> </a:t>
          </a:r>
          <a:r>
            <a:rPr lang="en-GB" sz="1600" b="1" baseline="0"/>
            <a:t>GENTAMICIN - HOW TO USE IT WELL! </a:t>
          </a:r>
          <a:r>
            <a:rPr lang="en-GB" sz="1600" b="0" baseline="0"/>
            <a:t>NOTES</a:t>
          </a:r>
          <a:endParaRPr lang="en-GB" sz="1600" b="0"/>
        </a:p>
      </xdr:txBody>
    </xdr:sp>
    <xdr:clientData/>
  </xdr:twoCellAnchor>
  <xdr:twoCellAnchor editAs="oneCell">
    <xdr:from>
      <xdr:col>2</xdr:col>
      <xdr:colOff>10886</xdr:colOff>
      <xdr:row>36</xdr:row>
      <xdr:rowOff>381001</xdr:rowOff>
    </xdr:from>
    <xdr:to>
      <xdr:col>23</xdr:col>
      <xdr:colOff>22518</xdr:colOff>
      <xdr:row>72</xdr:row>
      <xdr:rowOff>94163</xdr:rowOff>
    </xdr:to>
    <xdr:pic>
      <xdr:nvPicPr>
        <xdr:cNvPr id="3" name="Picture 2">
          <a:extLst>
            <a:ext uri="{FF2B5EF4-FFF2-40B4-BE49-F238E27FC236}">
              <a16:creationId xmlns:a16="http://schemas.microsoft.com/office/drawing/2014/main" id="{E5D2225C-7886-465F-BAF4-B239E4B205C4}"/>
            </a:ext>
          </a:extLst>
        </xdr:cNvPr>
        <xdr:cNvPicPr>
          <a:picLocks noChangeAspect="1"/>
        </xdr:cNvPicPr>
      </xdr:nvPicPr>
      <xdr:blipFill>
        <a:blip xmlns:r="http://schemas.openxmlformats.org/officeDocument/2006/relationships" r:embed="rId3" cstate="print"/>
        <a:stretch>
          <a:fillRect/>
        </a:stretch>
      </xdr:blipFill>
      <xdr:spPr>
        <a:xfrm>
          <a:off x="293915" y="14107887"/>
          <a:ext cx="12123622" cy="8501743"/>
        </a:xfrm>
        <a:prstGeom prst="rect">
          <a:avLst/>
        </a:prstGeom>
      </xdr:spPr>
    </xdr:pic>
    <xdr:clientData/>
  </xdr:twoCellAnchor>
  <xdr:twoCellAnchor editAs="oneCell">
    <xdr:from>
      <xdr:col>1</xdr:col>
      <xdr:colOff>108859</xdr:colOff>
      <xdr:row>72</xdr:row>
      <xdr:rowOff>168729</xdr:rowOff>
    </xdr:from>
    <xdr:to>
      <xdr:col>23</xdr:col>
      <xdr:colOff>94161</xdr:colOff>
      <xdr:row>81</xdr:row>
      <xdr:rowOff>187145</xdr:rowOff>
    </xdr:to>
    <xdr:pic>
      <xdr:nvPicPr>
        <xdr:cNvPr id="4" name="Picture 3">
          <a:extLst>
            <a:ext uri="{FF2B5EF4-FFF2-40B4-BE49-F238E27FC236}">
              <a16:creationId xmlns:a16="http://schemas.microsoft.com/office/drawing/2014/main" id="{210D6D23-850C-4EC7-8A25-E9D8D936E52B}"/>
            </a:ext>
          </a:extLst>
        </xdr:cNvPr>
        <xdr:cNvPicPr>
          <a:picLocks noChangeAspect="1"/>
        </xdr:cNvPicPr>
      </xdr:nvPicPr>
      <xdr:blipFill>
        <a:blip xmlns:r="http://schemas.openxmlformats.org/officeDocument/2006/relationships" r:embed="rId4" cstate="print"/>
        <a:stretch>
          <a:fillRect/>
        </a:stretch>
      </xdr:blipFill>
      <xdr:spPr>
        <a:xfrm>
          <a:off x="174173" y="22680386"/>
          <a:ext cx="12322627" cy="2173788"/>
        </a:xfrm>
        <a:prstGeom prst="rect">
          <a:avLst/>
        </a:prstGeom>
      </xdr:spPr>
    </xdr:pic>
    <xdr:clientData/>
  </xdr:twoCellAnchor>
  <xdr:twoCellAnchor>
    <xdr:from>
      <xdr:col>1</xdr:col>
      <xdr:colOff>186147</xdr:colOff>
      <xdr:row>35</xdr:row>
      <xdr:rowOff>357051</xdr:rowOff>
    </xdr:from>
    <xdr:to>
      <xdr:col>14</xdr:col>
      <xdr:colOff>459378</xdr:colOff>
      <xdr:row>37</xdr:row>
      <xdr:rowOff>57727</xdr:rowOff>
    </xdr:to>
    <xdr:sp macro="" textlink="">
      <xdr:nvSpPr>
        <xdr:cNvPr id="14" name="TextBox 13">
          <a:extLst>
            <a:ext uri="{FF2B5EF4-FFF2-40B4-BE49-F238E27FC236}">
              <a16:creationId xmlns:a16="http://schemas.microsoft.com/office/drawing/2014/main" id="{EBC3F175-E99B-49CC-AB88-0D66A1854E9A}"/>
            </a:ext>
          </a:extLst>
        </xdr:cNvPr>
        <xdr:cNvSpPr txBox="1"/>
      </xdr:nvSpPr>
      <xdr:spPr>
        <a:xfrm>
          <a:off x="251461" y="13594080"/>
          <a:ext cx="7664631" cy="59330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3200" b="1"/>
            <a:t>GENTAMICIN MONITORING CHART</a:t>
          </a:r>
        </a:p>
      </xdr:txBody>
    </xdr:sp>
    <xdr:clientData/>
  </xdr:twoCellAnchor>
  <xdr:twoCellAnchor editAs="oneCell">
    <xdr:from>
      <xdr:col>26</xdr:col>
      <xdr:colOff>3266</xdr:colOff>
      <xdr:row>36</xdr:row>
      <xdr:rowOff>381003</xdr:rowOff>
    </xdr:from>
    <xdr:to>
      <xdr:col>35</xdr:col>
      <xdr:colOff>76199</xdr:colOff>
      <xdr:row>81</xdr:row>
      <xdr:rowOff>134438</xdr:rowOff>
    </xdr:to>
    <xdr:pic>
      <xdr:nvPicPr>
        <xdr:cNvPr id="2" name="Picture 1">
          <a:extLst>
            <a:ext uri="{FF2B5EF4-FFF2-40B4-BE49-F238E27FC236}">
              <a16:creationId xmlns:a16="http://schemas.microsoft.com/office/drawing/2014/main" id="{FD1D610E-A5E5-4755-9614-279BCC5E3068}"/>
            </a:ext>
          </a:extLst>
        </xdr:cNvPr>
        <xdr:cNvPicPr>
          <a:picLocks noChangeAspect="1"/>
        </xdr:cNvPicPr>
      </xdr:nvPicPr>
      <xdr:blipFill>
        <a:blip xmlns:r="http://schemas.openxmlformats.org/officeDocument/2006/relationships" r:embed="rId5" cstate="print"/>
        <a:stretch>
          <a:fillRect/>
        </a:stretch>
      </xdr:blipFill>
      <xdr:spPr>
        <a:xfrm>
          <a:off x="13902146" y="14447523"/>
          <a:ext cx="3974373" cy="108900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590550</xdr:colOff>
      <xdr:row>10</xdr:row>
      <xdr:rowOff>200025</xdr:rowOff>
    </xdr:from>
    <xdr:to>
      <xdr:col>7</xdr:col>
      <xdr:colOff>457200</xdr:colOff>
      <xdr:row>16</xdr:row>
      <xdr:rowOff>314325</xdr:rowOff>
    </xdr:to>
    <xdr:sp macro="" textlink="">
      <xdr:nvSpPr>
        <xdr:cNvPr id="5121" name="Text Box 1">
          <a:extLst>
            <a:ext uri="{FF2B5EF4-FFF2-40B4-BE49-F238E27FC236}">
              <a16:creationId xmlns:a16="http://schemas.microsoft.com/office/drawing/2014/main" id="{00000000-0008-0000-0200-000001140000}"/>
            </a:ext>
          </a:extLst>
        </xdr:cNvPr>
        <xdr:cNvSpPr txBox="1">
          <a:spLocks noChangeArrowheads="1"/>
        </xdr:cNvSpPr>
      </xdr:nvSpPr>
      <xdr:spPr bwMode="auto">
        <a:xfrm>
          <a:off x="752475" y="3505200"/>
          <a:ext cx="6067425" cy="2514600"/>
        </a:xfrm>
        <a:prstGeom prst="rect">
          <a:avLst/>
        </a:prstGeom>
        <a:solidFill>
          <a:srgbClr val="FFFFCC">
            <a:alpha val="89999"/>
          </a:srgbClr>
        </a:solidFill>
        <a:ln w="9525" cap="rnd">
          <a:solidFill>
            <a:srgbClr val="808080"/>
          </a:solidFill>
          <a:prstDash val="sysDot"/>
          <a:miter lim="800000"/>
          <a:headEnd/>
          <a:tailEnd/>
        </a:ln>
      </xdr:spPr>
      <xdr:txBody>
        <a:bodyPr vertOverflow="clip" wrap="square" lIns="54864" tIns="41148" rIns="54864" bIns="0" anchor="t" upright="1"/>
        <a:lstStyle/>
        <a:p>
          <a:pPr algn="ctr" rtl="0">
            <a:defRPr sz="1000"/>
          </a:pPr>
          <a:endParaRPr lang="en-GB" sz="2400" b="0" i="0" u="none" strike="noStrike" baseline="0">
            <a:solidFill>
              <a:srgbClr val="000000"/>
            </a:solidFill>
            <a:latin typeface="Arial"/>
            <a:cs typeface="Arial"/>
          </a:endParaRPr>
        </a:p>
        <a:p>
          <a:pPr algn="ctr" rtl="0">
            <a:defRPr sz="1000"/>
          </a:pPr>
          <a:r>
            <a:rPr lang="en-GB" sz="2400" b="0" i="0" u="none" strike="noStrike" baseline="0">
              <a:solidFill>
                <a:srgbClr val="000000"/>
              </a:solidFill>
              <a:latin typeface="Arial"/>
              <a:cs typeface="Arial"/>
            </a:rPr>
            <a:t>This page provides additional space for recording dosing &amp; monitoring information.</a:t>
          </a:r>
        </a:p>
        <a:p>
          <a:pPr algn="ctr" rtl="0">
            <a:defRPr sz="1000"/>
          </a:pPr>
          <a:r>
            <a:rPr lang="en-GB" sz="2400" b="0" i="0" u="none" strike="noStrike" baseline="0">
              <a:solidFill>
                <a:srgbClr val="000000"/>
              </a:solidFill>
              <a:latin typeface="Arial"/>
              <a:cs typeface="Arial"/>
            </a:rPr>
            <a:t>Print this page &amp; file with patients current drug Kardex.</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autoPageBreaks="0"/>
  </sheetPr>
  <dimension ref="A1:BZ65551"/>
  <sheetViews>
    <sheetView tabSelected="1" zoomScale="70" zoomScaleNormal="70" zoomScaleSheetLayoutView="25" zoomScalePageLayoutView="27" workbookViewId="0">
      <selection activeCell="G8" sqref="G8:K8"/>
    </sheetView>
  </sheetViews>
  <sheetFormatPr defaultColWidth="9.140625" defaultRowHeight="44.25" zeroHeight="1" x14ac:dyDescent="0.55000000000000004"/>
  <cols>
    <col min="1" max="1" width="0.85546875" style="41" customWidth="1"/>
    <col min="2" max="2" width="3.140625" style="41" customWidth="1"/>
    <col min="3" max="4" width="10.28515625" style="40" customWidth="1"/>
    <col min="5" max="5" width="16.28515625" style="40" customWidth="1"/>
    <col min="6" max="6" width="0.28515625" style="40" customWidth="1"/>
    <col min="7" max="10" width="8.28515625" style="40" customWidth="1"/>
    <col min="11" max="11" width="6.85546875" style="40" customWidth="1"/>
    <col min="12" max="12" width="10.28515625" style="48" customWidth="1"/>
    <col min="13" max="15" width="8.7109375" style="48" customWidth="1"/>
    <col min="16" max="17" width="8.7109375" style="44" customWidth="1"/>
    <col min="18" max="18" width="8.7109375" style="43" customWidth="1"/>
    <col min="19" max="19" width="7.5703125" style="44" customWidth="1"/>
    <col min="20" max="21" width="7.5703125" style="43" customWidth="1"/>
    <col min="22" max="22" width="6.85546875" style="44" customWidth="1"/>
    <col min="23" max="25" width="7.7109375" style="44" customWidth="1"/>
    <col min="26" max="26" width="9.42578125" style="44" customWidth="1"/>
    <col min="27" max="27" width="8.28515625" style="44" customWidth="1"/>
    <col min="28" max="32" width="5.28515625" style="44" customWidth="1"/>
    <col min="33" max="34" width="8.42578125" style="44" customWidth="1"/>
    <col min="35" max="36" width="4.7109375" style="44" customWidth="1"/>
    <col min="37" max="37" width="4" style="44" customWidth="1"/>
    <col min="38" max="38" width="4.140625" style="44" hidden="1" customWidth="1"/>
    <col min="39" max="44" width="8.28515625" style="44" hidden="1" customWidth="1"/>
    <col min="45" max="45" width="8.28515625" style="41" hidden="1" customWidth="1"/>
    <col min="46" max="50" width="10" style="58" hidden="1" customWidth="1"/>
    <col min="51" max="53" width="10" style="50" hidden="1" customWidth="1"/>
    <col min="54" max="56" width="10" style="41" hidden="1" customWidth="1"/>
    <col min="57" max="57" width="15.7109375" style="41" hidden="1" customWidth="1"/>
    <col min="58" max="59" width="16" style="41" hidden="1" customWidth="1"/>
    <col min="60" max="62" width="10" style="41" hidden="1" customWidth="1"/>
    <col min="63" max="78" width="9.140625" style="41" hidden="1" customWidth="1"/>
    <col min="79" max="16384" width="9.140625" style="41"/>
  </cols>
  <sheetData>
    <row r="1" spans="1:64" ht="35.450000000000003" customHeight="1" x14ac:dyDescent="0.25">
      <c r="A1" s="84"/>
      <c r="B1" s="84"/>
      <c r="C1" s="85" t="s">
        <v>110</v>
      </c>
      <c r="D1" s="86"/>
      <c r="E1" s="86"/>
      <c r="F1" s="86"/>
      <c r="G1" s="86"/>
      <c r="H1" s="86"/>
      <c r="I1" s="86"/>
      <c r="J1" s="86"/>
      <c r="K1" s="86"/>
      <c r="L1" s="86"/>
      <c r="M1" s="86"/>
      <c r="N1" s="86"/>
      <c r="O1" s="86"/>
      <c r="P1" s="86"/>
      <c r="Q1" s="86"/>
      <c r="R1" s="86"/>
      <c r="S1" s="86"/>
      <c r="T1" s="86"/>
      <c r="U1" s="86"/>
      <c r="V1" s="86"/>
      <c r="W1" s="87"/>
      <c r="X1" s="87"/>
      <c r="Y1" s="87"/>
      <c r="Z1" s="87"/>
      <c r="AA1" s="87"/>
      <c r="AB1" s="87"/>
      <c r="AC1" s="87"/>
      <c r="AD1" s="87"/>
      <c r="AE1" s="87"/>
      <c r="AF1" s="87"/>
      <c r="AG1" s="87"/>
      <c r="AH1" s="87"/>
      <c r="AI1" s="87"/>
      <c r="AJ1" s="87"/>
      <c r="AK1" s="87"/>
      <c r="AL1" s="42"/>
      <c r="AM1" s="143"/>
      <c r="AN1" s="143"/>
      <c r="AO1" s="143"/>
      <c r="AP1" s="143"/>
      <c r="AQ1" s="143"/>
      <c r="AR1" s="143"/>
      <c r="AS1" s="143"/>
      <c r="AT1" s="144"/>
      <c r="AU1" s="144"/>
      <c r="AV1" s="145" t="s">
        <v>68</v>
      </c>
      <c r="AW1" s="144"/>
      <c r="AX1" s="144"/>
      <c r="AY1" s="144"/>
      <c r="AZ1" s="144"/>
      <c r="BA1" s="146"/>
      <c r="BB1" s="146"/>
      <c r="BC1" s="147"/>
      <c r="BD1" s="147"/>
      <c r="BE1" s="147"/>
      <c r="BF1" s="147"/>
      <c r="BG1" s="147"/>
      <c r="BH1" s="146"/>
      <c r="BI1" s="148"/>
      <c r="BJ1" s="148"/>
      <c r="BK1" s="40"/>
    </row>
    <row r="2" spans="1:64" ht="23.45" customHeight="1" thickBot="1" x14ac:dyDescent="1.05">
      <c r="A2" s="84"/>
      <c r="B2" s="84"/>
      <c r="C2" s="88" t="s">
        <v>111</v>
      </c>
      <c r="D2" s="89"/>
      <c r="E2" s="90"/>
      <c r="F2" s="90"/>
      <c r="G2" s="90"/>
      <c r="H2" s="90"/>
      <c r="I2" s="90"/>
      <c r="J2" s="90"/>
      <c r="K2" s="91"/>
      <c r="L2" s="92"/>
      <c r="M2" s="92"/>
      <c r="N2" s="92"/>
      <c r="O2" s="93"/>
      <c r="P2" s="93"/>
      <c r="Q2" s="93"/>
      <c r="R2" s="93"/>
      <c r="S2" s="93"/>
      <c r="T2" s="93"/>
      <c r="U2" s="93"/>
      <c r="V2" s="93"/>
      <c r="W2" s="94"/>
      <c r="X2" s="94"/>
      <c r="Y2" s="94"/>
      <c r="Z2" s="94"/>
      <c r="AA2" s="94"/>
      <c r="AB2" s="94"/>
      <c r="AC2" s="94"/>
      <c r="AD2" s="94"/>
      <c r="AE2" s="94"/>
      <c r="AF2" s="94"/>
      <c r="AG2" s="94"/>
      <c r="AH2" s="94"/>
      <c r="AI2" s="94"/>
      <c r="AJ2" s="94"/>
      <c r="AK2" s="94"/>
      <c r="AL2" s="43"/>
      <c r="AM2" s="149"/>
      <c r="AN2" s="149"/>
      <c r="AO2" s="149"/>
      <c r="AP2" s="149"/>
      <c r="AQ2" s="149"/>
      <c r="AR2" s="149"/>
      <c r="AS2" s="144"/>
      <c r="AT2" s="144"/>
      <c r="AU2" s="150"/>
      <c r="AV2" s="144"/>
      <c r="AW2" s="144"/>
      <c r="AX2" s="144"/>
      <c r="AY2" s="144"/>
      <c r="AZ2" s="146"/>
      <c r="BA2" s="146"/>
      <c r="BB2" s="147"/>
      <c r="BC2" s="147"/>
      <c r="BD2" s="147"/>
      <c r="BE2" s="147"/>
      <c r="BF2" s="147"/>
      <c r="BG2" s="146"/>
      <c r="BH2" s="146"/>
      <c r="BI2" s="151"/>
      <c r="BJ2" s="151"/>
      <c r="BK2" s="40"/>
    </row>
    <row r="3" spans="1:64" ht="23.45" customHeight="1" x14ac:dyDescent="1">
      <c r="A3" s="84"/>
      <c r="B3" s="84"/>
      <c r="C3" s="95" t="s">
        <v>109</v>
      </c>
      <c r="D3" s="96"/>
      <c r="E3" s="97"/>
      <c r="F3" s="97"/>
      <c r="G3" s="97"/>
      <c r="H3" s="97"/>
      <c r="I3" s="97"/>
      <c r="J3" s="97"/>
      <c r="K3" s="97"/>
      <c r="L3" s="97"/>
      <c r="M3" s="97"/>
      <c r="N3" s="97"/>
      <c r="O3" s="97"/>
      <c r="P3" s="97"/>
      <c r="Q3" s="97"/>
      <c r="R3" s="97"/>
      <c r="S3" s="97"/>
      <c r="T3" s="97"/>
      <c r="U3" s="97"/>
      <c r="V3" s="97"/>
      <c r="W3" s="97"/>
      <c r="X3" s="97"/>
      <c r="Y3" s="97"/>
      <c r="Z3" s="97"/>
      <c r="AA3" s="97"/>
      <c r="AB3" s="97"/>
      <c r="AC3" s="97"/>
      <c r="AD3" s="97"/>
      <c r="AE3" s="94"/>
      <c r="AF3" s="94"/>
      <c r="AG3" s="94"/>
      <c r="AH3" s="94"/>
      <c r="AI3" s="94"/>
      <c r="AJ3" s="94"/>
      <c r="AK3" s="94"/>
      <c r="AL3" s="43"/>
      <c r="AM3" s="149"/>
      <c r="AN3" s="149"/>
      <c r="AO3" s="149"/>
      <c r="AP3" s="149"/>
      <c r="AQ3" s="149"/>
      <c r="AR3" s="149"/>
      <c r="AS3" s="149"/>
      <c r="AT3" s="149"/>
      <c r="AU3" s="150"/>
      <c r="AV3" s="152"/>
      <c r="AW3" s="153" t="s">
        <v>58</v>
      </c>
      <c r="AX3" s="154"/>
      <c r="AY3" s="154"/>
      <c r="AZ3" s="154"/>
      <c r="BA3" s="155"/>
      <c r="BB3" s="155"/>
      <c r="BC3" s="156"/>
      <c r="BD3" s="156"/>
      <c r="BE3" s="156"/>
      <c r="BF3" s="318" t="s">
        <v>66</v>
      </c>
      <c r="BG3" s="318"/>
      <c r="BH3" s="157"/>
      <c r="BI3" s="151"/>
      <c r="BJ3" s="151"/>
      <c r="BK3" s="40"/>
    </row>
    <row r="4" spans="1:64" ht="21.6" customHeight="1" x14ac:dyDescent="1">
      <c r="A4" s="84"/>
      <c r="B4" s="84"/>
      <c r="C4" s="98" t="s">
        <v>128</v>
      </c>
      <c r="D4" s="99"/>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94"/>
      <c r="AF4" s="94"/>
      <c r="AG4" s="94"/>
      <c r="AH4" s="94"/>
      <c r="AI4" s="94"/>
      <c r="AJ4" s="94"/>
      <c r="AK4" s="94"/>
      <c r="AL4" s="43"/>
      <c r="AM4" s="149"/>
      <c r="AN4" s="149"/>
      <c r="AO4" s="149"/>
      <c r="AP4" s="149"/>
      <c r="AQ4" s="149"/>
      <c r="AR4" s="149"/>
      <c r="AS4" s="149"/>
      <c r="AT4" s="149"/>
      <c r="AU4" s="150"/>
      <c r="AV4" s="158"/>
      <c r="AW4" s="159" t="s">
        <v>62</v>
      </c>
      <c r="AX4" s="160"/>
      <c r="AY4" s="161"/>
      <c r="AZ4" s="161"/>
      <c r="BA4" s="162" t="s">
        <v>63</v>
      </c>
      <c r="BB4" s="163"/>
      <c r="BC4" s="164"/>
      <c r="BD4" s="164"/>
      <c r="BE4" s="164"/>
      <c r="BF4" s="165" t="s">
        <v>60</v>
      </c>
      <c r="BG4" s="165" t="s">
        <v>61</v>
      </c>
      <c r="BH4" s="166"/>
      <c r="BI4" s="151"/>
      <c r="BJ4" s="151"/>
      <c r="BK4" s="40"/>
    </row>
    <row r="5" spans="1:64" ht="21.6" customHeight="1" x14ac:dyDescent="1">
      <c r="A5" s="84"/>
      <c r="B5" s="84"/>
      <c r="C5" s="98" t="s">
        <v>138</v>
      </c>
      <c r="D5" s="99"/>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94"/>
      <c r="AF5" s="94"/>
      <c r="AG5" s="94"/>
      <c r="AH5" s="94"/>
      <c r="AI5" s="94"/>
      <c r="AJ5" s="94"/>
      <c r="AK5" s="94"/>
      <c r="AL5" s="94"/>
      <c r="AM5" s="149"/>
      <c r="AN5" s="149"/>
      <c r="AO5" s="149"/>
      <c r="AP5" s="149"/>
      <c r="AQ5" s="149"/>
      <c r="AR5" s="149"/>
      <c r="AS5" s="149"/>
      <c r="AT5" s="149"/>
      <c r="AU5" s="150"/>
      <c r="AV5" s="158"/>
      <c r="AW5" s="159"/>
      <c r="AX5" s="160"/>
      <c r="AY5" s="161"/>
      <c r="AZ5" s="161"/>
      <c r="BA5" s="162"/>
      <c r="BB5" s="163"/>
      <c r="BC5" s="164"/>
      <c r="BD5" s="164"/>
      <c r="BE5" s="164"/>
      <c r="BF5" s="165"/>
      <c r="BG5" s="165"/>
      <c r="BH5" s="166"/>
      <c r="BI5" s="151"/>
      <c r="BJ5" s="151"/>
      <c r="BK5" s="40"/>
    </row>
    <row r="6" spans="1:64" ht="21" customHeight="1" thickBot="1" x14ac:dyDescent="0.4">
      <c r="A6" s="84"/>
      <c r="B6" s="84"/>
      <c r="C6" s="101"/>
      <c r="D6" s="102"/>
      <c r="E6" s="245"/>
      <c r="F6" s="102"/>
      <c r="G6" s="103"/>
      <c r="H6" s="103"/>
      <c r="I6" s="103"/>
      <c r="J6" s="103"/>
      <c r="K6" s="104"/>
      <c r="L6" s="105"/>
      <c r="M6" s="105"/>
      <c r="N6" s="92"/>
      <c r="O6" s="94"/>
      <c r="P6" s="106"/>
      <c r="Q6" s="106"/>
      <c r="R6" s="94"/>
      <c r="S6" s="106"/>
      <c r="T6" s="94"/>
      <c r="U6" s="94"/>
      <c r="V6" s="106"/>
      <c r="W6" s="106"/>
      <c r="X6" s="106"/>
      <c r="Y6" s="106"/>
      <c r="Z6" s="94"/>
      <c r="AA6" s="94"/>
      <c r="AB6" s="94"/>
      <c r="AC6" s="94"/>
      <c r="AD6" s="94"/>
      <c r="AE6" s="94"/>
      <c r="AF6" s="94"/>
      <c r="AG6" s="94"/>
      <c r="AH6" s="94"/>
      <c r="AI6" s="94"/>
      <c r="AJ6" s="94"/>
      <c r="AK6" s="94"/>
      <c r="AL6" s="94"/>
      <c r="AM6" s="149"/>
      <c r="AN6" s="149"/>
      <c r="AO6" s="149"/>
      <c r="AP6" s="149"/>
      <c r="AQ6" s="149"/>
      <c r="AR6" s="149"/>
      <c r="AS6" s="149"/>
      <c r="AT6" s="149"/>
      <c r="AU6" s="150"/>
      <c r="AV6" s="158"/>
      <c r="AW6" s="167" t="s">
        <v>64</v>
      </c>
      <c r="AX6" s="161"/>
      <c r="AY6" s="161"/>
      <c r="AZ6" s="161"/>
      <c r="BA6" s="167">
        <f>IF(AND($G$10&lt;&gt;"",$G$10&gt;=$BF$6,$G$10&lt;=$BG$6),1,0)</f>
        <v>0</v>
      </c>
      <c r="BB6" s="163"/>
      <c r="BC6" s="164"/>
      <c r="BD6" s="164"/>
      <c r="BE6" s="164"/>
      <c r="BF6" s="163">
        <v>16</v>
      </c>
      <c r="BG6" s="163">
        <v>110</v>
      </c>
      <c r="BH6" s="166"/>
      <c r="BI6" s="151"/>
      <c r="BJ6" s="151"/>
      <c r="BK6" s="40"/>
    </row>
    <row r="7" spans="1:64" ht="29.45" customHeight="1" thickBot="1" x14ac:dyDescent="0.8">
      <c r="A7" s="84"/>
      <c r="B7" s="84"/>
      <c r="C7" s="371" t="s">
        <v>81</v>
      </c>
      <c r="D7" s="372"/>
      <c r="E7" s="372"/>
      <c r="F7" s="372"/>
      <c r="G7" s="372"/>
      <c r="H7" s="372"/>
      <c r="I7" s="373"/>
      <c r="J7" s="373"/>
      <c r="K7" s="373"/>
      <c r="L7" s="70"/>
      <c r="M7" s="339" t="s">
        <v>76</v>
      </c>
      <c r="N7" s="361"/>
      <c r="O7" s="361"/>
      <c r="P7" s="361"/>
      <c r="Q7" s="361"/>
      <c r="R7" s="361"/>
      <c r="S7" s="328" t="s">
        <v>78</v>
      </c>
      <c r="T7" s="329"/>
      <c r="U7" s="329"/>
      <c r="V7" s="329"/>
      <c r="W7" s="330">
        <f ca="1">NOW()</f>
        <v>46066.565781365738</v>
      </c>
      <c r="X7" s="331"/>
      <c r="Y7" s="332"/>
      <c r="Z7" s="118"/>
      <c r="AA7" s="352" t="s">
        <v>79</v>
      </c>
      <c r="AB7" s="353"/>
      <c r="AC7" s="353"/>
      <c r="AD7" s="353"/>
      <c r="AE7" s="353"/>
      <c r="AF7" s="353"/>
      <c r="AG7" s="353"/>
      <c r="AH7" s="353"/>
      <c r="AI7" s="354"/>
      <c r="AJ7" s="128"/>
      <c r="AK7" s="94"/>
      <c r="AL7" s="94"/>
      <c r="AM7" s="149"/>
      <c r="AN7" s="149"/>
      <c r="AO7" s="149"/>
      <c r="AP7" s="149"/>
      <c r="AQ7" s="149"/>
      <c r="AR7" s="149"/>
      <c r="AS7" s="149"/>
      <c r="AT7" s="149"/>
      <c r="AU7" s="150"/>
      <c r="AV7" s="158"/>
      <c r="AW7" s="167" t="s">
        <v>21</v>
      </c>
      <c r="AX7" s="160"/>
      <c r="AY7" s="161"/>
      <c r="AZ7" s="168"/>
      <c r="BA7" s="165">
        <f>IF(AND($BF$23&lt;&gt;"",$BF$23&gt;=$BF$7,$BF$23&lt;=$BG$7),1,0)</f>
        <v>0</v>
      </c>
      <c r="BB7" s="163"/>
      <c r="BC7" s="164"/>
      <c r="BD7" s="164"/>
      <c r="BE7" s="164"/>
      <c r="BF7" s="163">
        <v>109</v>
      </c>
      <c r="BG7" s="163">
        <v>212</v>
      </c>
      <c r="BH7" s="166"/>
      <c r="BI7" s="151"/>
      <c r="BJ7" s="151"/>
      <c r="BK7" s="40"/>
    </row>
    <row r="8" spans="1:64" ht="29.45" customHeight="1" thickBot="1" x14ac:dyDescent="0.35">
      <c r="A8" s="107"/>
      <c r="B8" s="107"/>
      <c r="C8" s="256" t="s">
        <v>72</v>
      </c>
      <c r="D8" s="257"/>
      <c r="E8" s="257"/>
      <c r="F8" s="257"/>
      <c r="G8" s="364"/>
      <c r="H8" s="365"/>
      <c r="I8" s="365"/>
      <c r="J8" s="365"/>
      <c r="K8" s="366"/>
      <c r="L8" s="71"/>
      <c r="M8" s="362"/>
      <c r="N8" s="363"/>
      <c r="O8" s="363"/>
      <c r="P8" s="363"/>
      <c r="Q8" s="363"/>
      <c r="R8" s="363"/>
      <c r="S8" s="261" t="str">
        <f>IF(G17&lt;&gt;"",W7,"")</f>
        <v/>
      </c>
      <c r="T8" s="262"/>
      <c r="U8" s="262"/>
      <c r="V8" s="262"/>
      <c r="W8" s="262"/>
      <c r="X8" s="262"/>
      <c r="Y8" s="263"/>
      <c r="Z8" s="118"/>
      <c r="AA8" s="355" t="s">
        <v>80</v>
      </c>
      <c r="AB8" s="356"/>
      <c r="AC8" s="356"/>
      <c r="AD8" s="356"/>
      <c r="AE8" s="356"/>
      <c r="AF8" s="357"/>
      <c r="AG8" s="358" t="s">
        <v>30</v>
      </c>
      <c r="AH8" s="359"/>
      <c r="AI8" s="360"/>
      <c r="AJ8" s="128"/>
      <c r="AK8" s="94"/>
      <c r="AL8" s="94"/>
      <c r="AM8" s="149"/>
      <c r="AN8" s="149"/>
      <c r="AO8" s="149"/>
      <c r="AP8" s="149"/>
      <c r="AQ8" s="149"/>
      <c r="AR8" s="149"/>
      <c r="AS8" s="149"/>
      <c r="AT8" s="149"/>
      <c r="AU8" s="150"/>
      <c r="AV8" s="158"/>
      <c r="AW8" s="167"/>
      <c r="AX8" s="160"/>
      <c r="AY8" s="161"/>
      <c r="AZ8" s="161"/>
      <c r="BA8" s="165"/>
      <c r="BB8" s="163"/>
      <c r="BC8" s="164"/>
      <c r="BD8" s="164"/>
      <c r="BE8" s="164"/>
      <c r="BF8" s="163"/>
      <c r="BG8" s="163"/>
      <c r="BH8" s="166"/>
      <c r="BI8" s="151"/>
      <c r="BJ8" s="151"/>
      <c r="BK8" s="40"/>
    </row>
    <row r="9" spans="1:64" ht="29.45" customHeight="1" x14ac:dyDescent="0.3">
      <c r="A9" s="84"/>
      <c r="B9" s="84"/>
      <c r="C9" s="258" t="s">
        <v>83</v>
      </c>
      <c r="D9" s="259"/>
      <c r="E9" s="259"/>
      <c r="F9" s="260"/>
      <c r="G9" s="367"/>
      <c r="H9" s="368"/>
      <c r="I9" s="368"/>
      <c r="J9" s="368"/>
      <c r="K9" s="368"/>
      <c r="L9" s="72"/>
      <c r="M9" s="381" t="s">
        <v>82</v>
      </c>
      <c r="N9" s="346"/>
      <c r="O9" s="346"/>
      <c r="P9" s="346"/>
      <c r="Q9" s="346"/>
      <c r="R9" s="347"/>
      <c r="S9" s="391" t="str">
        <f>IF(AND($BF$22&gt;0,$BD$12=5),IF(AND($G$14&lt;40,$BG$19&gt;21),$BI$24,$BI$22),"")</f>
        <v/>
      </c>
      <c r="T9" s="392"/>
      <c r="U9" s="392"/>
      <c r="V9" s="392"/>
      <c r="W9" s="392"/>
      <c r="X9" s="392"/>
      <c r="Y9" s="393"/>
      <c r="Z9" s="119"/>
      <c r="AA9" s="124"/>
      <c r="AB9" s="124"/>
      <c r="AC9" s="124"/>
      <c r="AD9" s="124"/>
      <c r="AE9" s="124"/>
      <c r="AF9" s="125"/>
      <c r="AG9" s="125"/>
      <c r="AH9" s="125"/>
      <c r="AI9" s="125"/>
      <c r="AJ9" s="125"/>
      <c r="AK9" s="125"/>
      <c r="AL9" s="125"/>
      <c r="AM9" s="169"/>
      <c r="AN9" s="169"/>
      <c r="AO9" s="149"/>
      <c r="AP9" s="149"/>
      <c r="AQ9" s="149"/>
      <c r="AR9" s="149"/>
      <c r="AS9" s="149"/>
      <c r="AT9" s="149"/>
      <c r="AU9" s="150"/>
      <c r="AV9" s="158"/>
      <c r="AW9" s="160"/>
      <c r="AX9" s="160"/>
      <c r="AY9" s="161"/>
      <c r="AZ9" s="161"/>
      <c r="BA9" s="163"/>
      <c r="BB9" s="163"/>
      <c r="BC9" s="164"/>
      <c r="BD9" s="164"/>
      <c r="BE9" s="164"/>
      <c r="BF9" s="163"/>
      <c r="BG9" s="163"/>
      <c r="BH9" s="166"/>
      <c r="BI9" s="151"/>
      <c r="BJ9" s="151"/>
      <c r="BK9" s="40"/>
    </row>
    <row r="10" spans="1:64" ht="29.45" customHeight="1" x14ac:dyDescent="0.3">
      <c r="A10" s="107"/>
      <c r="B10" s="107"/>
      <c r="C10" s="256" t="s">
        <v>64</v>
      </c>
      <c r="D10" s="269"/>
      <c r="E10" s="269"/>
      <c r="F10" s="269"/>
      <c r="G10" s="369"/>
      <c r="H10" s="370"/>
      <c r="I10" s="370"/>
      <c r="J10" s="370"/>
      <c r="K10" s="370"/>
      <c r="L10" s="81">
        <f>IF(G10&lt;&gt;"",1,0)</f>
        <v>0</v>
      </c>
      <c r="M10" s="382"/>
      <c r="N10" s="383"/>
      <c r="O10" s="383"/>
      <c r="P10" s="383"/>
      <c r="Q10" s="383"/>
      <c r="R10" s="384"/>
      <c r="S10" s="394"/>
      <c r="T10" s="395"/>
      <c r="U10" s="395"/>
      <c r="V10" s="395"/>
      <c r="W10" s="395"/>
      <c r="X10" s="395"/>
      <c r="Y10" s="396"/>
      <c r="Z10" s="120"/>
      <c r="AA10" s="67"/>
      <c r="AB10" s="64"/>
      <c r="AC10" s="64"/>
      <c r="AD10" s="64"/>
      <c r="AE10" s="64"/>
      <c r="AF10" s="60"/>
      <c r="AG10" s="60"/>
      <c r="AH10" s="60"/>
      <c r="AI10" s="60"/>
      <c r="AJ10" s="129"/>
      <c r="AK10" s="129"/>
      <c r="AL10" s="129"/>
      <c r="AM10" s="170"/>
      <c r="AN10" s="170"/>
      <c r="AO10" s="171"/>
      <c r="AP10" s="171"/>
      <c r="AQ10" s="171"/>
      <c r="AR10" s="171"/>
      <c r="AS10" s="171"/>
      <c r="AT10" s="171"/>
      <c r="AU10" s="150"/>
      <c r="AV10" s="158"/>
      <c r="AW10" s="167" t="s">
        <v>65</v>
      </c>
      <c r="AX10" s="161"/>
      <c r="AY10" s="161"/>
      <c r="AZ10" s="161"/>
      <c r="BA10" s="167">
        <f>IF(AND($G$14&lt;&gt;"",$G$14&gt;=$BF$10,$G$14&lt;=$BG$10),1,0)</f>
        <v>0</v>
      </c>
      <c r="BB10" s="163"/>
      <c r="BC10" s="164"/>
      <c r="BD10" s="164"/>
      <c r="BE10" s="164"/>
      <c r="BF10" s="163">
        <v>30</v>
      </c>
      <c r="BG10" s="163">
        <v>300</v>
      </c>
      <c r="BH10" s="166"/>
      <c r="BI10" s="151"/>
      <c r="BJ10" s="151"/>
      <c r="BK10" s="40"/>
    </row>
    <row r="11" spans="1:64" ht="29.45" customHeight="1" x14ac:dyDescent="0.3">
      <c r="A11" s="107"/>
      <c r="B11" s="107"/>
      <c r="C11" s="256" t="s">
        <v>71</v>
      </c>
      <c r="D11" s="269"/>
      <c r="E11" s="269"/>
      <c r="F11" s="269"/>
      <c r="G11" s="369"/>
      <c r="H11" s="370"/>
      <c r="I11" s="370"/>
      <c r="J11" s="370"/>
      <c r="K11" s="370"/>
      <c r="L11" s="81"/>
      <c r="M11" s="339" t="s">
        <v>85</v>
      </c>
      <c r="N11" s="340"/>
      <c r="O11" s="340"/>
      <c r="P11" s="340"/>
      <c r="Q11" s="340"/>
      <c r="R11" s="341"/>
      <c r="S11" s="345" t="str">
        <f>IF((Z12=""),"",IF(AND(G17&lt;&gt;"",G17&gt;=21),CONCATENATE(Z12," hourly, confirm by measuring levels"),IF(AND(G17&lt;&gt;"",G17&lt;21),"Prescribe a stat dose. Do not give further dose until level is &lt;1mg/L.")))</f>
        <v/>
      </c>
      <c r="T11" s="340"/>
      <c r="U11" s="340"/>
      <c r="V11" s="340"/>
      <c r="W11" s="340"/>
      <c r="X11" s="340"/>
      <c r="Y11" s="341"/>
      <c r="Z11" s="106"/>
      <c r="AA11" s="67"/>
      <c r="AB11" s="64"/>
      <c r="AC11" s="64"/>
      <c r="AD11" s="64"/>
      <c r="AE11" s="64"/>
      <c r="AF11" s="60"/>
      <c r="AG11" s="60"/>
      <c r="AH11" s="60"/>
      <c r="AI11" s="60"/>
      <c r="AJ11" s="129"/>
      <c r="AK11" s="129"/>
      <c r="AL11" s="129"/>
      <c r="AM11" s="170"/>
      <c r="AN11" s="170"/>
      <c r="AO11" s="171"/>
      <c r="AP11" s="171"/>
      <c r="AQ11" s="171"/>
      <c r="AR11" s="171"/>
      <c r="AS11" s="171"/>
      <c r="AT11" s="171"/>
      <c r="AU11" s="150"/>
      <c r="AV11" s="158"/>
      <c r="AW11" s="167" t="s">
        <v>25</v>
      </c>
      <c r="AX11" s="161"/>
      <c r="AY11" s="161"/>
      <c r="AZ11" s="161"/>
      <c r="BA11" s="167">
        <f>IF(OR($G$15="Male",$G$15="Female"),1,0)</f>
        <v>0</v>
      </c>
      <c r="BB11" s="163"/>
      <c r="BC11" s="164"/>
      <c r="BD11" s="164"/>
      <c r="BE11" s="164"/>
      <c r="BF11" s="161" t="s">
        <v>116</v>
      </c>
      <c r="BG11" s="161" t="s">
        <v>117</v>
      </c>
      <c r="BH11" s="166"/>
      <c r="BI11" s="151"/>
      <c r="BJ11" s="151"/>
      <c r="BK11" s="40"/>
    </row>
    <row r="12" spans="1:64" ht="29.45" customHeight="1" thickBot="1" x14ac:dyDescent="0.35">
      <c r="A12" s="107"/>
      <c r="B12" s="107"/>
      <c r="C12" s="258" t="s">
        <v>73</v>
      </c>
      <c r="D12" s="259"/>
      <c r="E12" s="259"/>
      <c r="F12" s="260"/>
      <c r="G12" s="397"/>
      <c r="H12" s="398"/>
      <c r="I12" s="398"/>
      <c r="J12" s="398"/>
      <c r="K12" s="399"/>
      <c r="L12" s="81"/>
      <c r="M12" s="342"/>
      <c r="N12" s="343"/>
      <c r="O12" s="343"/>
      <c r="P12" s="343"/>
      <c r="Q12" s="343"/>
      <c r="R12" s="344"/>
      <c r="S12" s="342"/>
      <c r="T12" s="343"/>
      <c r="U12" s="343"/>
      <c r="V12" s="343"/>
      <c r="W12" s="343"/>
      <c r="X12" s="343"/>
      <c r="Y12" s="344"/>
      <c r="Z12" s="121" t="str">
        <f>IF(BD12=5,$AW$31,"")</f>
        <v/>
      </c>
      <c r="AA12" s="63"/>
      <c r="AB12" s="63"/>
      <c r="AC12" s="63"/>
      <c r="AD12" s="63"/>
      <c r="AE12" s="63"/>
      <c r="AF12" s="61"/>
      <c r="AG12" s="61"/>
      <c r="AH12" s="61"/>
      <c r="AI12" s="61"/>
      <c r="AJ12" s="115"/>
      <c r="AK12" s="115"/>
      <c r="AL12" s="115"/>
      <c r="AM12" s="172"/>
      <c r="AN12" s="172"/>
      <c r="AO12" s="171"/>
      <c r="AP12" s="171"/>
      <c r="AQ12" s="171"/>
      <c r="AR12" s="171"/>
      <c r="AS12" s="171"/>
      <c r="AT12" s="171"/>
      <c r="AU12" s="150"/>
      <c r="AV12" s="173"/>
      <c r="AW12" s="174" t="s">
        <v>26</v>
      </c>
      <c r="AX12" s="175"/>
      <c r="AY12" s="175"/>
      <c r="AZ12" s="175"/>
      <c r="BA12" s="174">
        <f>IF(AND($G$16&lt;&gt;"",$G$16&gt;=$BF$12,$G$16&lt;=$BG$12),1,0)</f>
        <v>0</v>
      </c>
      <c r="BB12" s="176"/>
      <c r="BC12" s="177" t="s">
        <v>59</v>
      </c>
      <c r="BD12" s="177">
        <f>BA6+BA7+BA10+BA11+BA12</f>
        <v>0</v>
      </c>
      <c r="BE12" s="178"/>
      <c r="BF12" s="176">
        <v>20</v>
      </c>
      <c r="BG12" s="176">
        <v>500</v>
      </c>
      <c r="BH12" s="179"/>
      <c r="BI12" s="151"/>
      <c r="BJ12" s="151"/>
      <c r="BK12" s="40"/>
    </row>
    <row r="13" spans="1:64" ht="29.45" customHeight="1" thickBot="1" x14ac:dyDescent="0.35">
      <c r="A13" s="107"/>
      <c r="B13" s="107"/>
      <c r="C13" s="256" t="s">
        <v>74</v>
      </c>
      <c r="D13" s="269"/>
      <c r="E13" s="269"/>
      <c r="F13" s="269"/>
      <c r="G13" s="397"/>
      <c r="H13" s="398"/>
      <c r="I13" s="398"/>
      <c r="J13" s="398"/>
      <c r="K13" s="399"/>
      <c r="L13" s="81">
        <f>IF(OR(G11&lt;&gt;"",G12&lt;&gt;""),1,0)</f>
        <v>0</v>
      </c>
      <c r="M13" s="339" t="s">
        <v>77</v>
      </c>
      <c r="N13" s="346"/>
      <c r="O13" s="346"/>
      <c r="P13" s="346"/>
      <c r="Q13" s="346"/>
      <c r="R13" s="347"/>
      <c r="S13" s="385" t="str">
        <f>IF(LEFT(S11,2)="24","XH24",IF(LEFT(S11,2)="48","XH48",IF(LEFT(S11,2)="Pr","STAT","")))</f>
        <v/>
      </c>
      <c r="T13" s="361"/>
      <c r="U13" s="361"/>
      <c r="V13" s="361"/>
      <c r="W13" s="361"/>
      <c r="X13" s="361"/>
      <c r="Y13" s="386"/>
      <c r="Z13" s="120"/>
      <c r="AA13" s="63"/>
      <c r="AB13" s="63"/>
      <c r="AC13" s="63"/>
      <c r="AD13" s="63"/>
      <c r="AE13" s="63"/>
      <c r="AF13" s="62"/>
      <c r="AG13" s="62"/>
      <c r="AH13" s="62"/>
      <c r="AI13" s="62"/>
      <c r="AJ13" s="128"/>
      <c r="AK13" s="128"/>
      <c r="AL13" s="128"/>
      <c r="AM13" s="180"/>
      <c r="AN13" s="180"/>
      <c r="AO13" s="171"/>
      <c r="AP13" s="171"/>
      <c r="AQ13" s="171"/>
      <c r="AR13" s="171"/>
      <c r="AS13" s="171"/>
      <c r="AT13" s="171"/>
      <c r="AU13" s="181"/>
      <c r="AV13" s="144"/>
      <c r="AW13" s="144"/>
      <c r="AX13" s="144"/>
      <c r="AY13" s="144"/>
      <c r="AZ13" s="144"/>
      <c r="BA13" s="144"/>
      <c r="BB13" s="146"/>
      <c r="BC13" s="146"/>
      <c r="BD13" s="147"/>
      <c r="BE13" s="147"/>
      <c r="BF13" s="147"/>
      <c r="BG13" s="147"/>
      <c r="BH13" s="147"/>
      <c r="BI13" s="151"/>
      <c r="BJ13" s="151"/>
      <c r="BK13" s="52"/>
      <c r="BL13" s="53"/>
    </row>
    <row r="14" spans="1:64" s="45" customFormat="1" ht="29.45" customHeight="1" x14ac:dyDescent="0.3">
      <c r="A14" s="108"/>
      <c r="B14" s="108"/>
      <c r="C14" s="256" t="s">
        <v>75</v>
      </c>
      <c r="D14" s="269"/>
      <c r="E14" s="269"/>
      <c r="F14" s="269"/>
      <c r="G14" s="400"/>
      <c r="H14" s="401"/>
      <c r="I14" s="401"/>
      <c r="J14" s="401"/>
      <c r="K14" s="401"/>
      <c r="L14" s="81">
        <f t="shared" ref="L14:L16" si="0">IF(G14&lt;&gt;"",1,0)</f>
        <v>0</v>
      </c>
      <c r="M14" s="348"/>
      <c r="N14" s="349"/>
      <c r="O14" s="349"/>
      <c r="P14" s="349"/>
      <c r="Q14" s="349"/>
      <c r="R14" s="350"/>
      <c r="S14" s="362"/>
      <c r="T14" s="363"/>
      <c r="U14" s="363"/>
      <c r="V14" s="363"/>
      <c r="W14" s="363"/>
      <c r="X14" s="363"/>
      <c r="Y14" s="387"/>
      <c r="Z14" s="120"/>
      <c r="AA14" s="63"/>
      <c r="AB14" s="66"/>
      <c r="AC14" s="63"/>
      <c r="AD14" s="63"/>
      <c r="AE14" s="63"/>
      <c r="AF14" s="62"/>
      <c r="AG14" s="62"/>
      <c r="AH14" s="62"/>
      <c r="AI14" s="62"/>
      <c r="AJ14" s="128"/>
      <c r="AK14" s="128"/>
      <c r="AL14" s="128"/>
      <c r="AM14" s="180"/>
      <c r="AN14" s="180"/>
      <c r="AO14" s="171"/>
      <c r="AP14" s="171"/>
      <c r="AQ14" s="171"/>
      <c r="AR14" s="171"/>
      <c r="AS14" s="171"/>
      <c r="AT14" s="182"/>
      <c r="AU14" s="183" t="s">
        <v>0</v>
      </c>
      <c r="AV14" s="184"/>
      <c r="AW14" s="54"/>
      <c r="AX14" s="184"/>
      <c r="AY14" s="184"/>
      <c r="AZ14" s="54"/>
      <c r="BA14" s="185"/>
      <c r="BB14" s="54"/>
      <c r="BC14" s="55"/>
      <c r="BD14" s="56"/>
      <c r="BE14" s="186"/>
      <c r="BF14" s="183"/>
      <c r="BG14" s="187"/>
      <c r="BH14" s="188"/>
      <c r="BI14" s="189"/>
      <c r="BJ14" s="190"/>
      <c r="BK14" s="53"/>
    </row>
    <row r="15" spans="1:64" s="46" customFormat="1" ht="29.45" customHeight="1" thickBot="1" x14ac:dyDescent="0.6">
      <c r="A15" s="109"/>
      <c r="B15" s="109"/>
      <c r="C15" s="351" t="s">
        <v>125</v>
      </c>
      <c r="D15" s="269"/>
      <c r="E15" s="269"/>
      <c r="F15" s="269"/>
      <c r="G15" s="364"/>
      <c r="H15" s="402"/>
      <c r="I15" s="402"/>
      <c r="J15" s="402"/>
      <c r="K15" s="403"/>
      <c r="L15" s="81">
        <f t="shared" si="0"/>
        <v>0</v>
      </c>
      <c r="M15" s="388" t="s">
        <v>84</v>
      </c>
      <c r="N15" s="389"/>
      <c r="O15" s="389"/>
      <c r="P15" s="389"/>
      <c r="Q15" s="389"/>
      <c r="R15" s="389"/>
      <c r="S15" s="389"/>
      <c r="T15" s="389"/>
      <c r="U15" s="389"/>
      <c r="V15" s="389"/>
      <c r="W15" s="389"/>
      <c r="X15" s="389"/>
      <c r="Y15" s="390"/>
      <c r="Z15" s="122"/>
      <c r="AA15" s="68"/>
      <c r="AB15" s="68"/>
      <c r="AC15" s="68"/>
      <c r="AD15" s="68"/>
      <c r="AE15" s="68"/>
      <c r="AF15" s="69"/>
      <c r="AG15" s="69"/>
      <c r="AH15" s="69"/>
      <c r="AI15" s="69"/>
      <c r="AJ15" s="130"/>
      <c r="AK15" s="130"/>
      <c r="AL15" s="130"/>
      <c r="AM15" s="191"/>
      <c r="AN15" s="191"/>
      <c r="AO15" s="192"/>
      <c r="AP15" s="192"/>
      <c r="AQ15" s="192"/>
      <c r="AR15" s="192"/>
      <c r="AS15" s="192"/>
      <c r="AT15" s="193"/>
      <c r="AU15" s="194" t="s">
        <v>1</v>
      </c>
      <c r="AV15" s="194" t="s">
        <v>2</v>
      </c>
      <c r="AW15" s="194" t="s">
        <v>3</v>
      </c>
      <c r="AX15" s="194" t="s">
        <v>4</v>
      </c>
      <c r="AY15" s="194" t="s">
        <v>5</v>
      </c>
      <c r="AZ15" s="194" t="s">
        <v>6</v>
      </c>
      <c r="BA15" s="195"/>
      <c r="BB15" s="196"/>
      <c r="BC15" s="196"/>
      <c r="BD15" s="197" t="s">
        <v>70</v>
      </c>
      <c r="BE15" s="198"/>
      <c r="BF15" s="199"/>
      <c r="BG15" s="196"/>
      <c r="BH15" s="189"/>
      <c r="BI15" s="189"/>
      <c r="BJ15" s="200"/>
      <c r="BK15" s="57"/>
    </row>
    <row r="16" spans="1:64" s="47" customFormat="1" ht="29.45" customHeight="1" x14ac:dyDescent="0.55000000000000004">
      <c r="A16" s="110"/>
      <c r="B16" s="110"/>
      <c r="C16" s="336" t="s">
        <v>87</v>
      </c>
      <c r="D16" s="337"/>
      <c r="E16" s="337"/>
      <c r="F16" s="338"/>
      <c r="G16" s="364"/>
      <c r="H16" s="402"/>
      <c r="I16" s="402"/>
      <c r="J16" s="402"/>
      <c r="K16" s="403"/>
      <c r="L16" s="81">
        <f t="shared" si="0"/>
        <v>0</v>
      </c>
      <c r="M16" s="339" t="str">
        <f>IF(AND($BG$19&lt;&gt;"",$BG$19&gt;=21),"Recommended date and time first gentamicin level to be taken - range between","Recommended date and time first gentamicin level to be taken")</f>
        <v>Recommended date and time first gentamicin level to be taken</v>
      </c>
      <c r="N16" s="404"/>
      <c r="O16" s="404"/>
      <c r="P16" s="404"/>
      <c r="Q16" s="404"/>
      <c r="R16" s="404"/>
      <c r="S16" s="379" t="str">
        <f>IF(AND($BG$19&lt;21,S8&lt;&gt;""),S8+1,"")</f>
        <v/>
      </c>
      <c r="T16" s="380"/>
      <c r="U16" s="380"/>
      <c r="V16" s="303"/>
      <c r="W16" s="303"/>
      <c r="X16" s="303"/>
      <c r="Y16" s="304"/>
      <c r="Z16" s="122"/>
      <c r="AA16" s="68"/>
      <c r="AB16" s="68"/>
      <c r="AC16" s="68"/>
      <c r="AD16" s="68"/>
      <c r="AE16" s="68"/>
      <c r="AF16" s="69"/>
      <c r="AG16" s="69"/>
      <c r="AH16" s="69"/>
      <c r="AI16" s="69"/>
      <c r="AJ16" s="130"/>
      <c r="AK16" s="131"/>
      <c r="AL16" s="131"/>
      <c r="AM16" s="180"/>
      <c r="AN16" s="180"/>
      <c r="AO16" s="180"/>
      <c r="AP16" s="180"/>
      <c r="AQ16" s="180"/>
      <c r="AR16" s="180"/>
      <c r="AS16" s="180"/>
      <c r="AT16" s="193"/>
      <c r="AU16" s="194" t="s">
        <v>7</v>
      </c>
      <c r="AV16" s="326" t="s">
        <v>8</v>
      </c>
      <c r="AW16" s="326"/>
      <c r="AX16" s="326"/>
      <c r="AY16" s="326"/>
      <c r="AZ16" s="326"/>
      <c r="BA16" s="195"/>
      <c r="BB16" s="194"/>
      <c r="BC16" s="201"/>
      <c r="BD16" s="319" t="s">
        <v>9</v>
      </c>
      <c r="BE16" s="320"/>
      <c r="BF16" s="321"/>
      <c r="BG16" s="202" t="str">
        <f>IF(BF23&gt;0,BF23,"")</f>
        <v/>
      </c>
      <c r="BH16" s="203"/>
      <c r="BI16" s="203"/>
      <c r="BJ16" s="200"/>
      <c r="BK16" s="57"/>
    </row>
    <row r="17" spans="1:63" s="40" customFormat="1" ht="29.45" customHeight="1" x14ac:dyDescent="0.3">
      <c r="A17" s="107"/>
      <c r="B17" s="107"/>
      <c r="C17" s="265" t="s">
        <v>86</v>
      </c>
      <c r="D17" s="259"/>
      <c r="E17" s="259"/>
      <c r="F17" s="259"/>
      <c r="G17" s="264" t="str">
        <f>$BG$19</f>
        <v/>
      </c>
      <c r="H17" s="259"/>
      <c r="I17" s="259"/>
      <c r="J17" s="259"/>
      <c r="K17" s="259"/>
      <c r="L17" s="82">
        <f>SUM(L10,L13:L16)</f>
        <v>0</v>
      </c>
      <c r="M17" s="405"/>
      <c r="N17" s="406"/>
      <c r="O17" s="406"/>
      <c r="P17" s="406"/>
      <c r="Q17" s="406"/>
      <c r="R17" s="406"/>
      <c r="S17" s="261" t="str">
        <f>IF(AND($BG$19&gt;=21,S8&lt;&gt;""),S8+0.25,"")</f>
        <v/>
      </c>
      <c r="T17" s="333"/>
      <c r="U17" s="333"/>
      <c r="V17" s="83" t="str">
        <f>IF(AND($BG$19&lt;&gt;"",$BG$19&gt;=21),"&amp;","")</f>
        <v/>
      </c>
      <c r="W17" s="334" t="str">
        <f>IF(AND($BG$19&gt;=21,S8&lt;&gt;""),S8+0.583333,"")</f>
        <v/>
      </c>
      <c r="X17" s="333"/>
      <c r="Y17" s="335"/>
      <c r="Z17" s="118"/>
      <c r="AA17" s="65"/>
      <c r="AB17" s="65"/>
      <c r="AC17" s="65"/>
      <c r="AD17" s="65"/>
      <c r="AE17" s="65"/>
      <c r="AF17" s="59"/>
      <c r="AG17" s="59"/>
      <c r="AH17" s="59"/>
      <c r="AI17" s="59"/>
      <c r="AJ17" s="126"/>
      <c r="AK17" s="125"/>
      <c r="AL17" s="125"/>
      <c r="AM17" s="169"/>
      <c r="AN17" s="169"/>
      <c r="AO17" s="169"/>
      <c r="AP17" s="169"/>
      <c r="AQ17" s="169"/>
      <c r="AR17" s="169"/>
      <c r="AS17" s="169"/>
      <c r="AT17" s="204"/>
      <c r="AU17" s="194" t="s">
        <v>10</v>
      </c>
      <c r="AV17" s="205">
        <v>180</v>
      </c>
      <c r="AW17" s="205">
        <v>200</v>
      </c>
      <c r="AX17" s="205">
        <v>240</v>
      </c>
      <c r="AY17" s="205">
        <v>240</v>
      </c>
      <c r="AZ17" s="205">
        <v>260</v>
      </c>
      <c r="BA17" s="195"/>
      <c r="BB17" s="194"/>
      <c r="BC17" s="201"/>
      <c r="BD17" s="322" t="s">
        <v>11</v>
      </c>
      <c r="BE17" s="323"/>
      <c r="BF17" s="324"/>
      <c r="BG17" s="206" t="str">
        <f>IF($BG$16&gt;0,$BF$24,"")</f>
        <v>Not available</v>
      </c>
      <c r="BH17" s="207"/>
      <c r="BI17" s="207"/>
      <c r="BJ17" s="200"/>
      <c r="BK17" s="57"/>
    </row>
    <row r="18" spans="1:63" s="40" customFormat="1" ht="29.45" customHeight="1" thickBot="1" x14ac:dyDescent="0.45">
      <c r="A18" s="107"/>
      <c r="B18" s="107"/>
      <c r="C18" s="266" t="str">
        <f>IF(OR(G13&gt;=12,(AND(L17=5,BD12&gt;=0,BD12&lt;5,S9=""))),"One or more values input are outside the expected range. Please check values.","")</f>
        <v/>
      </c>
      <c r="D18" s="267"/>
      <c r="E18" s="267"/>
      <c r="F18" s="267"/>
      <c r="G18" s="267"/>
      <c r="H18" s="267"/>
      <c r="I18" s="267"/>
      <c r="J18" s="267"/>
      <c r="K18" s="268"/>
      <c r="L18" s="268"/>
      <c r="M18" s="268"/>
      <c r="N18" s="268"/>
      <c r="O18" s="268"/>
      <c r="P18" s="268"/>
      <c r="Q18" s="268"/>
      <c r="R18" s="268"/>
      <c r="S18" s="268"/>
      <c r="T18" s="268"/>
      <c r="U18" s="268"/>
      <c r="V18" s="268"/>
      <c r="W18" s="268"/>
      <c r="X18" s="268"/>
      <c r="Y18" s="268"/>
      <c r="Z18" s="123"/>
      <c r="AA18" s="123"/>
      <c r="AB18" s="123"/>
      <c r="AC18" s="123"/>
      <c r="AD18" s="123"/>
      <c r="AE18" s="126"/>
      <c r="AF18" s="126"/>
      <c r="AG18" s="126"/>
      <c r="AH18" s="126"/>
      <c r="AI18" s="126"/>
      <c r="AJ18" s="127"/>
      <c r="AK18" s="127"/>
      <c r="AL18" s="127"/>
      <c r="AM18" s="170"/>
      <c r="AN18" s="170"/>
      <c r="AO18" s="170"/>
      <c r="AP18" s="170"/>
      <c r="AQ18" s="170"/>
      <c r="AR18" s="170"/>
      <c r="AS18" s="170"/>
      <c r="AT18" s="204"/>
      <c r="AU18" s="194" t="s">
        <v>12</v>
      </c>
      <c r="AV18" s="205">
        <v>200</v>
      </c>
      <c r="AW18" s="205">
        <v>240</v>
      </c>
      <c r="AX18" s="205">
        <v>280</v>
      </c>
      <c r="AY18" s="205">
        <v>300</v>
      </c>
      <c r="AZ18" s="205">
        <v>320</v>
      </c>
      <c r="BA18" s="195"/>
      <c r="BB18" s="194"/>
      <c r="BC18" s="201"/>
      <c r="BD18" s="325" t="s">
        <v>13</v>
      </c>
      <c r="BE18" s="326"/>
      <c r="BF18" s="327"/>
      <c r="BG18" s="208" t="str">
        <f>IF(G$14=0,"",IF(BF$23=0,G$14,BF$25))</f>
        <v/>
      </c>
      <c r="BH18" s="207"/>
      <c r="BI18" s="207"/>
      <c r="BJ18" s="200"/>
      <c r="BK18" s="57"/>
    </row>
    <row r="19" spans="1:63" s="40" customFormat="1" ht="29.45" customHeight="1" thickBot="1" x14ac:dyDescent="0.35">
      <c r="A19" s="107"/>
      <c r="B19" s="107"/>
      <c r="C19" s="292" t="s">
        <v>107</v>
      </c>
      <c r="D19" s="293"/>
      <c r="E19" s="293"/>
      <c r="F19" s="293"/>
      <c r="G19" s="293"/>
      <c r="H19" s="293"/>
      <c r="I19" s="269"/>
      <c r="J19" s="269"/>
      <c r="K19" s="269"/>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5"/>
      <c r="AK19" s="127"/>
      <c r="AL19" s="127"/>
      <c r="AM19" s="170"/>
      <c r="AN19" s="170"/>
      <c r="AO19" s="170"/>
      <c r="AP19" s="170"/>
      <c r="AQ19" s="170"/>
      <c r="AR19" s="170"/>
      <c r="AS19" s="170"/>
      <c r="AT19" s="204"/>
      <c r="AU19" s="194" t="s">
        <v>14</v>
      </c>
      <c r="AV19" s="205">
        <v>240</v>
      </c>
      <c r="AW19" s="205">
        <v>280</v>
      </c>
      <c r="AX19" s="205">
        <v>320</v>
      </c>
      <c r="AY19" s="205">
        <v>360</v>
      </c>
      <c r="AZ19" s="205">
        <v>400</v>
      </c>
      <c r="BA19" s="195"/>
      <c r="BB19" s="194"/>
      <c r="BC19" s="201"/>
      <c r="BD19" s="376" t="s">
        <v>15</v>
      </c>
      <c r="BE19" s="377"/>
      <c r="BF19" s="378"/>
      <c r="BG19" s="209" t="str">
        <f>IF(AND(BD12=5,BF22&gt;0),BF22,"")</f>
        <v/>
      </c>
      <c r="BH19" s="207"/>
      <c r="BI19" s="207"/>
      <c r="BJ19" s="200"/>
      <c r="BK19" s="57"/>
    </row>
    <row r="20" spans="1:63" s="40" customFormat="1" ht="40.15" customHeight="1" x14ac:dyDescent="0.2">
      <c r="A20" s="107"/>
      <c r="B20" s="107"/>
      <c r="C20" s="112"/>
      <c r="D20" s="113"/>
      <c r="E20" s="280" t="s">
        <v>118</v>
      </c>
      <c r="F20" s="281"/>
      <c r="G20" s="281"/>
      <c r="H20" s="281"/>
      <c r="I20" s="281"/>
      <c r="J20" s="282"/>
      <c r="K20" s="286" t="s">
        <v>119</v>
      </c>
      <c r="L20" s="287"/>
      <c r="M20" s="287"/>
      <c r="N20" s="287"/>
      <c r="O20" s="287"/>
      <c r="P20" s="288"/>
      <c r="Q20" s="299" t="s">
        <v>130</v>
      </c>
      <c r="R20" s="300"/>
      <c r="S20" s="300"/>
      <c r="T20" s="300"/>
      <c r="U20" s="300"/>
      <c r="V20" s="300"/>
      <c r="W20" s="300"/>
      <c r="X20" s="300"/>
      <c r="Y20" s="300"/>
      <c r="Z20" s="300"/>
      <c r="AA20" s="300"/>
      <c r="AB20" s="300"/>
      <c r="AC20" s="300"/>
      <c r="AD20" s="300"/>
      <c r="AE20" s="300"/>
      <c r="AF20" s="300"/>
      <c r="AG20" s="300"/>
      <c r="AH20" s="300"/>
      <c r="AI20" s="300"/>
      <c r="AJ20" s="301"/>
      <c r="AK20" s="132"/>
      <c r="AL20" s="133"/>
      <c r="AM20" s="172"/>
      <c r="AN20" s="172"/>
      <c r="AO20" s="172"/>
      <c r="AP20" s="172"/>
      <c r="AQ20" s="172"/>
      <c r="AR20" s="172"/>
      <c r="AS20" s="172"/>
      <c r="AT20" s="210"/>
      <c r="AU20" s="194" t="s">
        <v>16</v>
      </c>
      <c r="AV20" s="201">
        <v>200</v>
      </c>
      <c r="AW20" s="201">
        <v>240</v>
      </c>
      <c r="AX20" s="201">
        <v>280</v>
      </c>
      <c r="AY20" s="201">
        <v>300</v>
      </c>
      <c r="AZ20" s="201">
        <v>320</v>
      </c>
      <c r="BA20" s="195"/>
      <c r="BB20" s="194"/>
      <c r="BC20" s="201"/>
      <c r="BD20" s="211"/>
      <c r="BE20" s="211"/>
      <c r="BF20" s="212"/>
      <c r="BG20" s="201"/>
      <c r="BH20" s="207"/>
      <c r="BI20" s="207"/>
      <c r="BJ20" s="200"/>
      <c r="BK20" s="57"/>
    </row>
    <row r="21" spans="1:63" s="40" customFormat="1" ht="40.15" customHeight="1" thickBot="1" x14ac:dyDescent="0.3">
      <c r="A21" s="107"/>
      <c r="B21" s="107"/>
      <c r="C21" s="113"/>
      <c r="D21" s="113"/>
      <c r="E21" s="283"/>
      <c r="F21" s="284"/>
      <c r="G21" s="284"/>
      <c r="H21" s="284"/>
      <c r="I21" s="284"/>
      <c r="J21" s="285"/>
      <c r="K21" s="289"/>
      <c r="L21" s="290"/>
      <c r="M21" s="290"/>
      <c r="N21" s="290"/>
      <c r="O21" s="290"/>
      <c r="P21" s="291"/>
      <c r="Q21" s="308" t="s">
        <v>120</v>
      </c>
      <c r="R21" s="309"/>
      <c r="S21" s="309"/>
      <c r="T21" s="309"/>
      <c r="U21" s="309"/>
      <c r="V21" s="309"/>
      <c r="W21" s="309"/>
      <c r="X21" s="309"/>
      <c r="Y21" s="309"/>
      <c r="Z21" s="309"/>
      <c r="AA21" s="309"/>
      <c r="AB21" s="309"/>
      <c r="AC21" s="309"/>
      <c r="AD21" s="309"/>
      <c r="AE21" s="309"/>
      <c r="AF21" s="309"/>
      <c r="AG21" s="309"/>
      <c r="AH21" s="309"/>
      <c r="AI21" s="309"/>
      <c r="AJ21" s="310"/>
      <c r="AK21" s="134"/>
      <c r="AL21" s="135"/>
      <c r="AM21" s="180"/>
      <c r="AN21" s="180"/>
      <c r="AO21" s="180"/>
      <c r="AP21" s="180"/>
      <c r="AQ21" s="180"/>
      <c r="AR21" s="180"/>
      <c r="AS21" s="180"/>
      <c r="AT21" s="210"/>
      <c r="AU21" s="194" t="s">
        <v>17</v>
      </c>
      <c r="AV21" s="201">
        <v>240</v>
      </c>
      <c r="AW21" s="201">
        <v>280</v>
      </c>
      <c r="AX21" s="201">
        <v>320</v>
      </c>
      <c r="AY21" s="201">
        <v>360</v>
      </c>
      <c r="AZ21" s="201">
        <v>400</v>
      </c>
      <c r="BA21" s="213"/>
      <c r="BB21" s="194"/>
      <c r="BC21" s="201"/>
      <c r="BD21" s="214" t="s">
        <v>69</v>
      </c>
      <c r="BE21" s="211"/>
      <c r="BF21" s="212"/>
      <c r="BG21" s="201"/>
      <c r="BH21" s="207"/>
      <c r="BI21" s="207"/>
      <c r="BJ21" s="200"/>
      <c r="BK21" s="57"/>
    </row>
    <row r="22" spans="1:63" s="40" customFormat="1" ht="58.15" customHeight="1" x14ac:dyDescent="0.25">
      <c r="A22" s="107"/>
      <c r="B22" s="107"/>
      <c r="C22" s="114"/>
      <c r="D22" s="114"/>
      <c r="E22" s="274" t="s">
        <v>121</v>
      </c>
      <c r="F22" s="275"/>
      <c r="G22" s="276"/>
      <c r="H22" s="277" t="s">
        <v>122</v>
      </c>
      <c r="I22" s="278"/>
      <c r="J22" s="279"/>
      <c r="K22" s="316" t="s">
        <v>104</v>
      </c>
      <c r="L22" s="317"/>
      <c r="M22" s="317"/>
      <c r="N22" s="316" t="s">
        <v>131</v>
      </c>
      <c r="O22" s="317"/>
      <c r="P22" s="317"/>
      <c r="Q22" s="416" t="s">
        <v>114</v>
      </c>
      <c r="R22" s="297"/>
      <c r="S22" s="297"/>
      <c r="T22" s="298"/>
      <c r="U22" s="416" t="s">
        <v>108</v>
      </c>
      <c r="V22" s="418"/>
      <c r="W22" s="418"/>
      <c r="X22" s="419"/>
      <c r="Y22" s="417" t="s">
        <v>123</v>
      </c>
      <c r="Z22" s="418"/>
      <c r="AA22" s="419"/>
      <c r="AB22" s="311" t="s">
        <v>106</v>
      </c>
      <c r="AC22" s="312"/>
      <c r="AD22" s="312"/>
      <c r="AE22" s="312"/>
      <c r="AF22" s="312"/>
      <c r="AG22" s="296" t="s">
        <v>105</v>
      </c>
      <c r="AH22" s="297"/>
      <c r="AI22" s="297"/>
      <c r="AJ22" s="298"/>
      <c r="AK22" s="136"/>
      <c r="AL22" s="135"/>
      <c r="AM22" s="180"/>
      <c r="AN22" s="180"/>
      <c r="AO22" s="180"/>
      <c r="AP22" s="180"/>
      <c r="AQ22" s="180"/>
      <c r="AR22" s="180"/>
      <c r="AS22" s="180"/>
      <c r="AT22" s="210"/>
      <c r="AU22" s="194"/>
      <c r="AV22" s="201"/>
      <c r="AW22" s="201"/>
      <c r="AX22" s="201"/>
      <c r="AY22" s="201"/>
      <c r="AZ22" s="201"/>
      <c r="BA22" s="213"/>
      <c r="BB22" s="194"/>
      <c r="BC22" s="201"/>
      <c r="BD22" s="215"/>
      <c r="BE22" s="216" t="s">
        <v>18</v>
      </c>
      <c r="BF22" s="217">
        <f>IF(AND(G10&gt;1,G14&gt;1,G16&gt;1,OR(G11&gt;1,G12&gt;1),G13&lt;12),(BF$26*(140-$G$10)*$BG$18/$BF$27),0)</f>
        <v>0</v>
      </c>
      <c r="BG22" s="218" t="s">
        <v>19</v>
      </c>
      <c r="BH22" s="216"/>
      <c r="BI22" s="219">
        <f>IF($BG19&gt;=21,$AU32,(IF(AND($BG19&lt;21,$G14&gt;72),180,ROUND((2.5*$G14)/20,0)*20)))</f>
        <v>240</v>
      </c>
      <c r="BJ22" s="200"/>
      <c r="BK22" s="57"/>
    </row>
    <row r="23" spans="1:63" s="40" customFormat="1" ht="29.45" customHeight="1" x14ac:dyDescent="0.2">
      <c r="A23" s="107"/>
      <c r="B23" s="107"/>
      <c r="C23" s="270" t="s">
        <v>99</v>
      </c>
      <c r="D23" s="271"/>
      <c r="E23" s="250" t="s">
        <v>112</v>
      </c>
      <c r="F23" s="251"/>
      <c r="G23" s="254" t="s">
        <v>113</v>
      </c>
      <c r="H23" s="250" t="s">
        <v>112</v>
      </c>
      <c r="I23" s="251"/>
      <c r="J23" s="254" t="s">
        <v>113</v>
      </c>
      <c r="K23" s="313"/>
      <c r="L23" s="303"/>
      <c r="M23" s="304"/>
      <c r="N23" s="314"/>
      <c r="O23" s="315"/>
      <c r="P23" s="315"/>
      <c r="Q23" s="246" t="s">
        <v>126</v>
      </c>
      <c r="R23" s="247"/>
      <c r="S23" s="247"/>
      <c r="T23" s="247"/>
      <c r="U23" s="246" t="s">
        <v>115</v>
      </c>
      <c r="V23" s="246"/>
      <c r="W23" s="246"/>
      <c r="X23" s="246"/>
      <c r="Y23" s="250" t="s">
        <v>112</v>
      </c>
      <c r="Z23" s="251"/>
      <c r="AA23" s="254" t="s">
        <v>113</v>
      </c>
      <c r="AB23" s="302"/>
      <c r="AC23" s="407"/>
      <c r="AD23" s="407"/>
      <c r="AE23" s="407"/>
      <c r="AF23" s="408"/>
      <c r="AG23" s="302"/>
      <c r="AH23" s="303"/>
      <c r="AI23" s="303"/>
      <c r="AJ23" s="304"/>
      <c r="AK23" s="137"/>
      <c r="AL23" s="135"/>
      <c r="AM23" s="180"/>
      <c r="AN23" s="180"/>
      <c r="AO23" s="180"/>
      <c r="AP23" s="180"/>
      <c r="AQ23" s="180"/>
      <c r="AR23" s="180"/>
      <c r="AS23" s="180"/>
      <c r="AT23" s="210"/>
      <c r="AU23" s="220"/>
      <c r="AV23" s="194" t="s">
        <v>19</v>
      </c>
      <c r="AW23" s="194" t="s">
        <v>20</v>
      </c>
      <c r="AX23" s="201"/>
      <c r="AY23" s="201"/>
      <c r="AZ23" s="201"/>
      <c r="BA23" s="207"/>
      <c r="BB23" s="194"/>
      <c r="BC23" s="201"/>
      <c r="BD23" s="204"/>
      <c r="BE23" s="221" t="s">
        <v>21</v>
      </c>
      <c r="BF23" s="222">
        <f>IF($G$11&gt;0,$G$11,($G$12*12+$G$13)*2.54)</f>
        <v>0</v>
      </c>
      <c r="BG23" s="223" t="s">
        <v>20</v>
      </c>
      <c r="BH23" s="221"/>
      <c r="BI23" s="224">
        <f>AW$31</f>
        <v>24</v>
      </c>
      <c r="BJ23" s="200"/>
      <c r="BK23" s="57"/>
    </row>
    <row r="24" spans="1:63" s="40" customFormat="1" ht="29.45" customHeight="1" x14ac:dyDescent="0.25">
      <c r="A24" s="107"/>
      <c r="B24" s="107"/>
      <c r="C24" s="272"/>
      <c r="D24" s="273"/>
      <c r="E24" s="252"/>
      <c r="F24" s="253"/>
      <c r="G24" s="255"/>
      <c r="H24" s="252"/>
      <c r="I24" s="253"/>
      <c r="J24" s="255"/>
      <c r="K24" s="305"/>
      <c r="L24" s="306"/>
      <c r="M24" s="307"/>
      <c r="N24" s="315"/>
      <c r="O24" s="315"/>
      <c r="P24" s="315"/>
      <c r="Q24" s="247"/>
      <c r="R24" s="247"/>
      <c r="S24" s="247"/>
      <c r="T24" s="247"/>
      <c r="U24" s="246"/>
      <c r="V24" s="246"/>
      <c r="W24" s="246"/>
      <c r="X24" s="246"/>
      <c r="Y24" s="252"/>
      <c r="Z24" s="253"/>
      <c r="AA24" s="255"/>
      <c r="AB24" s="409"/>
      <c r="AC24" s="275"/>
      <c r="AD24" s="275"/>
      <c r="AE24" s="275"/>
      <c r="AF24" s="276"/>
      <c r="AG24" s="305"/>
      <c r="AH24" s="306"/>
      <c r="AI24" s="306"/>
      <c r="AJ24" s="307"/>
      <c r="AK24" s="137"/>
      <c r="AL24" s="135"/>
      <c r="AM24" s="180"/>
      <c r="AN24" s="180"/>
      <c r="AO24" s="180"/>
      <c r="AP24" s="180"/>
      <c r="AQ24" s="180"/>
      <c r="AR24" s="180"/>
      <c r="AS24" s="180"/>
      <c r="AT24" s="204">
        <v>1</v>
      </c>
      <c r="AU24" s="225">
        <f>IF($BG$19&lt;21,2.5*BG18,0)</f>
        <v>0</v>
      </c>
      <c r="AV24" s="189"/>
      <c r="AW24" s="220"/>
      <c r="AX24" s="201"/>
      <c r="AY24" s="201"/>
      <c r="AZ24" s="201"/>
      <c r="BA24" s="207"/>
      <c r="BB24" s="196"/>
      <c r="BC24" s="226"/>
      <c r="BD24" s="204"/>
      <c r="BE24" s="221" t="s">
        <v>22</v>
      </c>
      <c r="BF24" s="227" t="str">
        <f>IF($BF$23&gt;0,(IF($G$15="Male",50+2.3*(($BG$16-152.4)/2.54),45.5+2.3*(($BG$16-152.4)/2.54))),"Not available")</f>
        <v>Not available</v>
      </c>
      <c r="BG24" s="223" t="s">
        <v>23</v>
      </c>
      <c r="BH24" s="221"/>
      <c r="BI24" s="228" t="e">
        <f>IF(5*$BG$18&gt;180,180,(ROUND((5*$BG$18)/10,0)*10))</f>
        <v>#VALUE!</v>
      </c>
      <c r="BJ24" s="200"/>
    </row>
    <row r="25" spans="1:63" s="40" customFormat="1" ht="29.45" customHeight="1" x14ac:dyDescent="0.2">
      <c r="A25" s="107"/>
      <c r="B25" s="107"/>
      <c r="C25" s="460" t="s">
        <v>100</v>
      </c>
      <c r="D25" s="461"/>
      <c r="E25" s="250" t="s">
        <v>112</v>
      </c>
      <c r="F25" s="251"/>
      <c r="G25" s="254" t="s">
        <v>113</v>
      </c>
      <c r="H25" s="250" t="s">
        <v>112</v>
      </c>
      <c r="I25" s="251"/>
      <c r="J25" s="254" t="s">
        <v>113</v>
      </c>
      <c r="K25" s="313"/>
      <c r="L25" s="303"/>
      <c r="M25" s="304"/>
      <c r="N25" s="314"/>
      <c r="O25" s="315"/>
      <c r="P25" s="315"/>
      <c r="Q25" s="246" t="s">
        <v>126</v>
      </c>
      <c r="R25" s="247"/>
      <c r="S25" s="247"/>
      <c r="T25" s="247"/>
      <c r="U25" s="246" t="s">
        <v>115</v>
      </c>
      <c r="V25" s="246"/>
      <c r="W25" s="246"/>
      <c r="X25" s="246"/>
      <c r="Y25" s="250" t="s">
        <v>112</v>
      </c>
      <c r="Z25" s="251"/>
      <c r="AA25" s="254" t="s">
        <v>113</v>
      </c>
      <c r="AB25" s="302"/>
      <c r="AC25" s="407"/>
      <c r="AD25" s="407"/>
      <c r="AE25" s="407"/>
      <c r="AF25" s="408"/>
      <c r="AG25" s="302"/>
      <c r="AH25" s="303"/>
      <c r="AI25" s="303"/>
      <c r="AJ25" s="304"/>
      <c r="AK25" s="137"/>
      <c r="AL25" s="135"/>
      <c r="AM25" s="180"/>
      <c r="AN25" s="180"/>
      <c r="AO25" s="180"/>
      <c r="AP25" s="180"/>
      <c r="AQ25" s="180"/>
      <c r="AR25" s="180"/>
      <c r="AS25" s="180"/>
      <c r="AT25" s="204">
        <v>2</v>
      </c>
      <c r="AU25" s="189">
        <f>IF(AND($BG$19&gt;=21,BG$18&lt;40),AV25,0)</f>
        <v>0</v>
      </c>
      <c r="AV25" s="189" t="e">
        <f>IF($G$14&lt;40,5*$BG$18,0)</f>
        <v>#VALUE!</v>
      </c>
      <c r="AW25" s="221"/>
      <c r="AX25" s="220"/>
      <c r="AY25" s="220"/>
      <c r="AZ25" s="220"/>
      <c r="BA25" s="207"/>
      <c r="BB25" s="207"/>
      <c r="BC25" s="198"/>
      <c r="BD25" s="204"/>
      <c r="BE25" s="221" t="s">
        <v>24</v>
      </c>
      <c r="BF25" s="227" t="str">
        <f>IF($G$14=0,"",IF($BG$16=0,$G$14,(IF($G$14&gt;($BG$17+0.2*$BG$17),($BG$17+0.2*$BG$17),$G$14))))</f>
        <v/>
      </c>
      <c r="BG25" s="210"/>
      <c r="BH25" s="220"/>
      <c r="BI25" s="229"/>
      <c r="BJ25" s="200"/>
    </row>
    <row r="26" spans="1:63" s="40" customFormat="1" ht="29.45" customHeight="1" x14ac:dyDescent="0.2">
      <c r="A26" s="107"/>
      <c r="B26" s="107"/>
      <c r="C26" s="462"/>
      <c r="D26" s="463"/>
      <c r="E26" s="252"/>
      <c r="F26" s="253"/>
      <c r="G26" s="255"/>
      <c r="H26" s="252"/>
      <c r="I26" s="253"/>
      <c r="J26" s="255"/>
      <c r="K26" s="305"/>
      <c r="L26" s="306"/>
      <c r="M26" s="307"/>
      <c r="N26" s="315"/>
      <c r="O26" s="315"/>
      <c r="P26" s="315"/>
      <c r="Q26" s="247"/>
      <c r="R26" s="247"/>
      <c r="S26" s="247"/>
      <c r="T26" s="247"/>
      <c r="U26" s="246"/>
      <c r="V26" s="246"/>
      <c r="W26" s="246"/>
      <c r="X26" s="246"/>
      <c r="Y26" s="252"/>
      <c r="Z26" s="253"/>
      <c r="AA26" s="255"/>
      <c r="AB26" s="409"/>
      <c r="AC26" s="275"/>
      <c r="AD26" s="275"/>
      <c r="AE26" s="275"/>
      <c r="AF26" s="276"/>
      <c r="AG26" s="305"/>
      <c r="AH26" s="306"/>
      <c r="AI26" s="306"/>
      <c r="AJ26" s="307"/>
      <c r="AK26" s="137"/>
      <c r="AL26" s="131"/>
      <c r="AM26" s="180"/>
      <c r="AN26" s="180"/>
      <c r="AO26" s="180"/>
      <c r="AP26" s="180"/>
      <c r="AQ26" s="180"/>
      <c r="AR26" s="180"/>
      <c r="AS26" s="180"/>
      <c r="AT26" s="204">
        <v>3</v>
      </c>
      <c r="AU26" s="189">
        <f>IF(AND($BG$19&gt;=21,BG$19&lt;31),AV26,0)</f>
        <v>0</v>
      </c>
      <c r="AV26" s="189">
        <f>IF($G$14&lt;50,AV17,IF($G$14&lt;60,AW17,IF($G$14&lt;70,AX17,IF($G$14&lt;80,AY17,AZ17))))</f>
        <v>180</v>
      </c>
      <c r="AW26" s="221"/>
      <c r="AX26" s="220"/>
      <c r="AY26" s="220"/>
      <c r="AZ26" s="220"/>
      <c r="BA26" s="207"/>
      <c r="BB26" s="207"/>
      <c r="BC26" s="198"/>
      <c r="BD26" s="204"/>
      <c r="BE26" s="221" t="s">
        <v>25</v>
      </c>
      <c r="BF26" s="230">
        <f>IF($G$15="Male",1.23,IF($G$15="Female",1.04,0))</f>
        <v>0</v>
      </c>
      <c r="BG26" s="210"/>
      <c r="BH26" s="220"/>
      <c r="BI26" s="229"/>
      <c r="BJ26" s="200"/>
    </row>
    <row r="27" spans="1:63" s="40" customFormat="1" ht="29.45" customHeight="1" x14ac:dyDescent="0.2">
      <c r="A27" s="107"/>
      <c r="B27" s="107"/>
      <c r="C27" s="420" t="s">
        <v>101</v>
      </c>
      <c r="D27" s="421"/>
      <c r="E27" s="250" t="s">
        <v>112</v>
      </c>
      <c r="F27" s="251"/>
      <c r="G27" s="254" t="s">
        <v>113</v>
      </c>
      <c r="H27" s="250" t="s">
        <v>112</v>
      </c>
      <c r="I27" s="251"/>
      <c r="J27" s="254" t="s">
        <v>113</v>
      </c>
      <c r="K27" s="313"/>
      <c r="L27" s="303"/>
      <c r="M27" s="304"/>
      <c r="N27" s="314"/>
      <c r="O27" s="315"/>
      <c r="P27" s="315"/>
      <c r="Q27" s="246" t="s">
        <v>126</v>
      </c>
      <c r="R27" s="247"/>
      <c r="S27" s="247"/>
      <c r="T27" s="247"/>
      <c r="U27" s="246" t="s">
        <v>115</v>
      </c>
      <c r="V27" s="246"/>
      <c r="W27" s="246"/>
      <c r="X27" s="246"/>
      <c r="Y27" s="250" t="s">
        <v>112</v>
      </c>
      <c r="Z27" s="251"/>
      <c r="AA27" s="254" t="s">
        <v>113</v>
      </c>
      <c r="AB27" s="302"/>
      <c r="AC27" s="407"/>
      <c r="AD27" s="407"/>
      <c r="AE27" s="407"/>
      <c r="AF27" s="408"/>
      <c r="AG27" s="302"/>
      <c r="AH27" s="303"/>
      <c r="AI27" s="303"/>
      <c r="AJ27" s="304"/>
      <c r="AK27" s="137"/>
      <c r="AL27" s="131"/>
      <c r="AM27" s="180"/>
      <c r="AN27" s="180"/>
      <c r="AO27" s="180"/>
      <c r="AP27" s="180"/>
      <c r="AQ27" s="180"/>
      <c r="AR27" s="180"/>
      <c r="AS27" s="180"/>
      <c r="AT27" s="231">
        <v>4</v>
      </c>
      <c r="AU27" s="189">
        <f>IF(AND($BG$19&gt;=31,$BG$19&lt;41),AV27,0)</f>
        <v>0</v>
      </c>
      <c r="AV27" s="189">
        <f>IF($G$14&lt;50,AV18,IF($G$14&lt;60,AW18,IF($G$14&lt;70,AX18,IF($G$14&lt;80,AY18,AZ18))))</f>
        <v>200</v>
      </c>
      <c r="AW27" s="221"/>
      <c r="AX27" s="220"/>
      <c r="AY27" s="220"/>
      <c r="AZ27" s="220"/>
      <c r="BA27" s="207"/>
      <c r="BB27" s="207"/>
      <c r="BC27" s="198"/>
      <c r="BD27" s="204"/>
      <c r="BE27" s="221" t="s">
        <v>26</v>
      </c>
      <c r="BF27" s="214">
        <f>IF(AND(G$16&gt;0,G$16&lt;60),60,G$16)</f>
        <v>0</v>
      </c>
      <c r="BG27" s="232" t="s">
        <v>67</v>
      </c>
      <c r="BH27" s="220"/>
      <c r="BI27" s="229"/>
      <c r="BJ27" s="200"/>
    </row>
    <row r="28" spans="1:63" s="40" customFormat="1" ht="29.45" customHeight="1" thickBot="1" x14ac:dyDescent="0.25">
      <c r="A28" s="107"/>
      <c r="B28" s="107"/>
      <c r="C28" s="422"/>
      <c r="D28" s="423"/>
      <c r="E28" s="252"/>
      <c r="F28" s="253"/>
      <c r="G28" s="255"/>
      <c r="H28" s="252"/>
      <c r="I28" s="253"/>
      <c r="J28" s="255"/>
      <c r="K28" s="413"/>
      <c r="L28" s="414"/>
      <c r="M28" s="415"/>
      <c r="N28" s="459"/>
      <c r="O28" s="459"/>
      <c r="P28" s="459"/>
      <c r="Q28" s="247"/>
      <c r="R28" s="247"/>
      <c r="S28" s="247"/>
      <c r="T28" s="247"/>
      <c r="U28" s="246"/>
      <c r="V28" s="246"/>
      <c r="W28" s="246"/>
      <c r="X28" s="246"/>
      <c r="Y28" s="252"/>
      <c r="Z28" s="253"/>
      <c r="AA28" s="255"/>
      <c r="AB28" s="410"/>
      <c r="AC28" s="411"/>
      <c r="AD28" s="411"/>
      <c r="AE28" s="411"/>
      <c r="AF28" s="412"/>
      <c r="AG28" s="413"/>
      <c r="AH28" s="414"/>
      <c r="AI28" s="414"/>
      <c r="AJ28" s="415"/>
      <c r="AK28" s="137"/>
      <c r="AL28" s="138"/>
      <c r="AM28" s="169"/>
      <c r="AN28" s="169"/>
      <c r="AO28" s="169"/>
      <c r="AP28" s="169"/>
      <c r="AQ28" s="169"/>
      <c r="AR28" s="169"/>
      <c r="AS28" s="169"/>
      <c r="AT28" s="204">
        <v>5</v>
      </c>
      <c r="AU28" s="189">
        <f>IF(AND($BG$19&gt;=41,$BG$19&lt;51),AV28,0)</f>
        <v>0</v>
      </c>
      <c r="AV28" s="189">
        <f>IF($G$14&lt;50,AV19,IF($G$14&lt;60,AW19,IF($G$14&lt;70,AX19,IF($G$14&lt;80,AY19,AZ19))))</f>
        <v>240</v>
      </c>
      <c r="AW28" s="221"/>
      <c r="AX28" s="220"/>
      <c r="AY28" s="220"/>
      <c r="AZ28" s="220"/>
      <c r="BA28" s="207"/>
      <c r="BB28" s="207"/>
      <c r="BC28" s="198"/>
      <c r="BD28" s="233"/>
      <c r="BE28" s="234"/>
      <c r="BF28" s="234"/>
      <c r="BG28" s="233"/>
      <c r="BH28" s="235"/>
      <c r="BI28" s="236"/>
      <c r="BJ28" s="200"/>
    </row>
    <row r="29" spans="1:63" s="40" customFormat="1" ht="29.45" customHeight="1" x14ac:dyDescent="0.2">
      <c r="A29" s="107"/>
      <c r="B29" s="107"/>
      <c r="C29" s="432" t="s">
        <v>124</v>
      </c>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4"/>
      <c r="AK29" s="139"/>
      <c r="AL29" s="138"/>
      <c r="AM29" s="169"/>
      <c r="AN29" s="169"/>
      <c r="AO29" s="169"/>
      <c r="AP29" s="169"/>
      <c r="AQ29" s="169"/>
      <c r="AR29" s="169"/>
      <c r="AS29" s="169"/>
      <c r="AT29" s="204"/>
      <c r="AU29" s="189"/>
      <c r="AV29" s="189"/>
      <c r="AW29" s="221"/>
      <c r="AX29" s="220"/>
      <c r="AY29" s="220"/>
      <c r="AZ29" s="220"/>
      <c r="BA29" s="207"/>
      <c r="BB29" s="207"/>
      <c r="BC29" s="198"/>
      <c r="BD29" s="211"/>
      <c r="BE29" s="211"/>
      <c r="BF29" s="211"/>
      <c r="BG29" s="211"/>
      <c r="BH29" s="189"/>
      <c r="BI29" s="189"/>
      <c r="BJ29" s="200"/>
    </row>
    <row r="30" spans="1:63" s="40" customFormat="1" ht="29.45" customHeight="1" x14ac:dyDescent="0.2">
      <c r="A30" s="107"/>
      <c r="B30" s="84"/>
      <c r="C30" s="410" t="s">
        <v>129</v>
      </c>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6"/>
      <c r="AK30" s="137"/>
      <c r="AL30" s="140"/>
      <c r="AM30" s="180"/>
      <c r="AN30" s="180"/>
      <c r="AO30" s="180"/>
      <c r="AP30" s="180"/>
      <c r="AQ30" s="180"/>
      <c r="AR30" s="180"/>
      <c r="AS30" s="180"/>
      <c r="AT30" s="204">
        <v>6</v>
      </c>
      <c r="AU30" s="189">
        <f>IF(AND($BG$19&gt;=51,$BG$19&lt;=60),AV30,0)</f>
        <v>0</v>
      </c>
      <c r="AV30" s="189">
        <f>IF($G$14&lt;50,AV20,IF($G$14&lt;60,AW20,IF($G$14&lt;70,AX20,IF($G$14&lt;80,AY20,AZ20))))</f>
        <v>200</v>
      </c>
      <c r="AW30" s="207"/>
      <c r="AX30" s="220"/>
      <c r="AY30" s="220"/>
      <c r="AZ30" s="220"/>
      <c r="BA30" s="207"/>
      <c r="BB30" s="207"/>
      <c r="BC30" s="198"/>
      <c r="BD30" s="198"/>
      <c r="BE30" s="198"/>
      <c r="BF30" s="237"/>
      <c r="BG30" s="198"/>
      <c r="BH30" s="207"/>
      <c r="BI30" s="207"/>
      <c r="BJ30" s="200"/>
    </row>
    <row r="31" spans="1:63" s="40" customFormat="1" ht="29.45" customHeight="1" x14ac:dyDescent="0.2">
      <c r="A31" s="111"/>
      <c r="B31" s="111"/>
      <c r="C31" s="394"/>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6"/>
      <c r="AK31" s="137"/>
      <c r="AL31" s="141"/>
      <c r="AM31" s="238"/>
      <c r="AN31" s="238"/>
      <c r="AO31" s="238"/>
      <c r="AP31" s="238"/>
      <c r="AQ31" s="238"/>
      <c r="AR31" s="238"/>
      <c r="AS31" s="238"/>
      <c r="AT31" s="210">
        <v>7</v>
      </c>
      <c r="AU31" s="220">
        <f>IF($BG$19&gt;60,AV31,0)</f>
        <v>240</v>
      </c>
      <c r="AV31" s="220">
        <f>IF($G$14&lt;50,AV21,IF($G$14&lt;60,AW21,IF($G$14&lt;70,AX21,IF($G$14&lt;=80,AY21,AZ21))))</f>
        <v>240</v>
      </c>
      <c r="AW31" s="374">
        <f>IF(BG19&gt;=51,24,IF(BG19&lt;21,"Take a sample after 24 hours",48))</f>
        <v>24</v>
      </c>
      <c r="AX31" s="220"/>
      <c r="AY31" s="220"/>
      <c r="AZ31" s="220"/>
      <c r="BA31" s="207"/>
      <c r="BB31" s="207"/>
      <c r="BC31" s="198"/>
      <c r="BD31" s="198"/>
      <c r="BE31" s="198"/>
      <c r="BF31" s="198"/>
      <c r="BG31" s="198"/>
      <c r="BH31" s="207"/>
      <c r="BI31" s="207"/>
      <c r="BJ31" s="200"/>
      <c r="BK31" s="57"/>
    </row>
    <row r="32" spans="1:63" s="40" customFormat="1" ht="29.45" customHeight="1" x14ac:dyDescent="0.2">
      <c r="A32" s="84"/>
      <c r="B32" s="84"/>
      <c r="C32" s="424" t="s">
        <v>102</v>
      </c>
      <c r="D32" s="425"/>
      <c r="E32" s="466" t="s">
        <v>112</v>
      </c>
      <c r="F32" s="467"/>
      <c r="G32" s="464" t="s">
        <v>113</v>
      </c>
      <c r="H32" s="466" t="s">
        <v>112</v>
      </c>
      <c r="I32" s="467"/>
      <c r="J32" s="464" t="s">
        <v>113</v>
      </c>
      <c r="K32" s="453"/>
      <c r="L32" s="443"/>
      <c r="M32" s="444"/>
      <c r="N32" s="454"/>
      <c r="O32" s="455"/>
      <c r="P32" s="455"/>
      <c r="Q32" s="248" t="s">
        <v>127</v>
      </c>
      <c r="R32" s="249"/>
      <c r="S32" s="249"/>
      <c r="T32" s="249"/>
      <c r="U32" s="248" t="s">
        <v>115</v>
      </c>
      <c r="V32" s="248"/>
      <c r="W32" s="248"/>
      <c r="X32" s="248"/>
      <c r="Y32" s="466" t="s">
        <v>112</v>
      </c>
      <c r="Z32" s="467"/>
      <c r="AA32" s="464" t="s">
        <v>113</v>
      </c>
      <c r="AB32" s="437"/>
      <c r="AC32" s="438"/>
      <c r="AD32" s="438"/>
      <c r="AE32" s="438"/>
      <c r="AF32" s="439"/>
      <c r="AG32" s="437"/>
      <c r="AH32" s="443"/>
      <c r="AI32" s="443"/>
      <c r="AJ32" s="444"/>
      <c r="AK32" s="137"/>
      <c r="AL32" s="140"/>
      <c r="AM32" s="180"/>
      <c r="AN32" s="180"/>
      <c r="AO32" s="180"/>
      <c r="AP32" s="180"/>
      <c r="AQ32" s="180"/>
      <c r="AR32" s="180"/>
      <c r="AS32" s="180"/>
      <c r="AT32" s="223" t="s">
        <v>19</v>
      </c>
      <c r="AU32" s="239">
        <f>SUM(AU24:AU31)</f>
        <v>240</v>
      </c>
      <c r="AV32" s="221" t="s">
        <v>20</v>
      </c>
      <c r="AW32" s="375"/>
      <c r="AX32" s="195"/>
      <c r="AY32" s="195"/>
      <c r="AZ32" s="195"/>
      <c r="BA32" s="207"/>
      <c r="BB32" s="207"/>
      <c r="BC32" s="198"/>
      <c r="BD32" s="198"/>
      <c r="BE32" s="198"/>
      <c r="BF32" s="198"/>
      <c r="BG32" s="198"/>
      <c r="BH32" s="207"/>
      <c r="BI32" s="207"/>
      <c r="BJ32" s="200"/>
      <c r="BK32" s="57"/>
    </row>
    <row r="33" spans="1:63" ht="29.45" customHeight="1" thickBot="1" x14ac:dyDescent="0.25">
      <c r="A33" s="84"/>
      <c r="B33" s="84"/>
      <c r="C33" s="426"/>
      <c r="D33" s="427"/>
      <c r="E33" s="468"/>
      <c r="F33" s="469"/>
      <c r="G33" s="465"/>
      <c r="H33" s="468"/>
      <c r="I33" s="469"/>
      <c r="J33" s="465"/>
      <c r="K33" s="445"/>
      <c r="L33" s="446"/>
      <c r="M33" s="447"/>
      <c r="N33" s="456"/>
      <c r="O33" s="456"/>
      <c r="P33" s="456"/>
      <c r="Q33" s="249"/>
      <c r="R33" s="249"/>
      <c r="S33" s="249"/>
      <c r="T33" s="249"/>
      <c r="U33" s="248"/>
      <c r="V33" s="248"/>
      <c r="W33" s="248"/>
      <c r="X33" s="248"/>
      <c r="Y33" s="468"/>
      <c r="Z33" s="469"/>
      <c r="AA33" s="465"/>
      <c r="AB33" s="440"/>
      <c r="AC33" s="441"/>
      <c r="AD33" s="441"/>
      <c r="AE33" s="441"/>
      <c r="AF33" s="442"/>
      <c r="AG33" s="445"/>
      <c r="AH33" s="446"/>
      <c r="AI33" s="446"/>
      <c r="AJ33" s="447"/>
      <c r="AK33" s="137"/>
      <c r="AL33" s="142"/>
      <c r="AM33" s="172"/>
      <c r="AN33" s="172"/>
      <c r="AO33" s="172"/>
      <c r="AP33" s="172"/>
      <c r="AQ33" s="172"/>
      <c r="AR33" s="172"/>
      <c r="AS33" s="172"/>
      <c r="AT33" s="240"/>
      <c r="AU33" s="241"/>
      <c r="AV33" s="241"/>
      <c r="AW33" s="242"/>
      <c r="AX33" s="242"/>
      <c r="AY33" s="242"/>
      <c r="AZ33" s="242"/>
      <c r="BA33" s="241"/>
      <c r="BB33" s="241"/>
      <c r="BC33" s="243"/>
      <c r="BD33" s="243"/>
      <c r="BE33" s="243"/>
      <c r="BF33" s="243"/>
      <c r="BG33" s="243"/>
      <c r="BH33" s="241"/>
      <c r="BI33" s="241"/>
      <c r="BJ33" s="244"/>
      <c r="BK33" s="57"/>
    </row>
    <row r="34" spans="1:63" ht="29.45" customHeight="1" x14ac:dyDescent="0.55000000000000004">
      <c r="A34" s="84"/>
      <c r="B34" s="84"/>
      <c r="C34" s="428" t="s">
        <v>103</v>
      </c>
      <c r="D34" s="429"/>
      <c r="E34" s="466" t="s">
        <v>112</v>
      </c>
      <c r="F34" s="467"/>
      <c r="G34" s="464" t="s">
        <v>113</v>
      </c>
      <c r="H34" s="466" t="s">
        <v>112</v>
      </c>
      <c r="I34" s="467"/>
      <c r="J34" s="464" t="s">
        <v>113</v>
      </c>
      <c r="K34" s="457"/>
      <c r="L34" s="451"/>
      <c r="M34" s="452"/>
      <c r="N34" s="458"/>
      <c r="O34" s="456"/>
      <c r="P34" s="456"/>
      <c r="Q34" s="248" t="s">
        <v>126</v>
      </c>
      <c r="R34" s="249"/>
      <c r="S34" s="249"/>
      <c r="T34" s="249"/>
      <c r="U34" s="248" t="s">
        <v>115</v>
      </c>
      <c r="V34" s="248"/>
      <c r="W34" s="248"/>
      <c r="X34" s="248"/>
      <c r="Y34" s="466" t="s">
        <v>112</v>
      </c>
      <c r="Z34" s="467"/>
      <c r="AA34" s="464" t="s">
        <v>113</v>
      </c>
      <c r="AB34" s="448"/>
      <c r="AC34" s="449"/>
      <c r="AD34" s="449"/>
      <c r="AE34" s="449"/>
      <c r="AF34" s="450"/>
      <c r="AG34" s="448"/>
      <c r="AH34" s="451"/>
      <c r="AI34" s="451"/>
      <c r="AJ34" s="452"/>
      <c r="AK34" s="137"/>
      <c r="AL34" s="106"/>
      <c r="BE34" s="51"/>
      <c r="BF34" s="51"/>
      <c r="BG34" s="51"/>
      <c r="BH34" s="51"/>
      <c r="BI34" s="51"/>
    </row>
    <row r="35" spans="1:63" ht="29.45" customHeight="1" x14ac:dyDescent="0.55000000000000004">
      <c r="A35" s="84"/>
      <c r="B35" s="84"/>
      <c r="C35" s="430"/>
      <c r="D35" s="431"/>
      <c r="E35" s="468"/>
      <c r="F35" s="469"/>
      <c r="G35" s="465"/>
      <c r="H35" s="468"/>
      <c r="I35" s="469"/>
      <c r="J35" s="465"/>
      <c r="K35" s="445"/>
      <c r="L35" s="446"/>
      <c r="M35" s="447"/>
      <c r="N35" s="456"/>
      <c r="O35" s="456"/>
      <c r="P35" s="456"/>
      <c r="Q35" s="249"/>
      <c r="R35" s="249"/>
      <c r="S35" s="249"/>
      <c r="T35" s="249"/>
      <c r="U35" s="248"/>
      <c r="V35" s="248"/>
      <c r="W35" s="248"/>
      <c r="X35" s="248"/>
      <c r="Y35" s="468"/>
      <c r="Z35" s="469"/>
      <c r="AA35" s="465"/>
      <c r="AB35" s="440"/>
      <c r="AC35" s="441"/>
      <c r="AD35" s="441"/>
      <c r="AE35" s="441"/>
      <c r="AF35" s="442"/>
      <c r="AG35" s="445"/>
      <c r="AH35" s="446"/>
      <c r="AI35" s="446"/>
      <c r="AJ35" s="447"/>
      <c r="AK35" s="137"/>
      <c r="AL35" s="106"/>
      <c r="BE35" s="51"/>
      <c r="BF35" s="51"/>
      <c r="BG35" s="51"/>
      <c r="BH35" s="51"/>
      <c r="BI35" s="51"/>
    </row>
    <row r="36" spans="1:63" ht="38.450000000000003" customHeight="1" x14ac:dyDescent="0.55000000000000004">
      <c r="A36" s="84"/>
      <c r="B36" s="84"/>
      <c r="C36" s="115"/>
      <c r="D36" s="115"/>
      <c r="E36" s="115"/>
      <c r="F36" s="115"/>
      <c r="G36" s="111"/>
      <c r="H36" s="116"/>
      <c r="I36" s="116"/>
      <c r="J36" s="116"/>
      <c r="K36" s="116"/>
      <c r="L36" s="116"/>
      <c r="M36" s="116"/>
      <c r="N36" s="116"/>
      <c r="O36" s="116"/>
      <c r="P36" s="116"/>
      <c r="Q36" s="116"/>
      <c r="R36" s="116"/>
      <c r="S36" s="116"/>
      <c r="T36" s="116"/>
      <c r="U36" s="117"/>
      <c r="V36" s="116"/>
      <c r="W36" s="116"/>
      <c r="X36" s="116"/>
      <c r="Y36" s="116"/>
      <c r="Z36" s="116"/>
      <c r="AA36" s="116"/>
      <c r="AB36" s="116"/>
      <c r="AC36" s="116"/>
      <c r="AD36" s="116"/>
      <c r="AE36" s="116"/>
      <c r="AF36" s="116"/>
      <c r="AG36" s="116"/>
      <c r="AH36" s="116"/>
      <c r="AI36" s="106"/>
      <c r="AJ36" s="106"/>
      <c r="AK36" s="106"/>
      <c r="AL36" s="106"/>
      <c r="BE36" s="51"/>
      <c r="BF36" s="51"/>
      <c r="BG36" s="51"/>
      <c r="BH36" s="51"/>
      <c r="BI36" s="51"/>
    </row>
    <row r="37" spans="1:63" ht="31.9" customHeight="1" x14ac:dyDescent="0.55000000000000004">
      <c r="A37" s="84"/>
      <c r="B37" s="84"/>
      <c r="C37" s="107"/>
      <c r="D37" s="107"/>
      <c r="E37" s="107"/>
      <c r="F37" s="107"/>
      <c r="G37" s="107"/>
      <c r="H37" s="107"/>
      <c r="I37" s="107"/>
      <c r="J37" s="107"/>
      <c r="K37" s="107"/>
      <c r="L37" s="94"/>
      <c r="M37" s="94"/>
      <c r="N37" s="94"/>
      <c r="O37" s="94"/>
      <c r="P37" s="106"/>
      <c r="Q37" s="106"/>
      <c r="R37" s="94"/>
      <c r="S37" s="106"/>
      <c r="T37" s="94"/>
      <c r="U37" s="94"/>
      <c r="V37" s="106"/>
      <c r="W37" s="106"/>
      <c r="X37" s="106"/>
      <c r="Y37" s="106"/>
      <c r="Z37" s="106"/>
      <c r="AA37" s="106"/>
      <c r="AB37" s="106"/>
      <c r="AC37" s="106"/>
      <c r="AD37" s="106"/>
      <c r="AE37" s="106"/>
      <c r="AF37" s="106"/>
      <c r="AG37" s="106"/>
      <c r="AH37" s="106"/>
      <c r="AI37" s="106"/>
      <c r="AJ37" s="106"/>
      <c r="AK37" s="106"/>
      <c r="AL37" s="106"/>
      <c r="BE37" s="51"/>
      <c r="BF37" s="51"/>
      <c r="BG37" s="51"/>
      <c r="BH37" s="51"/>
      <c r="BI37" s="51"/>
    </row>
    <row r="38" spans="1:63" ht="18.600000000000001" customHeight="1" x14ac:dyDescent="0.55000000000000004">
      <c r="A38" s="84"/>
      <c r="B38" s="84"/>
      <c r="X38" s="106"/>
      <c r="Y38" s="106"/>
      <c r="Z38" s="106"/>
      <c r="AI38" s="106"/>
      <c r="AJ38" s="106"/>
      <c r="AK38" s="106"/>
      <c r="AL38" s="106"/>
      <c r="BE38" s="51"/>
      <c r="BF38" s="51"/>
      <c r="BG38" s="51"/>
      <c r="BH38" s="51"/>
      <c r="BI38" s="51"/>
    </row>
    <row r="39" spans="1:63" ht="18.600000000000001" customHeight="1" x14ac:dyDescent="0.55000000000000004">
      <c r="A39" s="84"/>
      <c r="B39" s="84"/>
      <c r="X39" s="106"/>
      <c r="Y39" s="106"/>
      <c r="Z39" s="106"/>
      <c r="AI39" s="106"/>
      <c r="AJ39" s="106"/>
      <c r="AK39" s="106"/>
      <c r="AL39" s="106"/>
      <c r="BE39" s="51"/>
      <c r="BF39" s="51"/>
      <c r="BG39" s="51"/>
      <c r="BH39" s="51"/>
      <c r="BI39" s="51"/>
    </row>
    <row r="40" spans="1:63" ht="18.600000000000001" customHeight="1" x14ac:dyDescent="0.8">
      <c r="A40" s="84"/>
      <c r="B40" s="84"/>
      <c r="C40" s="49"/>
      <c r="X40" s="106"/>
      <c r="Y40" s="106"/>
      <c r="Z40" s="106"/>
      <c r="AI40" s="106"/>
      <c r="AJ40" s="106"/>
      <c r="AK40" s="106"/>
      <c r="AL40" s="106"/>
      <c r="BE40" s="51"/>
      <c r="BF40" s="51"/>
      <c r="BG40" s="51"/>
      <c r="BH40" s="51"/>
      <c r="BI40" s="51"/>
    </row>
    <row r="41" spans="1:63" ht="18.600000000000001" customHeight="1" x14ac:dyDescent="0.55000000000000004">
      <c r="A41" s="84"/>
      <c r="B41" s="84"/>
      <c r="X41" s="106"/>
      <c r="Y41" s="106"/>
      <c r="Z41" s="106"/>
      <c r="AI41" s="106"/>
      <c r="AJ41" s="106"/>
      <c r="AK41" s="106"/>
      <c r="AL41" s="106"/>
      <c r="BE41" s="51"/>
      <c r="BF41" s="51"/>
      <c r="BG41" s="51"/>
      <c r="BH41" s="51"/>
      <c r="BI41" s="51"/>
    </row>
    <row r="42" spans="1:63" ht="18.600000000000001" customHeight="1" x14ac:dyDescent="0.55000000000000004">
      <c r="A42" s="84"/>
      <c r="B42" s="84"/>
      <c r="X42" s="106"/>
      <c r="Y42" s="106"/>
      <c r="Z42" s="106"/>
      <c r="AI42" s="106"/>
      <c r="AJ42" s="106"/>
      <c r="AK42" s="106"/>
      <c r="AL42" s="106"/>
      <c r="BE42" s="51"/>
      <c r="BF42" s="51"/>
      <c r="BG42" s="51"/>
      <c r="BH42" s="51"/>
      <c r="BI42" s="51"/>
    </row>
    <row r="43" spans="1:63" ht="18.600000000000001" customHeight="1" x14ac:dyDescent="0.55000000000000004">
      <c r="A43" s="84"/>
      <c r="B43" s="84"/>
      <c r="X43" s="106"/>
      <c r="Y43" s="106"/>
      <c r="Z43" s="106"/>
      <c r="AI43" s="106"/>
      <c r="AJ43" s="106"/>
      <c r="AK43" s="106"/>
      <c r="AL43" s="106"/>
      <c r="BE43" s="51"/>
      <c r="BF43" s="51"/>
      <c r="BG43" s="51"/>
      <c r="BH43" s="51"/>
      <c r="BI43" s="51"/>
    </row>
    <row r="44" spans="1:63" ht="18.600000000000001" customHeight="1" x14ac:dyDescent="0.55000000000000004">
      <c r="A44" s="84"/>
      <c r="B44" s="84"/>
      <c r="X44" s="106"/>
      <c r="Y44" s="106"/>
      <c r="Z44" s="106"/>
      <c r="AI44" s="106"/>
      <c r="AJ44" s="106"/>
      <c r="AK44" s="106"/>
      <c r="AL44" s="106"/>
      <c r="BE44" s="51"/>
      <c r="BF44" s="51"/>
      <c r="BG44" s="51"/>
      <c r="BH44" s="51"/>
      <c r="BI44" s="51"/>
    </row>
    <row r="45" spans="1:63" ht="18.600000000000001" customHeight="1" x14ac:dyDescent="0.55000000000000004">
      <c r="A45" s="84"/>
      <c r="B45" s="84"/>
      <c r="X45" s="106"/>
      <c r="Y45" s="106"/>
      <c r="Z45" s="106"/>
      <c r="AI45" s="106"/>
      <c r="AJ45" s="106"/>
      <c r="AK45" s="106"/>
      <c r="AL45" s="106"/>
      <c r="BE45" s="51"/>
      <c r="BF45" s="51"/>
      <c r="BG45" s="51"/>
      <c r="BH45" s="51"/>
      <c r="BI45" s="51"/>
    </row>
    <row r="46" spans="1:63" ht="18.600000000000001" customHeight="1" x14ac:dyDescent="0.55000000000000004">
      <c r="A46" s="84"/>
      <c r="B46" s="84"/>
      <c r="X46" s="106"/>
      <c r="Y46" s="106"/>
      <c r="Z46" s="106"/>
      <c r="AI46" s="106"/>
      <c r="AJ46" s="106"/>
      <c r="AK46" s="106"/>
      <c r="AL46" s="106"/>
      <c r="BE46" s="51"/>
      <c r="BF46" s="51"/>
      <c r="BG46" s="51"/>
      <c r="BH46" s="51"/>
      <c r="BI46" s="51"/>
    </row>
    <row r="47" spans="1:63" ht="18.600000000000001" customHeight="1" x14ac:dyDescent="0.55000000000000004">
      <c r="A47" s="84"/>
      <c r="B47" s="84"/>
      <c r="X47" s="106"/>
      <c r="Y47" s="106"/>
      <c r="Z47" s="106"/>
      <c r="AI47" s="106"/>
      <c r="AJ47" s="106"/>
      <c r="AK47" s="106"/>
      <c r="AL47" s="106"/>
      <c r="BE47" s="51"/>
      <c r="BF47" s="51"/>
      <c r="BG47" s="51"/>
      <c r="BH47" s="51"/>
      <c r="BI47" s="51"/>
    </row>
    <row r="48" spans="1:63" ht="18.600000000000001" customHeight="1" x14ac:dyDescent="0.55000000000000004">
      <c r="A48" s="84"/>
      <c r="B48" s="84"/>
      <c r="X48" s="106"/>
      <c r="Y48" s="106"/>
      <c r="Z48" s="106"/>
      <c r="AI48" s="106"/>
      <c r="AJ48" s="106"/>
      <c r="AK48" s="106"/>
      <c r="AL48" s="106"/>
      <c r="BE48" s="51"/>
      <c r="BF48" s="51"/>
      <c r="BG48" s="51"/>
      <c r="BH48" s="51"/>
      <c r="BI48" s="51"/>
    </row>
    <row r="49" spans="1:61" ht="18.600000000000001" customHeight="1" x14ac:dyDescent="0.55000000000000004">
      <c r="A49" s="84"/>
      <c r="B49" s="84"/>
      <c r="X49" s="106"/>
      <c r="Y49" s="106"/>
      <c r="Z49" s="106"/>
      <c r="AI49" s="106"/>
      <c r="AJ49" s="106"/>
      <c r="AK49" s="106"/>
      <c r="AL49" s="106"/>
      <c r="BE49" s="51"/>
      <c r="BF49" s="51"/>
      <c r="BG49" s="51"/>
      <c r="BH49" s="51"/>
      <c r="BI49" s="51"/>
    </row>
    <row r="50" spans="1:61" ht="18.600000000000001" customHeight="1" x14ac:dyDescent="0.55000000000000004">
      <c r="A50" s="84"/>
      <c r="B50" s="84"/>
      <c r="X50" s="106"/>
      <c r="Y50" s="106"/>
      <c r="Z50" s="106"/>
      <c r="AI50" s="106"/>
      <c r="AJ50" s="106"/>
      <c r="AK50" s="106"/>
      <c r="AL50" s="106"/>
      <c r="BE50" s="51"/>
      <c r="BF50" s="51"/>
      <c r="BG50" s="51"/>
      <c r="BH50" s="51"/>
      <c r="BI50" s="51"/>
    </row>
    <row r="51" spans="1:61" ht="18.600000000000001" customHeight="1" x14ac:dyDescent="0.55000000000000004">
      <c r="A51" s="84"/>
      <c r="B51" s="84"/>
      <c r="X51" s="106"/>
      <c r="Y51" s="106"/>
      <c r="Z51" s="106"/>
      <c r="AI51" s="106"/>
      <c r="AJ51" s="106"/>
      <c r="AK51" s="106"/>
      <c r="AL51" s="106"/>
      <c r="BE51" s="51"/>
      <c r="BF51" s="51"/>
      <c r="BG51" s="51"/>
      <c r="BH51" s="51"/>
      <c r="BI51" s="51"/>
    </row>
    <row r="52" spans="1:61" ht="18.600000000000001" customHeight="1" x14ac:dyDescent="0.55000000000000004">
      <c r="A52" s="84"/>
      <c r="B52" s="84"/>
      <c r="X52" s="106"/>
      <c r="Y52" s="106"/>
      <c r="Z52" s="106"/>
      <c r="AI52" s="106"/>
      <c r="AJ52" s="106"/>
      <c r="AK52" s="106"/>
      <c r="AL52" s="106"/>
      <c r="BE52" s="51"/>
      <c r="BF52" s="51"/>
      <c r="BG52" s="51"/>
      <c r="BH52" s="51"/>
      <c r="BI52" s="51"/>
    </row>
    <row r="53" spans="1:61" ht="18.600000000000001" customHeight="1" x14ac:dyDescent="0.55000000000000004">
      <c r="A53" s="84"/>
      <c r="B53" s="84"/>
      <c r="X53" s="106"/>
      <c r="Y53" s="106"/>
      <c r="Z53" s="106"/>
      <c r="AI53" s="106"/>
      <c r="AJ53" s="106"/>
      <c r="AK53" s="106"/>
      <c r="AL53" s="106"/>
      <c r="BE53" s="51"/>
      <c r="BF53" s="51"/>
      <c r="BG53" s="51"/>
      <c r="BH53" s="51"/>
      <c r="BI53" s="51"/>
    </row>
    <row r="54" spans="1:61" ht="18.600000000000001" customHeight="1" x14ac:dyDescent="0.55000000000000004">
      <c r="A54" s="84"/>
      <c r="B54" s="84"/>
      <c r="X54" s="106"/>
      <c r="Y54" s="106"/>
      <c r="Z54" s="106"/>
      <c r="AI54" s="106"/>
      <c r="AJ54" s="106"/>
      <c r="AK54" s="106"/>
      <c r="AL54" s="106"/>
      <c r="BE54" s="51"/>
      <c r="BF54" s="51"/>
      <c r="BG54" s="51"/>
      <c r="BH54" s="51"/>
      <c r="BI54" s="51"/>
    </row>
    <row r="55" spans="1:61" ht="18.600000000000001" customHeight="1" x14ac:dyDescent="0.55000000000000004">
      <c r="A55" s="84"/>
      <c r="B55" s="84"/>
      <c r="X55" s="106"/>
      <c r="Y55" s="106"/>
      <c r="Z55" s="106"/>
      <c r="AI55" s="106"/>
      <c r="AJ55" s="106"/>
      <c r="AK55" s="106"/>
      <c r="AL55" s="106"/>
      <c r="BE55" s="51"/>
      <c r="BF55" s="51"/>
      <c r="BG55" s="51"/>
      <c r="BH55" s="51"/>
      <c r="BI55" s="51"/>
    </row>
    <row r="56" spans="1:61" ht="18.600000000000001" customHeight="1" x14ac:dyDescent="0.55000000000000004">
      <c r="A56" s="84"/>
      <c r="B56" s="84"/>
      <c r="X56" s="106"/>
      <c r="Y56" s="106"/>
      <c r="Z56" s="106"/>
      <c r="AI56" s="106"/>
      <c r="AJ56" s="106"/>
      <c r="AK56" s="106"/>
      <c r="AL56" s="106"/>
      <c r="BE56" s="51"/>
      <c r="BF56" s="51"/>
      <c r="BG56" s="51"/>
      <c r="BH56" s="51"/>
      <c r="BI56" s="51"/>
    </row>
    <row r="57" spans="1:61" ht="18.600000000000001" customHeight="1" x14ac:dyDescent="0.55000000000000004">
      <c r="A57" s="84"/>
      <c r="B57" s="84"/>
      <c r="X57" s="106"/>
      <c r="Y57" s="106"/>
      <c r="Z57" s="106"/>
      <c r="AI57" s="106"/>
      <c r="AJ57" s="106"/>
      <c r="AK57" s="106"/>
      <c r="AL57" s="106"/>
      <c r="BE57" s="51"/>
      <c r="BF57" s="51"/>
      <c r="BG57" s="51"/>
      <c r="BH57" s="51"/>
      <c r="BI57" s="51"/>
    </row>
    <row r="58" spans="1:61" ht="18.600000000000001" customHeight="1" x14ac:dyDescent="0.55000000000000004">
      <c r="A58" s="84"/>
      <c r="B58" s="84"/>
      <c r="X58" s="106"/>
      <c r="Y58" s="106"/>
      <c r="Z58" s="106"/>
      <c r="AI58" s="106"/>
      <c r="AJ58" s="106"/>
      <c r="AK58" s="106"/>
      <c r="AL58" s="106"/>
      <c r="BE58" s="51"/>
      <c r="BF58" s="51"/>
      <c r="BG58" s="51"/>
      <c r="BH58" s="51"/>
      <c r="BI58" s="51"/>
    </row>
    <row r="59" spans="1:61" ht="18.600000000000001" customHeight="1" x14ac:dyDescent="0.55000000000000004">
      <c r="A59" s="84"/>
      <c r="B59" s="84"/>
      <c r="X59" s="106"/>
      <c r="Y59" s="106"/>
      <c r="Z59" s="106"/>
      <c r="AI59" s="106"/>
      <c r="AJ59" s="106"/>
      <c r="AK59" s="106"/>
      <c r="AL59" s="106"/>
      <c r="BE59" s="51"/>
      <c r="BF59" s="51"/>
      <c r="BG59" s="51"/>
      <c r="BH59" s="51"/>
      <c r="BI59" s="51"/>
    </row>
    <row r="60" spans="1:61" ht="18.600000000000001" customHeight="1" x14ac:dyDescent="0.55000000000000004">
      <c r="A60" s="84"/>
      <c r="B60" s="84"/>
      <c r="X60" s="106"/>
      <c r="Y60" s="106"/>
      <c r="Z60" s="106"/>
      <c r="AI60" s="106"/>
      <c r="AJ60" s="106"/>
      <c r="AK60" s="106"/>
      <c r="AL60" s="106"/>
      <c r="BE60" s="51"/>
      <c r="BF60" s="51"/>
      <c r="BG60" s="51"/>
      <c r="BH60" s="51"/>
      <c r="BI60" s="51"/>
    </row>
    <row r="61" spans="1:61" ht="18.600000000000001" customHeight="1" x14ac:dyDescent="0.55000000000000004">
      <c r="A61" s="84"/>
      <c r="B61" s="84"/>
      <c r="X61" s="106"/>
      <c r="Y61" s="106"/>
      <c r="Z61" s="106"/>
      <c r="AI61" s="106"/>
      <c r="AJ61" s="106"/>
      <c r="AK61" s="106"/>
      <c r="AL61" s="106"/>
      <c r="BE61" s="51"/>
      <c r="BF61" s="51"/>
      <c r="BG61" s="51"/>
      <c r="BH61" s="51"/>
      <c r="BI61" s="51"/>
    </row>
    <row r="62" spans="1:61" ht="18.600000000000001" customHeight="1" x14ac:dyDescent="0.55000000000000004">
      <c r="A62" s="84"/>
      <c r="B62" s="84"/>
      <c r="X62" s="106"/>
      <c r="Y62" s="106"/>
      <c r="Z62" s="106"/>
      <c r="AI62" s="106"/>
      <c r="AJ62" s="106"/>
      <c r="AK62" s="106"/>
      <c r="AL62" s="106"/>
      <c r="BE62" s="51"/>
      <c r="BF62" s="51"/>
      <c r="BG62" s="51"/>
      <c r="BH62" s="51"/>
      <c r="BI62" s="51"/>
    </row>
    <row r="63" spans="1:61" ht="18.600000000000001" customHeight="1" x14ac:dyDescent="0.55000000000000004">
      <c r="A63" s="84"/>
      <c r="B63" s="84"/>
      <c r="X63" s="106"/>
      <c r="Y63" s="106"/>
      <c r="Z63" s="106"/>
      <c r="AI63" s="106"/>
      <c r="AJ63" s="106"/>
      <c r="AK63" s="106"/>
      <c r="AL63" s="106"/>
      <c r="BE63" s="51"/>
      <c r="BF63" s="51"/>
      <c r="BG63" s="51"/>
      <c r="BH63" s="51"/>
      <c r="BI63" s="51"/>
    </row>
    <row r="64" spans="1:61" ht="18.600000000000001" customHeight="1" x14ac:dyDescent="0.55000000000000004">
      <c r="A64" s="84"/>
      <c r="B64" s="84"/>
      <c r="X64" s="106"/>
      <c r="Y64" s="106"/>
      <c r="Z64" s="106"/>
      <c r="AI64" s="106"/>
      <c r="AJ64" s="106"/>
      <c r="AK64" s="106"/>
      <c r="AL64" s="106"/>
      <c r="BE64" s="51"/>
      <c r="BF64" s="51"/>
      <c r="BG64" s="51"/>
      <c r="BH64" s="51"/>
      <c r="BI64" s="51"/>
    </row>
    <row r="65" spans="1:61" ht="18.600000000000001" customHeight="1" x14ac:dyDescent="0.55000000000000004">
      <c r="A65" s="84"/>
      <c r="B65" s="84"/>
      <c r="X65" s="106"/>
      <c r="Y65" s="106"/>
      <c r="Z65" s="106"/>
      <c r="AI65" s="106"/>
      <c r="AJ65" s="106"/>
      <c r="AK65" s="106"/>
      <c r="AL65" s="106"/>
      <c r="BE65" s="51"/>
      <c r="BF65" s="51"/>
      <c r="BG65" s="51"/>
      <c r="BH65" s="51"/>
      <c r="BI65" s="51"/>
    </row>
    <row r="66" spans="1:61" ht="18.600000000000001" customHeight="1" x14ac:dyDescent="0.55000000000000004">
      <c r="A66" s="84"/>
      <c r="B66" s="84"/>
      <c r="X66" s="106"/>
      <c r="Y66" s="106"/>
      <c r="Z66" s="106"/>
      <c r="AI66" s="106"/>
      <c r="AJ66" s="106"/>
      <c r="AK66" s="106"/>
      <c r="AL66" s="106"/>
      <c r="BE66" s="51"/>
      <c r="BF66" s="51"/>
      <c r="BG66" s="51"/>
      <c r="BH66" s="51"/>
      <c r="BI66" s="51"/>
    </row>
    <row r="67" spans="1:61" ht="18.600000000000001" customHeight="1" x14ac:dyDescent="0.55000000000000004">
      <c r="A67" s="84"/>
      <c r="B67" s="84"/>
      <c r="X67" s="106"/>
      <c r="Y67" s="106"/>
      <c r="Z67" s="106"/>
      <c r="AI67" s="106"/>
      <c r="AJ67" s="106"/>
      <c r="AK67" s="106"/>
      <c r="AL67" s="106"/>
      <c r="BE67" s="51"/>
      <c r="BF67" s="51"/>
      <c r="BG67" s="51"/>
      <c r="BH67" s="51"/>
      <c r="BI67" s="51"/>
    </row>
    <row r="68" spans="1:61" ht="18.600000000000001" customHeight="1" x14ac:dyDescent="0.55000000000000004">
      <c r="A68" s="84"/>
      <c r="B68" s="84"/>
      <c r="X68" s="106"/>
      <c r="Y68" s="106"/>
      <c r="Z68" s="106"/>
      <c r="AI68" s="106"/>
      <c r="AJ68" s="106"/>
      <c r="AK68" s="106"/>
      <c r="AL68" s="106"/>
      <c r="BE68" s="51"/>
      <c r="BF68" s="51"/>
      <c r="BG68" s="51"/>
      <c r="BH68" s="51"/>
      <c r="BI68" s="51"/>
    </row>
    <row r="69" spans="1:61" ht="18.600000000000001" customHeight="1" x14ac:dyDescent="0.55000000000000004">
      <c r="A69" s="84"/>
      <c r="B69" s="84"/>
      <c r="X69" s="106"/>
      <c r="Y69" s="106"/>
      <c r="Z69" s="106"/>
      <c r="AI69" s="106"/>
      <c r="AJ69" s="106"/>
      <c r="AK69" s="106"/>
      <c r="AL69" s="106"/>
      <c r="BE69" s="51"/>
      <c r="BF69" s="51"/>
      <c r="BG69" s="51"/>
      <c r="BH69" s="51"/>
      <c r="BI69" s="51"/>
    </row>
    <row r="70" spans="1:61" ht="18.600000000000001" customHeight="1" x14ac:dyDescent="0.55000000000000004">
      <c r="A70" s="84"/>
      <c r="B70" s="84"/>
      <c r="X70" s="106"/>
      <c r="Y70" s="106"/>
      <c r="Z70" s="106"/>
      <c r="AI70" s="106"/>
      <c r="AJ70" s="106"/>
      <c r="AK70" s="106"/>
      <c r="AL70" s="106"/>
      <c r="BE70" s="51"/>
      <c r="BF70" s="51"/>
      <c r="BG70" s="51"/>
      <c r="BH70" s="51"/>
      <c r="BI70" s="51"/>
    </row>
    <row r="71" spans="1:61" ht="18.600000000000001" customHeight="1" x14ac:dyDescent="0.55000000000000004">
      <c r="A71" s="84"/>
      <c r="B71" s="84"/>
      <c r="X71" s="106"/>
      <c r="Y71" s="106"/>
      <c r="Z71" s="106"/>
      <c r="AI71" s="106"/>
      <c r="AJ71" s="106"/>
      <c r="AK71" s="106"/>
      <c r="AL71" s="106"/>
      <c r="BE71" s="51"/>
      <c r="BF71" s="51"/>
      <c r="BG71" s="51"/>
      <c r="BH71" s="51"/>
      <c r="BI71" s="51"/>
    </row>
    <row r="72" spans="1:61" ht="18.600000000000001" customHeight="1" x14ac:dyDescent="0.55000000000000004">
      <c r="A72" s="84"/>
      <c r="B72" s="84"/>
      <c r="X72" s="106"/>
      <c r="Y72" s="106"/>
      <c r="Z72" s="106"/>
      <c r="AI72" s="106"/>
      <c r="AJ72" s="106"/>
      <c r="AK72" s="106"/>
      <c r="AL72" s="106"/>
      <c r="BE72" s="51"/>
      <c r="BF72" s="51"/>
      <c r="BG72" s="51"/>
      <c r="BH72" s="51"/>
      <c r="BI72" s="51"/>
    </row>
    <row r="73" spans="1:61" ht="18.600000000000001" customHeight="1" x14ac:dyDescent="0.55000000000000004">
      <c r="A73" s="84"/>
      <c r="B73" s="84"/>
      <c r="X73" s="106"/>
      <c r="Y73" s="106"/>
      <c r="Z73" s="106"/>
      <c r="AI73" s="106"/>
      <c r="AJ73" s="106"/>
      <c r="AK73" s="106"/>
      <c r="AL73" s="106"/>
      <c r="BE73" s="51"/>
      <c r="BF73" s="51"/>
      <c r="BG73" s="51"/>
      <c r="BH73" s="51"/>
      <c r="BI73" s="51"/>
    </row>
    <row r="74" spans="1:61" ht="18.600000000000001" customHeight="1" x14ac:dyDescent="0.55000000000000004">
      <c r="A74" s="84"/>
      <c r="B74" s="84"/>
      <c r="X74" s="106"/>
      <c r="Y74" s="106"/>
      <c r="Z74" s="106"/>
      <c r="AI74" s="106"/>
      <c r="AJ74" s="106"/>
      <c r="AK74" s="106"/>
      <c r="AL74" s="106"/>
      <c r="BE74" s="51"/>
      <c r="BF74" s="51"/>
      <c r="BG74" s="51"/>
      <c r="BH74" s="51"/>
      <c r="BI74" s="51"/>
    </row>
    <row r="75" spans="1:61" ht="18.600000000000001" customHeight="1" x14ac:dyDescent="0.55000000000000004">
      <c r="A75" s="84"/>
      <c r="B75" s="84"/>
      <c r="X75" s="106"/>
      <c r="Y75" s="106"/>
      <c r="Z75" s="106"/>
      <c r="AI75" s="106"/>
      <c r="AJ75" s="106"/>
      <c r="AK75" s="106"/>
      <c r="AL75" s="106"/>
      <c r="BE75" s="51"/>
      <c r="BF75" s="51"/>
      <c r="BG75" s="51"/>
      <c r="BH75" s="51"/>
      <c r="BI75" s="51"/>
    </row>
    <row r="76" spans="1:61" ht="18.600000000000001" customHeight="1" x14ac:dyDescent="0.55000000000000004">
      <c r="A76" s="84"/>
      <c r="B76" s="84"/>
      <c r="X76" s="106"/>
      <c r="Y76" s="106"/>
      <c r="Z76" s="106"/>
      <c r="AI76" s="106"/>
      <c r="AJ76" s="106"/>
      <c r="AK76" s="106"/>
      <c r="AL76" s="106"/>
      <c r="BE76" s="51"/>
      <c r="BF76" s="51"/>
      <c r="BG76" s="51"/>
      <c r="BH76" s="51"/>
      <c r="BI76" s="51"/>
    </row>
    <row r="77" spans="1:61" ht="18.600000000000001" customHeight="1" x14ac:dyDescent="0.55000000000000004">
      <c r="A77" s="84"/>
      <c r="B77" s="84"/>
      <c r="X77" s="106"/>
      <c r="Y77" s="106"/>
      <c r="Z77" s="106"/>
      <c r="AI77" s="106"/>
      <c r="AJ77" s="106"/>
      <c r="AK77" s="106"/>
      <c r="AL77" s="106"/>
      <c r="BE77" s="51"/>
      <c r="BF77" s="51"/>
      <c r="BG77" s="51"/>
      <c r="BH77" s="51"/>
      <c r="BI77" s="51"/>
    </row>
    <row r="78" spans="1:61" ht="18.600000000000001" customHeight="1" x14ac:dyDescent="0.55000000000000004">
      <c r="A78" s="84"/>
      <c r="B78" s="84"/>
      <c r="X78" s="106"/>
      <c r="Y78" s="106"/>
      <c r="Z78" s="106"/>
      <c r="AI78" s="106"/>
      <c r="AJ78" s="106"/>
      <c r="AK78" s="106"/>
      <c r="AL78" s="106"/>
      <c r="BE78" s="51"/>
      <c r="BF78" s="51"/>
      <c r="BG78" s="51"/>
      <c r="BH78" s="51"/>
      <c r="BI78" s="51"/>
    </row>
    <row r="79" spans="1:61" ht="18.600000000000001" customHeight="1" x14ac:dyDescent="0.55000000000000004">
      <c r="A79" s="84"/>
      <c r="B79" s="84"/>
      <c r="X79" s="106"/>
      <c r="Y79" s="106"/>
      <c r="Z79" s="106"/>
      <c r="AI79" s="106"/>
      <c r="AJ79" s="106"/>
      <c r="AK79" s="106"/>
      <c r="AL79" s="106"/>
      <c r="BE79" s="51"/>
      <c r="BF79" s="51"/>
      <c r="BG79" s="51"/>
      <c r="BH79" s="51"/>
      <c r="BI79" s="51"/>
    </row>
    <row r="80" spans="1:61" ht="18.600000000000001" customHeight="1" x14ac:dyDescent="0.55000000000000004">
      <c r="A80" s="84"/>
      <c r="B80" s="84"/>
      <c r="X80" s="106"/>
      <c r="Y80" s="106"/>
      <c r="Z80" s="106"/>
      <c r="AI80" s="106"/>
      <c r="AJ80" s="106"/>
      <c r="AK80" s="106"/>
      <c r="AL80" s="106"/>
      <c r="BE80" s="51"/>
      <c r="BF80" s="51"/>
      <c r="BG80" s="51"/>
      <c r="BH80" s="51"/>
      <c r="BI80" s="51"/>
    </row>
    <row r="81" spans="1:61" ht="18.600000000000001" customHeight="1" x14ac:dyDescent="0.55000000000000004">
      <c r="A81" s="84"/>
      <c r="B81" s="84"/>
      <c r="X81" s="106"/>
      <c r="Y81" s="106"/>
      <c r="Z81" s="106"/>
      <c r="AK81" s="106"/>
      <c r="AL81" s="106"/>
      <c r="BE81" s="51"/>
      <c r="BF81" s="51"/>
      <c r="BG81" s="51"/>
      <c r="BH81" s="51"/>
      <c r="BI81" s="51"/>
    </row>
    <row r="82" spans="1:61" ht="18.600000000000001" customHeight="1" x14ac:dyDescent="0.55000000000000004">
      <c r="A82" s="84"/>
      <c r="B82" s="84"/>
      <c r="C82" s="107"/>
      <c r="D82" s="107"/>
      <c r="E82" s="107"/>
      <c r="F82" s="107"/>
      <c r="G82" s="107"/>
      <c r="H82" s="107"/>
      <c r="I82" s="107"/>
      <c r="J82" s="107"/>
      <c r="K82" s="107"/>
      <c r="L82" s="94"/>
      <c r="M82" s="94"/>
      <c r="N82" s="94"/>
      <c r="O82" s="94"/>
      <c r="P82" s="106"/>
      <c r="Q82" s="106"/>
      <c r="R82" s="94"/>
      <c r="S82" s="106"/>
      <c r="T82" s="94"/>
      <c r="U82" s="94"/>
      <c r="V82" s="106"/>
      <c r="W82" s="106"/>
      <c r="X82" s="106"/>
      <c r="Y82" s="106"/>
      <c r="Z82" s="106"/>
      <c r="AA82" s="106"/>
      <c r="AB82" s="106"/>
      <c r="AC82" s="106"/>
      <c r="AD82" s="106"/>
      <c r="AE82" s="106"/>
      <c r="AF82" s="106"/>
      <c r="AG82" s="106"/>
      <c r="AH82" s="106"/>
      <c r="AI82" s="106"/>
      <c r="AJ82" s="106"/>
      <c r="AK82" s="106"/>
      <c r="AL82" s="106"/>
      <c r="BE82" s="51"/>
      <c r="BF82" s="51"/>
      <c r="BG82" s="51"/>
      <c r="BH82" s="51"/>
      <c r="BI82" s="51"/>
    </row>
    <row r="83" spans="1:61" ht="18.600000000000001" customHeight="1" x14ac:dyDescent="0.55000000000000004">
      <c r="A83" s="84"/>
      <c r="B83" s="84"/>
      <c r="C83" s="107"/>
      <c r="D83" s="107"/>
      <c r="E83" s="107"/>
      <c r="F83" s="107"/>
      <c r="G83" s="107"/>
      <c r="H83" s="107"/>
      <c r="I83" s="107"/>
      <c r="J83" s="107"/>
      <c r="K83" s="107"/>
      <c r="L83" s="94"/>
      <c r="M83" s="94"/>
      <c r="N83" s="94"/>
      <c r="O83" s="94"/>
      <c r="P83" s="106"/>
      <c r="Q83" s="106"/>
      <c r="R83" s="94"/>
      <c r="S83" s="106"/>
      <c r="T83" s="94"/>
      <c r="U83" s="94"/>
      <c r="V83" s="106"/>
      <c r="W83" s="106"/>
      <c r="X83" s="106"/>
      <c r="Y83" s="106"/>
      <c r="Z83" s="106"/>
      <c r="AA83" s="106"/>
      <c r="AB83" s="106"/>
      <c r="AC83" s="106"/>
      <c r="AD83" s="106"/>
      <c r="AE83" s="106"/>
      <c r="AF83" s="106"/>
      <c r="AG83" s="106"/>
      <c r="AH83" s="106"/>
      <c r="AI83" s="106"/>
      <c r="AJ83" s="106"/>
      <c r="AK83" s="106"/>
      <c r="AL83" s="106"/>
      <c r="BE83" s="51"/>
      <c r="BF83" s="51"/>
      <c r="BG83" s="51"/>
      <c r="BH83" s="51"/>
      <c r="BI83" s="51"/>
    </row>
    <row r="84" spans="1:61" ht="18.600000000000001" customHeight="1" x14ac:dyDescent="0.55000000000000004">
      <c r="A84" s="84"/>
      <c r="B84" s="84"/>
      <c r="C84" s="107"/>
      <c r="D84" s="107"/>
      <c r="E84" s="107"/>
      <c r="F84" s="107"/>
      <c r="G84" s="107"/>
      <c r="H84" s="107"/>
      <c r="I84" s="107"/>
      <c r="J84" s="107"/>
      <c r="K84" s="107"/>
      <c r="L84" s="94"/>
      <c r="M84" s="94"/>
      <c r="N84" s="94"/>
      <c r="O84" s="94"/>
      <c r="P84" s="106"/>
      <c r="Q84" s="106"/>
      <c r="R84" s="94"/>
      <c r="S84" s="106"/>
      <c r="T84" s="94"/>
      <c r="U84" s="94"/>
      <c r="V84" s="106"/>
      <c r="W84" s="106"/>
      <c r="X84" s="106"/>
      <c r="Y84" s="106"/>
      <c r="Z84" s="106"/>
      <c r="AA84" s="106"/>
      <c r="AB84" s="106"/>
      <c r="AC84" s="106"/>
      <c r="AD84" s="106"/>
      <c r="AE84" s="106"/>
      <c r="AF84" s="106"/>
      <c r="AG84" s="106"/>
      <c r="AH84" s="106"/>
      <c r="AI84" s="106"/>
      <c r="AJ84" s="106"/>
      <c r="AK84" s="106"/>
      <c r="AL84" s="106"/>
      <c r="BE84" s="51"/>
      <c r="BF84" s="51"/>
      <c r="BG84" s="51"/>
      <c r="BH84" s="51"/>
      <c r="BI84" s="51"/>
    </row>
    <row r="85" spans="1:61" ht="18.600000000000001" customHeight="1" x14ac:dyDescent="0.55000000000000004">
      <c r="X85" s="106"/>
      <c r="Y85" s="106"/>
      <c r="Z85" s="106"/>
      <c r="BE85" s="51"/>
      <c r="BF85" s="51"/>
      <c r="BG85" s="51"/>
      <c r="BH85" s="51"/>
      <c r="BI85" s="51"/>
    </row>
    <row r="86" spans="1:61" ht="18.600000000000001" customHeight="1" x14ac:dyDescent="0.55000000000000004">
      <c r="BE86" s="51"/>
      <c r="BF86" s="51"/>
      <c r="BG86" s="51"/>
      <c r="BH86" s="51"/>
      <c r="BI86" s="51"/>
    </row>
    <row r="87" spans="1:61" ht="18.600000000000001" customHeight="1" x14ac:dyDescent="0.55000000000000004">
      <c r="BE87" s="51"/>
      <c r="BF87" s="51"/>
      <c r="BG87" s="51"/>
      <c r="BH87" s="51"/>
      <c r="BI87" s="51"/>
    </row>
    <row r="88" spans="1:61" ht="18.600000000000001" customHeight="1" x14ac:dyDescent="0.55000000000000004">
      <c r="BE88" s="51"/>
      <c r="BF88" s="51"/>
      <c r="BG88" s="51"/>
      <c r="BH88" s="51"/>
      <c r="BI88" s="51"/>
    </row>
    <row r="89" spans="1:61" ht="18.600000000000001" customHeight="1" x14ac:dyDescent="0.55000000000000004">
      <c r="BE89" s="51"/>
      <c r="BF89" s="51"/>
      <c r="BG89" s="51"/>
      <c r="BH89" s="51"/>
      <c r="BI89" s="51"/>
    </row>
    <row r="90" spans="1:61" ht="18.600000000000001" customHeight="1" x14ac:dyDescent="0.55000000000000004">
      <c r="BE90" s="51"/>
      <c r="BF90" s="51"/>
      <c r="BG90" s="51"/>
      <c r="BH90" s="51"/>
      <c r="BI90" s="51"/>
    </row>
    <row r="91" spans="1:61" ht="18.600000000000001" customHeight="1" x14ac:dyDescent="0.55000000000000004">
      <c r="BE91" s="51"/>
      <c r="BF91" s="51"/>
      <c r="BG91" s="51"/>
      <c r="BH91" s="51"/>
      <c r="BI91" s="51"/>
    </row>
    <row r="92" spans="1:61" ht="18.600000000000001" customHeight="1" x14ac:dyDescent="0.55000000000000004">
      <c r="BE92" s="51"/>
      <c r="BF92" s="51"/>
      <c r="BG92" s="51"/>
      <c r="BH92" s="51"/>
      <c r="BI92" s="51"/>
    </row>
    <row r="93" spans="1:61" ht="18.600000000000001" customHeight="1" x14ac:dyDescent="0.55000000000000004">
      <c r="BE93" s="51"/>
      <c r="BF93" s="51"/>
      <c r="BG93" s="51"/>
      <c r="BH93" s="51"/>
      <c r="BI93" s="51"/>
    </row>
    <row r="94" spans="1:61" ht="18.600000000000001" customHeight="1" x14ac:dyDescent="0.55000000000000004">
      <c r="BE94" s="51"/>
      <c r="BF94" s="51"/>
      <c r="BG94" s="51"/>
      <c r="BH94" s="51"/>
      <c r="BI94" s="51"/>
    </row>
    <row r="95" spans="1:61" ht="18.600000000000001" customHeight="1" x14ac:dyDescent="0.55000000000000004">
      <c r="BE95" s="51"/>
      <c r="BF95" s="51"/>
      <c r="BG95" s="51"/>
      <c r="BH95" s="51"/>
      <c r="BI95" s="51"/>
    </row>
    <row r="96" spans="1:61" ht="18.600000000000001" customHeight="1" x14ac:dyDescent="0.55000000000000004">
      <c r="BE96" s="51"/>
      <c r="BF96" s="51"/>
      <c r="BG96" s="51"/>
      <c r="BH96" s="51"/>
      <c r="BI96" s="51"/>
    </row>
    <row r="97" spans="57:61" ht="18.600000000000001" customHeight="1" x14ac:dyDescent="0.55000000000000004">
      <c r="BE97" s="51"/>
      <c r="BF97" s="51"/>
      <c r="BG97" s="51"/>
      <c r="BH97" s="51"/>
      <c r="BI97" s="51"/>
    </row>
    <row r="98" spans="57:61" ht="18.600000000000001" customHeight="1" x14ac:dyDescent="0.55000000000000004">
      <c r="BE98" s="51"/>
      <c r="BF98" s="51"/>
      <c r="BG98" s="51"/>
      <c r="BH98" s="51"/>
      <c r="BI98" s="51"/>
    </row>
    <row r="99" spans="57:61" ht="18.600000000000001" customHeight="1" x14ac:dyDescent="0.55000000000000004">
      <c r="BE99" s="51"/>
      <c r="BF99" s="51"/>
      <c r="BG99" s="51"/>
      <c r="BH99" s="51"/>
      <c r="BI99" s="51"/>
    </row>
    <row r="100" spans="57:61" ht="18.600000000000001" customHeight="1" x14ac:dyDescent="0.55000000000000004">
      <c r="BE100" s="51"/>
      <c r="BF100" s="51"/>
      <c r="BG100" s="51"/>
      <c r="BH100" s="51"/>
      <c r="BI100" s="51"/>
    </row>
    <row r="101" spans="57:61" ht="18.600000000000001" customHeight="1" x14ac:dyDescent="0.55000000000000004">
      <c r="BE101" s="51"/>
      <c r="BF101" s="51"/>
      <c r="BG101" s="51"/>
      <c r="BH101" s="51"/>
      <c r="BI101" s="51"/>
    </row>
    <row r="102" spans="57:61" ht="18.600000000000001" customHeight="1" x14ac:dyDescent="0.55000000000000004">
      <c r="BE102" s="51"/>
      <c r="BF102" s="51"/>
      <c r="BG102" s="51"/>
      <c r="BH102" s="51"/>
      <c r="BI102" s="51"/>
    </row>
    <row r="103" spans="57:61" ht="18.600000000000001" customHeight="1" x14ac:dyDescent="0.55000000000000004">
      <c r="BE103" s="51"/>
      <c r="BF103" s="51"/>
      <c r="BG103" s="51"/>
      <c r="BH103" s="51"/>
      <c r="BI103" s="51"/>
    </row>
    <row r="104" spans="57:61" ht="18.600000000000001" customHeight="1" x14ac:dyDescent="0.55000000000000004">
      <c r="BE104" s="51"/>
      <c r="BF104" s="51"/>
      <c r="BG104" s="51"/>
      <c r="BH104" s="51"/>
      <c r="BI104" s="51"/>
    </row>
    <row r="105" spans="57:61" ht="18.600000000000001" customHeight="1" x14ac:dyDescent="0.55000000000000004">
      <c r="BE105" s="51"/>
      <c r="BF105" s="51"/>
      <c r="BG105" s="51"/>
      <c r="BH105" s="51"/>
      <c r="BI105" s="51"/>
    </row>
    <row r="106" spans="57:61" ht="18.600000000000001" customHeight="1" x14ac:dyDescent="0.55000000000000004">
      <c r="BE106" s="51"/>
      <c r="BF106" s="51"/>
      <c r="BG106" s="51"/>
      <c r="BH106" s="51"/>
      <c r="BI106" s="51"/>
    </row>
    <row r="107" spans="57:61" ht="18.600000000000001" customHeight="1" x14ac:dyDescent="0.55000000000000004">
      <c r="BE107" s="51"/>
      <c r="BF107" s="51"/>
      <c r="BG107" s="51"/>
      <c r="BH107" s="51"/>
      <c r="BI107" s="51"/>
    </row>
    <row r="108" spans="57:61" ht="18.600000000000001" customHeight="1" x14ac:dyDescent="0.55000000000000004">
      <c r="BE108" s="51"/>
      <c r="BF108" s="51"/>
      <c r="BG108" s="51"/>
      <c r="BH108" s="51"/>
      <c r="BI108" s="51"/>
    </row>
    <row r="109" spans="57:61" ht="18.600000000000001" customHeight="1" x14ac:dyDescent="0.55000000000000004">
      <c r="BE109" s="51"/>
      <c r="BF109" s="51"/>
      <c r="BG109" s="51"/>
      <c r="BH109" s="51"/>
      <c r="BI109" s="51"/>
    </row>
    <row r="110" spans="57:61" ht="18.600000000000001" customHeight="1" x14ac:dyDescent="0.55000000000000004">
      <c r="BE110" s="51"/>
      <c r="BF110" s="51"/>
      <c r="BG110" s="51"/>
      <c r="BH110" s="51"/>
      <c r="BI110" s="51"/>
    </row>
    <row r="111" spans="57:61" ht="18.600000000000001" customHeight="1" x14ac:dyDescent="0.55000000000000004">
      <c r="BE111" s="51"/>
      <c r="BF111" s="51"/>
      <c r="BG111" s="51"/>
      <c r="BH111" s="51"/>
      <c r="BI111" s="51"/>
    </row>
    <row r="112" spans="57:61" ht="18.600000000000001" customHeight="1" x14ac:dyDescent="0.55000000000000004">
      <c r="BE112" s="51"/>
      <c r="BF112" s="51"/>
      <c r="BG112" s="51"/>
      <c r="BH112" s="51"/>
      <c r="BI112" s="51"/>
    </row>
    <row r="113" spans="57:61" ht="18.600000000000001" customHeight="1" x14ac:dyDescent="0.55000000000000004">
      <c r="BE113" s="51"/>
      <c r="BF113" s="51"/>
      <c r="BG113" s="51"/>
      <c r="BH113" s="51"/>
      <c r="BI113" s="51"/>
    </row>
    <row r="114" spans="57:61" ht="18.600000000000001" customHeight="1" x14ac:dyDescent="0.55000000000000004">
      <c r="BE114" s="51"/>
      <c r="BF114" s="51"/>
      <c r="BG114" s="51"/>
      <c r="BH114" s="51"/>
      <c r="BI114" s="51"/>
    </row>
    <row r="115" spans="57:61" ht="18.600000000000001" customHeight="1" x14ac:dyDescent="0.55000000000000004">
      <c r="BE115" s="51"/>
      <c r="BF115" s="51"/>
      <c r="BG115" s="51"/>
      <c r="BH115" s="51"/>
      <c r="BI115" s="51"/>
    </row>
    <row r="116" spans="57:61" ht="18.600000000000001" customHeight="1" x14ac:dyDescent="0.55000000000000004">
      <c r="BE116" s="51"/>
      <c r="BF116" s="51"/>
      <c r="BG116" s="51"/>
      <c r="BH116" s="51"/>
      <c r="BI116" s="51"/>
    </row>
    <row r="117" spans="57:61" ht="18.600000000000001" customHeight="1" x14ac:dyDescent="0.55000000000000004">
      <c r="BE117" s="51"/>
      <c r="BF117" s="51"/>
      <c r="BG117" s="51"/>
      <c r="BH117" s="51"/>
      <c r="BI117" s="51"/>
    </row>
    <row r="118" spans="57:61" ht="18.600000000000001" customHeight="1" x14ac:dyDescent="0.55000000000000004">
      <c r="BE118" s="51"/>
      <c r="BF118" s="51"/>
      <c r="BG118" s="51"/>
      <c r="BH118" s="51"/>
      <c r="BI118" s="51"/>
    </row>
    <row r="119" spans="57:61" ht="18.600000000000001" customHeight="1" x14ac:dyDescent="0.55000000000000004">
      <c r="BE119" s="51"/>
      <c r="BF119" s="51"/>
      <c r="BG119" s="51"/>
      <c r="BH119" s="51"/>
      <c r="BI119" s="51"/>
    </row>
    <row r="120" spans="57:61" ht="18.600000000000001" customHeight="1" x14ac:dyDescent="0.55000000000000004">
      <c r="BE120" s="51"/>
      <c r="BF120" s="51"/>
      <c r="BG120" s="51"/>
      <c r="BH120" s="51"/>
      <c r="BI120" s="51"/>
    </row>
    <row r="121" spans="57:61" ht="18.600000000000001" customHeight="1" x14ac:dyDescent="0.55000000000000004">
      <c r="BE121" s="51"/>
      <c r="BF121" s="51"/>
      <c r="BG121" s="51"/>
      <c r="BH121" s="51"/>
      <c r="BI121" s="51"/>
    </row>
    <row r="122" spans="57:61" ht="18.600000000000001" customHeight="1" x14ac:dyDescent="0.55000000000000004">
      <c r="BE122" s="51"/>
      <c r="BF122" s="51"/>
      <c r="BG122" s="51"/>
      <c r="BH122" s="51"/>
      <c r="BI122" s="51"/>
    </row>
    <row r="123" spans="57:61" ht="18.600000000000001" customHeight="1" x14ac:dyDescent="0.55000000000000004">
      <c r="BE123" s="51"/>
      <c r="BF123" s="51"/>
      <c r="BG123" s="51"/>
      <c r="BH123" s="51"/>
      <c r="BI123" s="51"/>
    </row>
    <row r="124" spans="57:61" ht="18.600000000000001" customHeight="1" x14ac:dyDescent="0.55000000000000004">
      <c r="BE124" s="51"/>
      <c r="BF124" s="51"/>
      <c r="BG124" s="51"/>
      <c r="BH124" s="51"/>
      <c r="BI124" s="51"/>
    </row>
    <row r="125" spans="57:61" ht="18.600000000000001" customHeight="1" x14ac:dyDescent="0.55000000000000004">
      <c r="BE125" s="51"/>
      <c r="BF125" s="51"/>
      <c r="BG125" s="51"/>
      <c r="BH125" s="51"/>
      <c r="BI125" s="51"/>
    </row>
    <row r="126" spans="57:61" ht="18.600000000000001" customHeight="1" x14ac:dyDescent="0.55000000000000004">
      <c r="BE126" s="51"/>
      <c r="BF126" s="51"/>
      <c r="BG126" s="51"/>
      <c r="BH126" s="51"/>
      <c r="BI126" s="51"/>
    </row>
    <row r="127" spans="57:61" ht="18.600000000000001" customHeight="1" x14ac:dyDescent="0.55000000000000004">
      <c r="BE127" s="51"/>
      <c r="BF127" s="51"/>
      <c r="BG127" s="51"/>
      <c r="BH127" s="51"/>
      <c r="BI127" s="51"/>
    </row>
    <row r="128" spans="57:61" ht="18.600000000000001" customHeight="1" x14ac:dyDescent="0.55000000000000004">
      <c r="BE128" s="51"/>
      <c r="BF128" s="51"/>
      <c r="BG128" s="51"/>
      <c r="BH128" s="51"/>
      <c r="BI128" s="51"/>
    </row>
    <row r="129" spans="57:61" ht="18.600000000000001" customHeight="1" x14ac:dyDescent="0.55000000000000004">
      <c r="BE129" s="51"/>
      <c r="BF129" s="51"/>
      <c r="BG129" s="51"/>
      <c r="BH129" s="51"/>
      <c r="BI129" s="51"/>
    </row>
    <row r="130" spans="57:61" ht="18.600000000000001" customHeight="1" x14ac:dyDescent="0.55000000000000004">
      <c r="BE130" s="51"/>
      <c r="BF130" s="51"/>
      <c r="BG130" s="51"/>
      <c r="BH130" s="51"/>
      <c r="BI130" s="51"/>
    </row>
    <row r="131" spans="57:61" ht="18.600000000000001" customHeight="1" x14ac:dyDescent="0.55000000000000004">
      <c r="BE131" s="51"/>
      <c r="BF131" s="51"/>
      <c r="BG131" s="51"/>
      <c r="BH131" s="51"/>
      <c r="BI131" s="51"/>
    </row>
    <row r="132" spans="57:61" ht="18.600000000000001" customHeight="1" x14ac:dyDescent="0.55000000000000004">
      <c r="BE132" s="51"/>
      <c r="BF132" s="51"/>
      <c r="BG132" s="51"/>
      <c r="BH132" s="51"/>
      <c r="BI132" s="51"/>
    </row>
    <row r="133" spans="57:61" ht="18.600000000000001" customHeight="1" x14ac:dyDescent="0.55000000000000004">
      <c r="BE133" s="51"/>
      <c r="BF133" s="51"/>
      <c r="BG133" s="51"/>
      <c r="BH133" s="51"/>
      <c r="BI133" s="51"/>
    </row>
    <row r="134" spans="57:61" ht="18.600000000000001" customHeight="1" x14ac:dyDescent="0.55000000000000004">
      <c r="BE134" s="51"/>
      <c r="BF134" s="51"/>
      <c r="BG134" s="51"/>
      <c r="BH134" s="51"/>
      <c r="BI134" s="51"/>
    </row>
    <row r="135" spans="57:61" ht="18.600000000000001" customHeight="1" x14ac:dyDescent="0.55000000000000004">
      <c r="BE135" s="51"/>
      <c r="BF135" s="51"/>
      <c r="BG135" s="51"/>
      <c r="BH135" s="51"/>
      <c r="BI135" s="51"/>
    </row>
    <row r="136" spans="57:61" ht="18.600000000000001" customHeight="1" x14ac:dyDescent="0.55000000000000004">
      <c r="BE136" s="51"/>
      <c r="BF136" s="51"/>
      <c r="BG136" s="51"/>
      <c r="BH136" s="51"/>
      <c r="BI136" s="51"/>
    </row>
    <row r="137" spans="57:61" ht="18.600000000000001" customHeight="1" x14ac:dyDescent="0.55000000000000004">
      <c r="BE137" s="51"/>
      <c r="BF137" s="51"/>
      <c r="BG137" s="51"/>
      <c r="BH137" s="51"/>
      <c r="BI137" s="51"/>
    </row>
    <row r="138" spans="57:61" ht="18.600000000000001" customHeight="1" x14ac:dyDescent="0.55000000000000004">
      <c r="BE138" s="51"/>
      <c r="BF138" s="51"/>
      <c r="BG138" s="51"/>
      <c r="BH138" s="51"/>
      <c r="BI138" s="51"/>
    </row>
    <row r="139" spans="57:61" ht="18.600000000000001" customHeight="1" x14ac:dyDescent="0.55000000000000004">
      <c r="BE139" s="51"/>
      <c r="BF139" s="51"/>
      <c r="BG139" s="51"/>
      <c r="BH139" s="51"/>
      <c r="BI139" s="51"/>
    </row>
    <row r="140" spans="57:61" ht="18.600000000000001" customHeight="1" x14ac:dyDescent="0.55000000000000004">
      <c r="BE140" s="51"/>
      <c r="BF140" s="51"/>
      <c r="BG140" s="51"/>
      <c r="BH140" s="51"/>
      <c r="BI140" s="51"/>
    </row>
    <row r="141" spans="57:61" ht="18.600000000000001" customHeight="1" x14ac:dyDescent="0.55000000000000004">
      <c r="BE141" s="51"/>
      <c r="BF141" s="51"/>
      <c r="BG141" s="51"/>
      <c r="BH141" s="51"/>
      <c r="BI141" s="51"/>
    </row>
    <row r="142" spans="57:61" ht="18.600000000000001" customHeight="1" x14ac:dyDescent="0.55000000000000004">
      <c r="BE142" s="51"/>
      <c r="BF142" s="51"/>
      <c r="BG142" s="51"/>
      <c r="BH142" s="51"/>
      <c r="BI142" s="51"/>
    </row>
    <row r="143" spans="57:61" ht="18.600000000000001" customHeight="1" x14ac:dyDescent="0.55000000000000004">
      <c r="BE143" s="51"/>
      <c r="BF143" s="51"/>
      <c r="BG143" s="51"/>
      <c r="BH143" s="51"/>
      <c r="BI143" s="51"/>
    </row>
    <row r="144" spans="57:61" ht="18.600000000000001" customHeight="1" x14ac:dyDescent="0.55000000000000004">
      <c r="BE144" s="51"/>
      <c r="BF144" s="51"/>
      <c r="BG144" s="51"/>
      <c r="BH144" s="51"/>
      <c r="BI144" s="51"/>
    </row>
    <row r="145" spans="57:61" ht="18.600000000000001" customHeight="1" x14ac:dyDescent="0.55000000000000004">
      <c r="BE145" s="51"/>
      <c r="BF145" s="51"/>
      <c r="BG145" s="51"/>
      <c r="BH145" s="51"/>
      <c r="BI145" s="51"/>
    </row>
    <row r="146" spans="57:61" ht="18.600000000000001" customHeight="1" x14ac:dyDescent="0.55000000000000004">
      <c r="BE146" s="51"/>
      <c r="BF146" s="51"/>
      <c r="BG146" s="51"/>
      <c r="BH146" s="51"/>
      <c r="BI146" s="51"/>
    </row>
    <row r="147" spans="57:61" ht="18.600000000000001" customHeight="1" x14ac:dyDescent="0.55000000000000004">
      <c r="BE147" s="51"/>
      <c r="BF147" s="51"/>
      <c r="BG147" s="51"/>
      <c r="BH147" s="51"/>
      <c r="BI147" s="51"/>
    </row>
    <row r="148" spans="57:61" ht="18.600000000000001" customHeight="1" x14ac:dyDescent="0.55000000000000004">
      <c r="BE148" s="51"/>
      <c r="BF148" s="51"/>
      <c r="BG148" s="51"/>
      <c r="BH148" s="51"/>
      <c r="BI148" s="51"/>
    </row>
    <row r="149" spans="57:61" ht="18.600000000000001" customHeight="1" x14ac:dyDescent="0.55000000000000004">
      <c r="BE149" s="51"/>
      <c r="BF149" s="51"/>
      <c r="BG149" s="51"/>
      <c r="BH149" s="51"/>
      <c r="BI149" s="51"/>
    </row>
    <row r="150" spans="57:61" ht="18.600000000000001" customHeight="1" x14ac:dyDescent="0.55000000000000004">
      <c r="BE150" s="51"/>
      <c r="BF150" s="51"/>
      <c r="BG150" s="51"/>
      <c r="BH150" s="51"/>
      <c r="BI150" s="51"/>
    </row>
    <row r="151" spans="57:61" ht="18.600000000000001" customHeight="1" x14ac:dyDescent="0.55000000000000004">
      <c r="BE151" s="51"/>
      <c r="BF151" s="51"/>
      <c r="BG151" s="51"/>
      <c r="BH151" s="51"/>
      <c r="BI151" s="51"/>
    </row>
    <row r="152" spans="57:61" ht="18.600000000000001" customHeight="1" x14ac:dyDescent="0.55000000000000004">
      <c r="BE152" s="51"/>
      <c r="BF152" s="51"/>
      <c r="BG152" s="51"/>
      <c r="BH152" s="51"/>
      <c r="BI152" s="51"/>
    </row>
    <row r="153" spans="57:61" ht="18.600000000000001" customHeight="1" x14ac:dyDescent="0.55000000000000004">
      <c r="BE153" s="51"/>
      <c r="BF153" s="51"/>
      <c r="BG153" s="51"/>
      <c r="BH153" s="51"/>
      <c r="BI153" s="51"/>
    </row>
    <row r="154" spans="57:61" ht="18.600000000000001" customHeight="1" x14ac:dyDescent="0.55000000000000004">
      <c r="BE154" s="51"/>
      <c r="BF154" s="51"/>
      <c r="BG154" s="51"/>
      <c r="BH154" s="51"/>
      <c r="BI154" s="51"/>
    </row>
    <row r="155" spans="57:61" ht="18.600000000000001" customHeight="1" x14ac:dyDescent="0.55000000000000004">
      <c r="BE155" s="51"/>
      <c r="BF155" s="51"/>
      <c r="BG155" s="51"/>
      <c r="BH155" s="51"/>
      <c r="BI155" s="51"/>
    </row>
    <row r="156" spans="57:61" ht="18.600000000000001" customHeight="1" x14ac:dyDescent="0.55000000000000004">
      <c r="BE156" s="51"/>
      <c r="BF156" s="51"/>
      <c r="BG156" s="51"/>
      <c r="BH156" s="51"/>
      <c r="BI156" s="51"/>
    </row>
    <row r="157" spans="57:61" ht="18.600000000000001" customHeight="1" x14ac:dyDescent="0.55000000000000004">
      <c r="BE157" s="51"/>
      <c r="BF157" s="51"/>
      <c r="BG157" s="51"/>
      <c r="BH157" s="51"/>
      <c r="BI157" s="51"/>
    </row>
    <row r="158" spans="57:61" ht="18.600000000000001" customHeight="1" x14ac:dyDescent="0.55000000000000004">
      <c r="BE158" s="51"/>
      <c r="BF158" s="51"/>
      <c r="BG158" s="51"/>
      <c r="BH158" s="51"/>
      <c r="BI158" s="51"/>
    </row>
    <row r="159" spans="57:61" ht="18.600000000000001" customHeight="1" x14ac:dyDescent="0.55000000000000004">
      <c r="BE159" s="51"/>
      <c r="BF159" s="51"/>
      <c r="BG159" s="51"/>
      <c r="BH159" s="51"/>
      <c r="BI159" s="51"/>
    </row>
    <row r="160" spans="57:61" ht="18.600000000000001" customHeight="1" x14ac:dyDescent="0.55000000000000004">
      <c r="BE160" s="51"/>
      <c r="BF160" s="51"/>
      <c r="BG160" s="51"/>
      <c r="BH160" s="51"/>
      <c r="BI160" s="51"/>
    </row>
    <row r="161" spans="57:61" ht="18.600000000000001" customHeight="1" x14ac:dyDescent="0.55000000000000004">
      <c r="BE161" s="51"/>
      <c r="BF161" s="51"/>
      <c r="BG161" s="51"/>
      <c r="BH161" s="51"/>
      <c r="BI161" s="51"/>
    </row>
    <row r="162" spans="57:61" ht="18.600000000000001" customHeight="1" x14ac:dyDescent="0.55000000000000004">
      <c r="BE162" s="51"/>
      <c r="BF162" s="51"/>
      <c r="BG162" s="51"/>
      <c r="BH162" s="51"/>
      <c r="BI162" s="51"/>
    </row>
    <row r="163" spans="57:61" ht="18.600000000000001" customHeight="1" x14ac:dyDescent="0.55000000000000004">
      <c r="BE163" s="51"/>
      <c r="BF163" s="51"/>
      <c r="BG163" s="51"/>
      <c r="BH163" s="51"/>
      <c r="BI163" s="51"/>
    </row>
    <row r="164" spans="57:61" ht="18.600000000000001" customHeight="1" x14ac:dyDescent="0.55000000000000004">
      <c r="BE164" s="51"/>
      <c r="BF164" s="51"/>
      <c r="BG164" s="51"/>
      <c r="BH164" s="51"/>
      <c r="BI164" s="51"/>
    </row>
    <row r="165" spans="57:61" ht="18.600000000000001" customHeight="1" x14ac:dyDescent="0.55000000000000004">
      <c r="BE165" s="51"/>
      <c r="BF165" s="51"/>
      <c r="BG165" s="51"/>
      <c r="BH165" s="51"/>
      <c r="BI165" s="51"/>
    </row>
    <row r="166" spans="57:61" ht="18.600000000000001" customHeight="1" x14ac:dyDescent="0.55000000000000004">
      <c r="BE166" s="51"/>
      <c r="BF166" s="51"/>
      <c r="BG166" s="51"/>
      <c r="BH166" s="51"/>
      <c r="BI166" s="51"/>
    </row>
    <row r="167" spans="57:61" ht="18.600000000000001" customHeight="1" x14ac:dyDescent="0.55000000000000004">
      <c r="BE167" s="51"/>
      <c r="BF167" s="51"/>
      <c r="BG167" s="51"/>
      <c r="BH167" s="51"/>
      <c r="BI167" s="51"/>
    </row>
    <row r="168" spans="57:61" ht="18.600000000000001" customHeight="1" x14ac:dyDescent="0.55000000000000004">
      <c r="BE168" s="51"/>
      <c r="BF168" s="51"/>
      <c r="BG168" s="51"/>
      <c r="BH168" s="51"/>
      <c r="BI168" s="51"/>
    </row>
    <row r="169" spans="57:61" ht="18.600000000000001" customHeight="1" x14ac:dyDescent="0.55000000000000004">
      <c r="BE169" s="51"/>
      <c r="BF169" s="51"/>
      <c r="BG169" s="51"/>
      <c r="BH169" s="51"/>
      <c r="BI169" s="51"/>
    </row>
    <row r="170" spans="57:61" ht="18.600000000000001" customHeight="1" x14ac:dyDescent="0.55000000000000004">
      <c r="BE170" s="51"/>
      <c r="BF170" s="51"/>
      <c r="BG170" s="51"/>
      <c r="BH170" s="51"/>
      <c r="BI170" s="51"/>
    </row>
    <row r="171" spans="57:61" ht="18.600000000000001" customHeight="1" x14ac:dyDescent="0.55000000000000004">
      <c r="BE171" s="51"/>
      <c r="BF171" s="51"/>
      <c r="BG171" s="51"/>
      <c r="BH171" s="51"/>
      <c r="BI171" s="51"/>
    </row>
    <row r="172" spans="57:61" ht="18.600000000000001" customHeight="1" x14ac:dyDescent="0.55000000000000004">
      <c r="BE172" s="51"/>
      <c r="BF172" s="51"/>
      <c r="BG172" s="51"/>
      <c r="BH172" s="51"/>
      <c r="BI172" s="51"/>
    </row>
    <row r="173" spans="57:61" ht="18.600000000000001" customHeight="1" x14ac:dyDescent="0.55000000000000004">
      <c r="BE173" s="51"/>
      <c r="BF173" s="51"/>
      <c r="BG173" s="51"/>
      <c r="BH173" s="51"/>
      <c r="BI173" s="51"/>
    </row>
    <row r="174" spans="57:61" ht="18.600000000000001" customHeight="1" x14ac:dyDescent="0.55000000000000004">
      <c r="BE174" s="51"/>
      <c r="BF174" s="51"/>
      <c r="BG174" s="51"/>
      <c r="BH174" s="51"/>
      <c r="BI174" s="51"/>
    </row>
    <row r="175" spans="57:61" ht="18" customHeight="1" x14ac:dyDescent="0.55000000000000004">
      <c r="BE175" s="51"/>
      <c r="BF175" s="51"/>
      <c r="BG175" s="51"/>
      <c r="BH175" s="51"/>
      <c r="BI175" s="51"/>
    </row>
    <row r="176" spans="57:61" ht="18" customHeight="1" x14ac:dyDescent="0.55000000000000004">
      <c r="BE176" s="51"/>
      <c r="BF176" s="51"/>
      <c r="BG176" s="51"/>
      <c r="BH176" s="51"/>
      <c r="BI176" s="51"/>
    </row>
    <row r="177" spans="57:61" ht="18.600000000000001" customHeight="1" x14ac:dyDescent="0.55000000000000004">
      <c r="BE177" s="51"/>
      <c r="BF177" s="51"/>
      <c r="BG177" s="51"/>
      <c r="BH177" s="51"/>
      <c r="BI177" s="51"/>
    </row>
    <row r="178" spans="57:61" ht="18.600000000000001" customHeight="1" x14ac:dyDescent="0.55000000000000004">
      <c r="BE178" s="51"/>
      <c r="BF178" s="51"/>
      <c r="BG178" s="51"/>
      <c r="BH178" s="51"/>
      <c r="BI178" s="51"/>
    </row>
    <row r="179" spans="57:61" ht="18.600000000000001" customHeight="1" x14ac:dyDescent="0.55000000000000004">
      <c r="BE179" s="51"/>
      <c r="BF179" s="51"/>
      <c r="BG179" s="51"/>
      <c r="BH179" s="51"/>
      <c r="BI179" s="51"/>
    </row>
    <row r="180" spans="57:61" ht="18.600000000000001" customHeight="1" x14ac:dyDescent="0.55000000000000004">
      <c r="BE180" s="51"/>
      <c r="BF180" s="51"/>
      <c r="BG180" s="51"/>
      <c r="BH180" s="51"/>
      <c r="BI180" s="51"/>
    </row>
    <row r="181" spans="57:61" ht="18.600000000000001" customHeight="1" x14ac:dyDescent="0.55000000000000004">
      <c r="BE181" s="51"/>
      <c r="BF181" s="51"/>
      <c r="BG181" s="51"/>
      <c r="BH181" s="51"/>
      <c r="BI181" s="51"/>
    </row>
    <row r="182" spans="57:61" ht="18.600000000000001" customHeight="1" x14ac:dyDescent="0.55000000000000004">
      <c r="BE182" s="51"/>
      <c r="BF182" s="51"/>
      <c r="BG182" s="51"/>
      <c r="BH182" s="51"/>
      <c r="BI182" s="51"/>
    </row>
    <row r="183" spans="57:61" ht="18.600000000000001" customHeight="1" x14ac:dyDescent="0.55000000000000004">
      <c r="BE183" s="51"/>
      <c r="BF183" s="51"/>
      <c r="BG183" s="51"/>
      <c r="BH183" s="51"/>
      <c r="BI183" s="51"/>
    </row>
    <row r="184" spans="57:61" ht="18.600000000000001" customHeight="1" x14ac:dyDescent="0.55000000000000004">
      <c r="BE184" s="51"/>
      <c r="BF184" s="51"/>
      <c r="BG184" s="51"/>
      <c r="BH184" s="51"/>
      <c r="BI184" s="51"/>
    </row>
    <row r="185" spans="57:61" ht="18.600000000000001" customHeight="1" x14ac:dyDescent="0.55000000000000004">
      <c r="BE185" s="51"/>
      <c r="BF185" s="51"/>
      <c r="BG185" s="51"/>
      <c r="BH185" s="51"/>
      <c r="BI185" s="51"/>
    </row>
    <row r="186" spans="57:61" ht="18.600000000000001" customHeight="1" x14ac:dyDescent="0.55000000000000004">
      <c r="BE186" s="51"/>
      <c r="BF186" s="51"/>
      <c r="BG186" s="51"/>
      <c r="BH186" s="51"/>
      <c r="BI186" s="51"/>
    </row>
    <row r="187" spans="57:61" ht="18.600000000000001" customHeight="1" x14ac:dyDescent="0.55000000000000004">
      <c r="BE187" s="51"/>
      <c r="BF187" s="51"/>
      <c r="BG187" s="51"/>
      <c r="BH187" s="51"/>
      <c r="BI187" s="51"/>
    </row>
    <row r="188" spans="57:61" ht="18.600000000000001" customHeight="1" x14ac:dyDescent="0.55000000000000004">
      <c r="BE188" s="51"/>
      <c r="BF188" s="51"/>
      <c r="BG188" s="51"/>
      <c r="BH188" s="51"/>
      <c r="BI188" s="51"/>
    </row>
    <row r="189" spans="57:61" ht="18.600000000000001" customHeight="1" x14ac:dyDescent="0.55000000000000004">
      <c r="BE189" s="51"/>
      <c r="BF189" s="51"/>
      <c r="BG189" s="51"/>
      <c r="BH189" s="51"/>
      <c r="BI189" s="51"/>
    </row>
    <row r="190" spans="57:61" ht="18.600000000000001" customHeight="1" x14ac:dyDescent="0.55000000000000004">
      <c r="BE190" s="51"/>
      <c r="BF190" s="51"/>
      <c r="BG190" s="51"/>
      <c r="BH190" s="51"/>
      <c r="BI190" s="51"/>
    </row>
    <row r="191" spans="57:61" ht="18.600000000000001" customHeight="1" x14ac:dyDescent="0.55000000000000004">
      <c r="BE191" s="51"/>
      <c r="BF191" s="51"/>
      <c r="BG191" s="51"/>
      <c r="BH191" s="51"/>
      <c r="BI191" s="51"/>
    </row>
    <row r="192" spans="57:61" ht="18.600000000000001" customHeight="1" x14ac:dyDescent="0.55000000000000004">
      <c r="BE192" s="51"/>
      <c r="BF192" s="51"/>
      <c r="BG192" s="51"/>
      <c r="BH192" s="51"/>
      <c r="BI192" s="51"/>
    </row>
    <row r="193" spans="57:61" ht="18.600000000000001" customHeight="1" x14ac:dyDescent="0.55000000000000004">
      <c r="BE193" s="51"/>
      <c r="BF193" s="51"/>
      <c r="BG193" s="51"/>
      <c r="BH193" s="51"/>
      <c r="BI193" s="51"/>
    </row>
    <row r="194" spans="57:61" ht="18.600000000000001" customHeight="1" x14ac:dyDescent="0.55000000000000004">
      <c r="BE194" s="51"/>
      <c r="BF194" s="51"/>
      <c r="BG194" s="51"/>
      <c r="BH194" s="51"/>
      <c r="BI194" s="51"/>
    </row>
    <row r="195" spans="57:61" ht="18.600000000000001" customHeight="1" x14ac:dyDescent="0.55000000000000004">
      <c r="BE195" s="51"/>
      <c r="BF195" s="51"/>
      <c r="BG195" s="51"/>
      <c r="BH195" s="51"/>
      <c r="BI195" s="51"/>
    </row>
    <row r="196" spans="57:61" ht="18.600000000000001" customHeight="1" x14ac:dyDescent="0.55000000000000004">
      <c r="BE196" s="51"/>
      <c r="BF196" s="51"/>
      <c r="BG196" s="51"/>
      <c r="BH196" s="51"/>
      <c r="BI196" s="51"/>
    </row>
    <row r="197" spans="57:61" ht="18.600000000000001" customHeight="1" x14ac:dyDescent="0.55000000000000004">
      <c r="BE197" s="51"/>
      <c r="BF197" s="51"/>
      <c r="BG197" s="51"/>
      <c r="BH197" s="51"/>
      <c r="BI197" s="51"/>
    </row>
    <row r="198" spans="57:61" x14ac:dyDescent="0.55000000000000004">
      <c r="BE198" s="51"/>
      <c r="BF198" s="51"/>
      <c r="BG198" s="51"/>
      <c r="BH198" s="51"/>
      <c r="BI198" s="51"/>
    </row>
    <row r="199" spans="57:61" x14ac:dyDescent="0.55000000000000004">
      <c r="BE199" s="51"/>
      <c r="BF199" s="51"/>
      <c r="BG199" s="51"/>
      <c r="BH199" s="51"/>
      <c r="BI199" s="51"/>
    </row>
    <row r="200" spans="57:61" x14ac:dyDescent="0.55000000000000004">
      <c r="BE200" s="51"/>
      <c r="BF200" s="51"/>
      <c r="BG200" s="51"/>
      <c r="BH200" s="51"/>
      <c r="BI200" s="51"/>
    </row>
    <row r="201" spans="57:61" x14ac:dyDescent="0.55000000000000004">
      <c r="BE201" s="51"/>
      <c r="BF201" s="51"/>
      <c r="BG201" s="51"/>
      <c r="BH201" s="51"/>
      <c r="BI201" s="51"/>
    </row>
    <row r="202" spans="57:61" x14ac:dyDescent="0.55000000000000004">
      <c r="BE202" s="51"/>
      <c r="BF202" s="51"/>
      <c r="BG202" s="51"/>
      <c r="BH202" s="51"/>
      <c r="BI202" s="51"/>
    </row>
    <row r="203" spans="57:61" x14ac:dyDescent="0.55000000000000004">
      <c r="BE203" s="51"/>
      <c r="BF203" s="51"/>
      <c r="BG203" s="51"/>
      <c r="BH203" s="51"/>
      <c r="BI203" s="51"/>
    </row>
    <row r="204" spans="57:61" x14ac:dyDescent="0.55000000000000004">
      <c r="BE204" s="51"/>
      <c r="BF204" s="51"/>
      <c r="BG204" s="51"/>
      <c r="BH204" s="51"/>
      <c r="BI204" s="51"/>
    </row>
    <row r="205" spans="57:61" x14ac:dyDescent="0.55000000000000004">
      <c r="BE205" s="51"/>
      <c r="BF205" s="51"/>
      <c r="BG205" s="51"/>
      <c r="BH205" s="51"/>
      <c r="BI205" s="51"/>
    </row>
    <row r="206" spans="57:61" x14ac:dyDescent="0.55000000000000004">
      <c r="BE206" s="51"/>
      <c r="BF206" s="51"/>
      <c r="BG206" s="51"/>
      <c r="BH206" s="51"/>
      <c r="BI206" s="51"/>
    </row>
    <row r="207" spans="57:61" x14ac:dyDescent="0.55000000000000004">
      <c r="BE207" s="51"/>
      <c r="BF207" s="51"/>
      <c r="BG207" s="51"/>
      <c r="BH207" s="51"/>
      <c r="BI207" s="51"/>
    </row>
    <row r="208" spans="57:61" x14ac:dyDescent="0.55000000000000004">
      <c r="BE208" s="51"/>
      <c r="BF208" s="51"/>
      <c r="BG208" s="51"/>
      <c r="BH208" s="51"/>
      <c r="BI208" s="51"/>
    </row>
    <row r="209" spans="57:61" x14ac:dyDescent="0.55000000000000004">
      <c r="BE209" s="51"/>
      <c r="BF209" s="51"/>
      <c r="BG209" s="51"/>
      <c r="BH209" s="51"/>
      <c r="BI209" s="51"/>
    </row>
    <row r="210" spans="57:61" x14ac:dyDescent="0.55000000000000004">
      <c r="BE210" s="51"/>
      <c r="BF210" s="51"/>
      <c r="BG210" s="51"/>
      <c r="BH210" s="51"/>
      <c r="BI210" s="51"/>
    </row>
    <row r="211" spans="57:61" x14ac:dyDescent="0.55000000000000004">
      <c r="BE211" s="51"/>
      <c r="BF211" s="51"/>
      <c r="BG211" s="51"/>
      <c r="BH211" s="51"/>
      <c r="BI211" s="51"/>
    </row>
    <row r="212" spans="57:61" x14ac:dyDescent="0.55000000000000004">
      <c r="BE212" s="51"/>
      <c r="BF212" s="51"/>
      <c r="BG212" s="51"/>
      <c r="BH212" s="51"/>
      <c r="BI212" s="51"/>
    </row>
    <row r="213" spans="57:61" x14ac:dyDescent="0.55000000000000004">
      <c r="BE213" s="51"/>
      <c r="BF213" s="51"/>
      <c r="BG213" s="51"/>
      <c r="BH213" s="51"/>
      <c r="BI213" s="51"/>
    </row>
    <row r="214" spans="57:61" x14ac:dyDescent="0.55000000000000004">
      <c r="BE214" s="51"/>
      <c r="BF214" s="51"/>
      <c r="BG214" s="51"/>
      <c r="BH214" s="51"/>
      <c r="BI214" s="51"/>
    </row>
    <row r="215" spans="57:61" x14ac:dyDescent="0.55000000000000004">
      <c r="BE215" s="51"/>
      <c r="BF215" s="51"/>
      <c r="BG215" s="51"/>
      <c r="BH215" s="51"/>
      <c r="BI215" s="51"/>
    </row>
    <row r="216" spans="57:61" x14ac:dyDescent="0.55000000000000004">
      <c r="BE216" s="51"/>
      <c r="BF216" s="51"/>
      <c r="BG216" s="51"/>
      <c r="BH216" s="51"/>
      <c r="BI216" s="51"/>
    </row>
    <row r="217" spans="57:61" x14ac:dyDescent="0.55000000000000004">
      <c r="BE217" s="51"/>
      <c r="BF217" s="51"/>
      <c r="BG217" s="51"/>
      <c r="BH217" s="51"/>
      <c r="BI217" s="51"/>
    </row>
    <row r="218" spans="57:61" x14ac:dyDescent="0.55000000000000004">
      <c r="BE218" s="51"/>
      <c r="BF218" s="51"/>
      <c r="BG218" s="51"/>
      <c r="BH218" s="51"/>
      <c r="BI218" s="51"/>
    </row>
    <row r="219" spans="57:61" x14ac:dyDescent="0.55000000000000004">
      <c r="BE219" s="51"/>
      <c r="BF219" s="51"/>
      <c r="BG219" s="51"/>
      <c r="BH219" s="51"/>
      <c r="BI219" s="51"/>
    </row>
    <row r="220" spans="57:61" x14ac:dyDescent="0.55000000000000004">
      <c r="BE220" s="51"/>
      <c r="BF220" s="51"/>
      <c r="BG220" s="51"/>
      <c r="BH220" s="51"/>
      <c r="BI220" s="51"/>
    </row>
    <row r="221" spans="57:61" x14ac:dyDescent="0.55000000000000004">
      <c r="BE221" s="51"/>
      <c r="BF221" s="51"/>
      <c r="BG221" s="51"/>
      <c r="BH221" s="51"/>
      <c r="BI221" s="51"/>
    </row>
    <row r="222" spans="57:61" x14ac:dyDescent="0.55000000000000004">
      <c r="BE222" s="51"/>
      <c r="BF222" s="51"/>
      <c r="BG222" s="51"/>
      <c r="BH222" s="51"/>
      <c r="BI222" s="51"/>
    </row>
    <row r="223" spans="57:61" x14ac:dyDescent="0.55000000000000004">
      <c r="BE223" s="51"/>
      <c r="BF223" s="51"/>
      <c r="BG223" s="51"/>
      <c r="BH223" s="51"/>
      <c r="BI223" s="51"/>
    </row>
    <row r="224" spans="57:61" x14ac:dyDescent="0.55000000000000004">
      <c r="BE224" s="51"/>
      <c r="BF224" s="51"/>
      <c r="BG224" s="51"/>
      <c r="BH224" s="51"/>
      <c r="BI224" s="51"/>
    </row>
    <row r="225" spans="57:61" x14ac:dyDescent="0.55000000000000004">
      <c r="BE225" s="51"/>
      <c r="BF225" s="51"/>
      <c r="BG225" s="51"/>
      <c r="BH225" s="51"/>
      <c r="BI225" s="51"/>
    </row>
    <row r="226" spans="57:61" x14ac:dyDescent="0.55000000000000004">
      <c r="BE226" s="51"/>
      <c r="BF226" s="51"/>
      <c r="BG226" s="51"/>
      <c r="BH226" s="51"/>
      <c r="BI226" s="51"/>
    </row>
    <row r="227" spans="57:61" x14ac:dyDescent="0.55000000000000004">
      <c r="BE227" s="51"/>
      <c r="BF227" s="51"/>
      <c r="BG227" s="51"/>
      <c r="BH227" s="51"/>
      <c r="BI227" s="51"/>
    </row>
    <row r="228" spans="57:61" x14ac:dyDescent="0.55000000000000004">
      <c r="BE228" s="51"/>
      <c r="BF228" s="51"/>
      <c r="BG228" s="51"/>
      <c r="BH228" s="51"/>
      <c r="BI228" s="51"/>
    </row>
    <row r="229" spans="57:61" x14ac:dyDescent="0.55000000000000004">
      <c r="BE229" s="51"/>
      <c r="BF229" s="51"/>
      <c r="BG229" s="51"/>
      <c r="BH229" s="51"/>
      <c r="BI229" s="51"/>
    </row>
    <row r="230" spans="57:61" x14ac:dyDescent="0.55000000000000004">
      <c r="BE230" s="51"/>
      <c r="BF230" s="51"/>
      <c r="BG230" s="51"/>
      <c r="BH230" s="51"/>
      <c r="BI230" s="51"/>
    </row>
    <row r="231" spans="57:61" x14ac:dyDescent="0.55000000000000004">
      <c r="BE231" s="51"/>
      <c r="BF231" s="51"/>
      <c r="BG231" s="51"/>
      <c r="BH231" s="51"/>
      <c r="BI231" s="51"/>
    </row>
    <row r="232" spans="57:61" x14ac:dyDescent="0.55000000000000004">
      <c r="BE232" s="51"/>
      <c r="BF232" s="51"/>
      <c r="BG232" s="51"/>
      <c r="BH232" s="51"/>
      <c r="BI232" s="51"/>
    </row>
    <row r="233" spans="57:61" x14ac:dyDescent="0.55000000000000004">
      <c r="BE233" s="51"/>
      <c r="BF233" s="51"/>
      <c r="BG233" s="51"/>
      <c r="BH233" s="51"/>
      <c r="BI233" s="51"/>
    </row>
    <row r="234" spans="57:61" x14ac:dyDescent="0.55000000000000004">
      <c r="BE234" s="51"/>
      <c r="BF234" s="51"/>
      <c r="BG234" s="51"/>
      <c r="BH234" s="51"/>
      <c r="BI234" s="51"/>
    </row>
    <row r="235" spans="57:61" x14ac:dyDescent="0.55000000000000004">
      <c r="BE235" s="51"/>
      <c r="BF235" s="51"/>
      <c r="BG235" s="51"/>
      <c r="BH235" s="51"/>
      <c r="BI235" s="51"/>
    </row>
    <row r="236" spans="57:61" x14ac:dyDescent="0.55000000000000004">
      <c r="BE236" s="51"/>
      <c r="BF236" s="51"/>
      <c r="BG236" s="51"/>
      <c r="BH236" s="51"/>
      <c r="BI236" s="51"/>
    </row>
    <row r="237" spans="57:61" x14ac:dyDescent="0.55000000000000004">
      <c r="BE237" s="51"/>
      <c r="BF237" s="51"/>
      <c r="BG237" s="51"/>
      <c r="BH237" s="51"/>
      <c r="BI237" s="51"/>
    </row>
    <row r="238" spans="57:61" x14ac:dyDescent="0.55000000000000004">
      <c r="BE238" s="51"/>
      <c r="BF238" s="51"/>
      <c r="BG238" s="51"/>
      <c r="BH238" s="51"/>
      <c r="BI238" s="51"/>
    </row>
    <row r="239" spans="57:61" x14ac:dyDescent="0.55000000000000004">
      <c r="BE239" s="51"/>
      <c r="BF239" s="51"/>
      <c r="BG239" s="51"/>
      <c r="BH239" s="51"/>
      <c r="BI239" s="51"/>
    </row>
    <row r="240" spans="57:61" x14ac:dyDescent="0.55000000000000004">
      <c r="BE240" s="51"/>
      <c r="BF240" s="51"/>
      <c r="BG240" s="51"/>
      <c r="BH240" s="51"/>
      <c r="BI240" s="51"/>
    </row>
    <row r="241" spans="57:61" x14ac:dyDescent="0.55000000000000004">
      <c r="BE241" s="51"/>
      <c r="BF241" s="51"/>
      <c r="BG241" s="51"/>
      <c r="BH241" s="51"/>
      <c r="BI241" s="51"/>
    </row>
    <row r="242" spans="57:61" x14ac:dyDescent="0.55000000000000004">
      <c r="BE242" s="51"/>
      <c r="BF242" s="51"/>
      <c r="BG242" s="51"/>
      <c r="BH242" s="51"/>
      <c r="BI242" s="51"/>
    </row>
    <row r="243" spans="57:61" x14ac:dyDescent="0.55000000000000004">
      <c r="BE243" s="51"/>
      <c r="BF243" s="51"/>
      <c r="BG243" s="51"/>
      <c r="BH243" s="51"/>
      <c r="BI243" s="51"/>
    </row>
    <row r="244" spans="57:61" x14ac:dyDescent="0.55000000000000004">
      <c r="BE244" s="51"/>
      <c r="BF244" s="51"/>
      <c r="BG244" s="51"/>
      <c r="BH244" s="51"/>
      <c r="BI244" s="51"/>
    </row>
    <row r="245" spans="57:61" x14ac:dyDescent="0.55000000000000004">
      <c r="BE245" s="51"/>
      <c r="BF245" s="51"/>
      <c r="BG245" s="51"/>
      <c r="BH245" s="51"/>
      <c r="BI245" s="51"/>
    </row>
    <row r="246" spans="57:61" x14ac:dyDescent="0.55000000000000004">
      <c r="BE246" s="51"/>
      <c r="BF246" s="51"/>
      <c r="BG246" s="51"/>
      <c r="BH246" s="51"/>
      <c r="BI246" s="51"/>
    </row>
    <row r="247" spans="57:61" x14ac:dyDescent="0.55000000000000004">
      <c r="BE247" s="51"/>
      <c r="BF247" s="51"/>
      <c r="BG247" s="51"/>
      <c r="BH247" s="51"/>
      <c r="BI247" s="51"/>
    </row>
    <row r="248" spans="57:61" x14ac:dyDescent="0.55000000000000004">
      <c r="BE248" s="51"/>
      <c r="BF248" s="51"/>
      <c r="BG248" s="51"/>
      <c r="BH248" s="51"/>
      <c r="BI248" s="51"/>
    </row>
    <row r="249" spans="57:61" x14ac:dyDescent="0.55000000000000004">
      <c r="BE249" s="51"/>
      <c r="BF249" s="51"/>
      <c r="BG249" s="51"/>
      <c r="BH249" s="51"/>
      <c r="BI249" s="51"/>
    </row>
    <row r="250" spans="57:61" x14ac:dyDescent="0.55000000000000004">
      <c r="BE250" s="51"/>
      <c r="BF250" s="51"/>
      <c r="BG250" s="51"/>
      <c r="BH250" s="51"/>
      <c r="BI250" s="51"/>
    </row>
    <row r="251" spans="57:61" x14ac:dyDescent="0.55000000000000004">
      <c r="BE251" s="51"/>
      <c r="BF251" s="51"/>
      <c r="BG251" s="51"/>
      <c r="BH251" s="51"/>
      <c r="BI251" s="51"/>
    </row>
    <row r="252" spans="57:61" x14ac:dyDescent="0.55000000000000004">
      <c r="BE252" s="51"/>
      <c r="BF252" s="51"/>
      <c r="BG252" s="51"/>
      <c r="BH252" s="51"/>
      <c r="BI252" s="51"/>
    </row>
    <row r="253" spans="57:61" x14ac:dyDescent="0.55000000000000004">
      <c r="BE253" s="51"/>
      <c r="BF253" s="51"/>
      <c r="BG253" s="51"/>
      <c r="BH253" s="51"/>
      <c r="BI253" s="51"/>
    </row>
    <row r="254" spans="57:61" x14ac:dyDescent="0.55000000000000004">
      <c r="BE254" s="51"/>
      <c r="BF254" s="51"/>
      <c r="BG254" s="51"/>
      <c r="BH254" s="51"/>
      <c r="BI254" s="51"/>
    </row>
    <row r="255" spans="57:61" x14ac:dyDescent="0.55000000000000004">
      <c r="BE255" s="51"/>
      <c r="BF255" s="51"/>
      <c r="BG255" s="51"/>
      <c r="BH255" s="51"/>
      <c r="BI255" s="51"/>
    </row>
    <row r="256" spans="57:61" x14ac:dyDescent="0.55000000000000004">
      <c r="BE256" s="51"/>
      <c r="BF256" s="51"/>
      <c r="BG256" s="51"/>
      <c r="BH256" s="51"/>
      <c r="BI256" s="51"/>
    </row>
    <row r="257" spans="57:61" x14ac:dyDescent="0.55000000000000004">
      <c r="BE257" s="51"/>
      <c r="BF257" s="51"/>
      <c r="BG257" s="51"/>
      <c r="BH257" s="51"/>
      <c r="BI257" s="51"/>
    </row>
    <row r="258" spans="57:61" x14ac:dyDescent="0.55000000000000004">
      <c r="BE258" s="51"/>
      <c r="BF258" s="51"/>
      <c r="BG258" s="51"/>
      <c r="BH258" s="51"/>
      <c r="BI258" s="51"/>
    </row>
    <row r="259" spans="57:61" x14ac:dyDescent="0.55000000000000004">
      <c r="BE259" s="51"/>
      <c r="BF259" s="51"/>
      <c r="BG259" s="51"/>
      <c r="BH259" s="51"/>
      <c r="BI259" s="51"/>
    </row>
    <row r="260" spans="57:61" x14ac:dyDescent="0.55000000000000004">
      <c r="BE260" s="51"/>
      <c r="BF260" s="51"/>
      <c r="BG260" s="51"/>
      <c r="BH260" s="51"/>
      <c r="BI260" s="51"/>
    </row>
    <row r="261" spans="57:61" x14ac:dyDescent="0.55000000000000004">
      <c r="BE261" s="51"/>
      <c r="BF261" s="51"/>
      <c r="BG261" s="51"/>
      <c r="BH261" s="51"/>
      <c r="BI261" s="51"/>
    </row>
    <row r="262" spans="57:61" x14ac:dyDescent="0.55000000000000004">
      <c r="BE262" s="51"/>
      <c r="BF262" s="51"/>
      <c r="BG262" s="51"/>
      <c r="BH262" s="51"/>
      <c r="BI262" s="51"/>
    </row>
    <row r="263" spans="57:61" x14ac:dyDescent="0.55000000000000004">
      <c r="BE263" s="51"/>
      <c r="BF263" s="51"/>
      <c r="BG263" s="51"/>
      <c r="BH263" s="51"/>
      <c r="BI263" s="51"/>
    </row>
    <row r="264" spans="57:61" x14ac:dyDescent="0.55000000000000004">
      <c r="BE264" s="51"/>
      <c r="BF264" s="51"/>
      <c r="BG264" s="51"/>
      <c r="BH264" s="51"/>
      <c r="BI264" s="51"/>
    </row>
    <row r="265" spans="57:61" x14ac:dyDescent="0.55000000000000004">
      <c r="BE265" s="51"/>
      <c r="BF265" s="51"/>
      <c r="BG265" s="51"/>
      <c r="BH265" s="51"/>
      <c r="BI265" s="51"/>
    </row>
    <row r="266" spans="57:61" x14ac:dyDescent="0.55000000000000004">
      <c r="BE266" s="51"/>
      <c r="BF266" s="51"/>
      <c r="BG266" s="51"/>
      <c r="BH266" s="51"/>
      <c r="BI266" s="51"/>
    </row>
    <row r="267" spans="57:61" x14ac:dyDescent="0.55000000000000004">
      <c r="BE267" s="51"/>
      <c r="BF267" s="51"/>
      <c r="BG267" s="51"/>
      <c r="BH267" s="51"/>
      <c r="BI267" s="51"/>
    </row>
    <row r="268" spans="57:61" x14ac:dyDescent="0.55000000000000004">
      <c r="BE268" s="51"/>
      <c r="BF268" s="51"/>
      <c r="BG268" s="51"/>
      <c r="BH268" s="51"/>
      <c r="BI268" s="51"/>
    </row>
    <row r="269" spans="57:61" x14ac:dyDescent="0.55000000000000004">
      <c r="BE269" s="51"/>
      <c r="BF269" s="51"/>
      <c r="BG269" s="51"/>
      <c r="BH269" s="51"/>
      <c r="BI269" s="51"/>
    </row>
    <row r="270" spans="57:61" x14ac:dyDescent="0.55000000000000004">
      <c r="BE270" s="51"/>
      <c r="BF270" s="51"/>
      <c r="BG270" s="51"/>
      <c r="BH270" s="51"/>
      <c r="BI270" s="51"/>
    </row>
    <row r="271" spans="57:61" x14ac:dyDescent="0.55000000000000004">
      <c r="BE271" s="51"/>
      <c r="BF271" s="51"/>
      <c r="BG271" s="51"/>
      <c r="BH271" s="51"/>
      <c r="BI271" s="51"/>
    </row>
    <row r="272" spans="57:61" x14ac:dyDescent="0.55000000000000004">
      <c r="BE272" s="51"/>
      <c r="BF272" s="51"/>
      <c r="BG272" s="51"/>
      <c r="BH272" s="51"/>
      <c r="BI272" s="51"/>
    </row>
    <row r="273" spans="57:61" x14ac:dyDescent="0.55000000000000004">
      <c r="BE273" s="51"/>
      <c r="BF273" s="51"/>
      <c r="BG273" s="51"/>
      <c r="BH273" s="51"/>
      <c r="BI273" s="51"/>
    </row>
    <row r="274" spans="57:61" x14ac:dyDescent="0.55000000000000004">
      <c r="BE274" s="51"/>
      <c r="BF274" s="51"/>
      <c r="BG274" s="51"/>
      <c r="BH274" s="51"/>
      <c r="BI274" s="51"/>
    </row>
    <row r="275" spans="57:61" x14ac:dyDescent="0.55000000000000004">
      <c r="BE275" s="51"/>
      <c r="BF275" s="51"/>
      <c r="BG275" s="51"/>
      <c r="BH275" s="51"/>
      <c r="BI275" s="51"/>
    </row>
    <row r="276" spans="57:61" x14ac:dyDescent="0.55000000000000004">
      <c r="BE276" s="51"/>
      <c r="BF276" s="51"/>
      <c r="BG276" s="51"/>
      <c r="BH276" s="51"/>
      <c r="BI276" s="51"/>
    </row>
    <row r="277" spans="57:61" x14ac:dyDescent="0.55000000000000004">
      <c r="BE277" s="51"/>
      <c r="BF277" s="51"/>
      <c r="BG277" s="51"/>
      <c r="BH277" s="51"/>
      <c r="BI277" s="51"/>
    </row>
    <row r="278" spans="57:61" x14ac:dyDescent="0.55000000000000004">
      <c r="BE278" s="51"/>
      <c r="BF278" s="51"/>
      <c r="BG278" s="51"/>
      <c r="BH278" s="51"/>
      <c r="BI278" s="51"/>
    </row>
    <row r="279" spans="57:61" x14ac:dyDescent="0.55000000000000004">
      <c r="BE279" s="51"/>
      <c r="BF279" s="51"/>
      <c r="BG279" s="51"/>
      <c r="BH279" s="51"/>
      <c r="BI279" s="51"/>
    </row>
    <row r="280" spans="57:61" x14ac:dyDescent="0.55000000000000004">
      <c r="BE280" s="51"/>
      <c r="BF280" s="51"/>
      <c r="BG280" s="51"/>
      <c r="BH280" s="51"/>
      <c r="BI280" s="51"/>
    </row>
    <row r="281" spans="57:61" x14ac:dyDescent="0.55000000000000004">
      <c r="BE281" s="51"/>
      <c r="BF281" s="51"/>
      <c r="BG281" s="51"/>
      <c r="BH281" s="51"/>
      <c r="BI281" s="51"/>
    </row>
    <row r="282" spans="57:61" x14ac:dyDescent="0.55000000000000004">
      <c r="BE282" s="51"/>
      <c r="BF282" s="51"/>
      <c r="BG282" s="51"/>
      <c r="BH282" s="51"/>
      <c r="BI282" s="51"/>
    </row>
    <row r="283" spans="57:61" x14ac:dyDescent="0.55000000000000004">
      <c r="BE283" s="51"/>
      <c r="BF283" s="51"/>
      <c r="BG283" s="51"/>
      <c r="BH283" s="51"/>
      <c r="BI283" s="51"/>
    </row>
    <row r="284" spans="57:61" x14ac:dyDescent="0.55000000000000004">
      <c r="BE284" s="51"/>
      <c r="BF284" s="51"/>
      <c r="BG284" s="51"/>
      <c r="BH284" s="51"/>
      <c r="BI284" s="51"/>
    </row>
    <row r="285" spans="57:61" x14ac:dyDescent="0.55000000000000004">
      <c r="BE285" s="51"/>
      <c r="BF285" s="51"/>
      <c r="BG285" s="51"/>
      <c r="BH285" s="51"/>
      <c r="BI285" s="51"/>
    </row>
    <row r="286" spans="57:61" x14ac:dyDescent="0.55000000000000004">
      <c r="BE286" s="51"/>
      <c r="BF286" s="51"/>
      <c r="BG286" s="51"/>
      <c r="BH286" s="51"/>
      <c r="BI286" s="51"/>
    </row>
    <row r="287" spans="57:61" x14ac:dyDescent="0.55000000000000004">
      <c r="BE287" s="51"/>
      <c r="BF287" s="51"/>
      <c r="BG287" s="51"/>
      <c r="BH287" s="51"/>
      <c r="BI287" s="51"/>
    </row>
    <row r="288" spans="57:61" x14ac:dyDescent="0.55000000000000004">
      <c r="BE288" s="51"/>
      <c r="BF288" s="51"/>
      <c r="BG288" s="51"/>
      <c r="BH288" s="51"/>
      <c r="BI288" s="51"/>
    </row>
    <row r="289" spans="57:61" x14ac:dyDescent="0.55000000000000004">
      <c r="BE289" s="51"/>
      <c r="BF289" s="51"/>
      <c r="BG289" s="51"/>
      <c r="BH289" s="51"/>
      <c r="BI289" s="51"/>
    </row>
    <row r="290" spans="57:61" x14ac:dyDescent="0.55000000000000004">
      <c r="BE290" s="51"/>
      <c r="BF290" s="51"/>
      <c r="BG290" s="51"/>
      <c r="BH290" s="51"/>
      <c r="BI290" s="51"/>
    </row>
    <row r="291" spans="57:61" x14ac:dyDescent="0.55000000000000004">
      <c r="BE291" s="51"/>
      <c r="BF291" s="51"/>
      <c r="BG291" s="51"/>
      <c r="BH291" s="51"/>
      <c r="BI291" s="51"/>
    </row>
    <row r="292" spans="57:61" x14ac:dyDescent="0.55000000000000004">
      <c r="BE292" s="51"/>
      <c r="BF292" s="51"/>
      <c r="BG292" s="51"/>
      <c r="BH292" s="51"/>
      <c r="BI292" s="51"/>
    </row>
    <row r="293" spans="57:61" x14ac:dyDescent="0.55000000000000004">
      <c r="BE293" s="51"/>
      <c r="BF293" s="51"/>
      <c r="BG293" s="51"/>
      <c r="BH293" s="51"/>
      <c r="BI293" s="51"/>
    </row>
    <row r="294" spans="57:61" x14ac:dyDescent="0.55000000000000004">
      <c r="BE294" s="51"/>
      <c r="BF294" s="51"/>
      <c r="BG294" s="51"/>
      <c r="BH294" s="51"/>
      <c r="BI294" s="51"/>
    </row>
    <row r="295" spans="57:61" x14ac:dyDescent="0.55000000000000004">
      <c r="BE295" s="51"/>
      <c r="BF295" s="51"/>
      <c r="BG295" s="51"/>
      <c r="BH295" s="51"/>
      <c r="BI295" s="51"/>
    </row>
    <row r="296" spans="57:61" x14ac:dyDescent="0.55000000000000004">
      <c r="BE296" s="51"/>
      <c r="BF296" s="51"/>
      <c r="BG296" s="51"/>
      <c r="BH296" s="51"/>
      <c r="BI296" s="51"/>
    </row>
    <row r="297" spans="57:61" x14ac:dyDescent="0.55000000000000004">
      <c r="BE297" s="51"/>
      <c r="BF297" s="51"/>
      <c r="BG297" s="51"/>
      <c r="BH297" s="51"/>
      <c r="BI297" s="51"/>
    </row>
    <row r="298" spans="57:61" x14ac:dyDescent="0.55000000000000004">
      <c r="BE298" s="51"/>
      <c r="BF298" s="51"/>
      <c r="BG298" s="51"/>
      <c r="BH298" s="51"/>
      <c r="BI298" s="51"/>
    </row>
    <row r="299" spans="57:61" x14ac:dyDescent="0.55000000000000004">
      <c r="BE299" s="51"/>
      <c r="BF299" s="51"/>
      <c r="BG299" s="51"/>
      <c r="BH299" s="51"/>
      <c r="BI299" s="51"/>
    </row>
    <row r="300" spans="57:61" x14ac:dyDescent="0.55000000000000004">
      <c r="BE300" s="51"/>
      <c r="BF300" s="51"/>
      <c r="BG300" s="51"/>
      <c r="BH300" s="51"/>
      <c r="BI300" s="51"/>
    </row>
    <row r="301" spans="57:61" x14ac:dyDescent="0.55000000000000004">
      <c r="BE301" s="51"/>
      <c r="BF301" s="51"/>
      <c r="BG301" s="51"/>
      <c r="BH301" s="51"/>
      <c r="BI301" s="51"/>
    </row>
    <row r="302" spans="57:61" x14ac:dyDescent="0.55000000000000004">
      <c r="BE302" s="51"/>
      <c r="BF302" s="51"/>
      <c r="BG302" s="51"/>
      <c r="BH302" s="51"/>
      <c r="BI302" s="51"/>
    </row>
    <row r="303" spans="57:61" x14ac:dyDescent="0.55000000000000004">
      <c r="BE303" s="51"/>
      <c r="BF303" s="51"/>
      <c r="BG303" s="51"/>
      <c r="BH303" s="51"/>
      <c r="BI303" s="51"/>
    </row>
    <row r="304" spans="57:61" x14ac:dyDescent="0.55000000000000004">
      <c r="BE304" s="51"/>
      <c r="BF304" s="51"/>
      <c r="BG304" s="51"/>
      <c r="BH304" s="51"/>
      <c r="BI304" s="51"/>
    </row>
    <row r="305" spans="57:61" x14ac:dyDescent="0.55000000000000004">
      <c r="BE305" s="51"/>
      <c r="BF305" s="51"/>
      <c r="BG305" s="51"/>
      <c r="BH305" s="51"/>
      <c r="BI305" s="51"/>
    </row>
    <row r="306" spans="57:61" x14ac:dyDescent="0.55000000000000004">
      <c r="BE306" s="51"/>
      <c r="BF306" s="51"/>
      <c r="BG306" s="51"/>
      <c r="BH306" s="51"/>
      <c r="BI306" s="51"/>
    </row>
    <row r="307" spans="57:61" x14ac:dyDescent="0.55000000000000004">
      <c r="BE307" s="51"/>
      <c r="BF307" s="51"/>
      <c r="BG307" s="51"/>
      <c r="BH307" s="51"/>
      <c r="BI307" s="51"/>
    </row>
    <row r="308" spans="57:61" x14ac:dyDescent="0.55000000000000004">
      <c r="BE308" s="51"/>
      <c r="BF308" s="51"/>
      <c r="BG308" s="51"/>
      <c r="BH308" s="51"/>
      <c r="BI308" s="51"/>
    </row>
    <row r="309" spans="57:61" x14ac:dyDescent="0.55000000000000004">
      <c r="BE309" s="51"/>
      <c r="BF309" s="51"/>
      <c r="BG309" s="51"/>
      <c r="BH309" s="51"/>
      <c r="BI309" s="51"/>
    </row>
    <row r="310" spans="57:61" x14ac:dyDescent="0.55000000000000004">
      <c r="BE310" s="51"/>
      <c r="BF310" s="51"/>
      <c r="BG310" s="51"/>
      <c r="BH310" s="51"/>
      <c r="BI310" s="51"/>
    </row>
    <row r="311" spans="57:61" x14ac:dyDescent="0.55000000000000004">
      <c r="BE311" s="51"/>
      <c r="BF311" s="51"/>
      <c r="BG311" s="51"/>
      <c r="BH311" s="51"/>
      <c r="BI311" s="51"/>
    </row>
    <row r="312" spans="57:61" x14ac:dyDescent="0.55000000000000004">
      <c r="BE312" s="51"/>
      <c r="BF312" s="51"/>
      <c r="BG312" s="51"/>
      <c r="BH312" s="51"/>
      <c r="BI312" s="51"/>
    </row>
    <row r="313" spans="57:61" x14ac:dyDescent="0.55000000000000004">
      <c r="BE313" s="51"/>
      <c r="BF313" s="51"/>
      <c r="BG313" s="51"/>
      <c r="BH313" s="51"/>
      <c r="BI313" s="51"/>
    </row>
    <row r="314" spans="57:61" x14ac:dyDescent="0.55000000000000004">
      <c r="BE314" s="51"/>
      <c r="BF314" s="51"/>
      <c r="BG314" s="51"/>
      <c r="BH314" s="51"/>
      <c r="BI314" s="51"/>
    </row>
    <row r="315" spans="57:61" x14ac:dyDescent="0.55000000000000004">
      <c r="BE315" s="51"/>
      <c r="BF315" s="51"/>
      <c r="BG315" s="51"/>
      <c r="BH315" s="51"/>
      <c r="BI315" s="51"/>
    </row>
    <row r="316" spans="57:61" x14ac:dyDescent="0.55000000000000004">
      <c r="BE316" s="51"/>
      <c r="BF316" s="51"/>
      <c r="BG316" s="51"/>
      <c r="BH316" s="51"/>
      <c r="BI316" s="51"/>
    </row>
    <row r="317" spans="57:61" x14ac:dyDescent="0.55000000000000004">
      <c r="BE317" s="51"/>
      <c r="BF317" s="51"/>
      <c r="BG317" s="51"/>
      <c r="BH317" s="51"/>
      <c r="BI317" s="51"/>
    </row>
    <row r="318" spans="57:61" x14ac:dyDescent="0.55000000000000004">
      <c r="BE318" s="51"/>
      <c r="BF318" s="51"/>
      <c r="BG318" s="51"/>
      <c r="BH318" s="51"/>
      <c r="BI318" s="51"/>
    </row>
    <row r="319" spans="57:61" x14ac:dyDescent="0.55000000000000004">
      <c r="BE319" s="51"/>
      <c r="BF319" s="51"/>
      <c r="BG319" s="51"/>
      <c r="BH319" s="51"/>
      <c r="BI319" s="51"/>
    </row>
    <row r="320" spans="57:61" x14ac:dyDescent="0.55000000000000004">
      <c r="BE320" s="51"/>
      <c r="BF320" s="51"/>
      <c r="BG320" s="51"/>
      <c r="BH320" s="51"/>
      <c r="BI320" s="51"/>
    </row>
    <row r="321" spans="57:61" x14ac:dyDescent="0.55000000000000004">
      <c r="BE321" s="51"/>
      <c r="BF321" s="51"/>
      <c r="BG321" s="51"/>
      <c r="BH321" s="51"/>
      <c r="BI321" s="51"/>
    </row>
    <row r="322" spans="57:61" x14ac:dyDescent="0.55000000000000004">
      <c r="BE322" s="51"/>
      <c r="BF322" s="51"/>
      <c r="BG322" s="51"/>
      <c r="BH322" s="51"/>
      <c r="BI322" s="51"/>
    </row>
    <row r="323" spans="57:61" x14ac:dyDescent="0.55000000000000004">
      <c r="BE323" s="51"/>
      <c r="BF323" s="51"/>
      <c r="BG323" s="51"/>
      <c r="BH323" s="51"/>
      <c r="BI323" s="51"/>
    </row>
    <row r="324" spans="57:61" x14ac:dyDescent="0.55000000000000004">
      <c r="BE324" s="51"/>
      <c r="BF324" s="51"/>
      <c r="BG324" s="51"/>
      <c r="BH324" s="51"/>
      <c r="BI324" s="51"/>
    </row>
    <row r="325" spans="57:61" x14ac:dyDescent="0.55000000000000004">
      <c r="BE325" s="51"/>
      <c r="BF325" s="51"/>
      <c r="BG325" s="51"/>
      <c r="BH325" s="51"/>
      <c r="BI325" s="51"/>
    </row>
    <row r="326" spans="57:61" x14ac:dyDescent="0.55000000000000004">
      <c r="BE326" s="51"/>
      <c r="BF326" s="51"/>
      <c r="BG326" s="51"/>
      <c r="BH326" s="51"/>
      <c r="BI326" s="51"/>
    </row>
    <row r="327" spans="57:61" x14ac:dyDescent="0.55000000000000004">
      <c r="BE327" s="51"/>
      <c r="BF327" s="51"/>
      <c r="BG327" s="51"/>
      <c r="BH327" s="51"/>
      <c r="BI327" s="51"/>
    </row>
    <row r="328" spans="57:61" x14ac:dyDescent="0.55000000000000004">
      <c r="BE328" s="51"/>
      <c r="BF328" s="51"/>
      <c r="BG328" s="51"/>
      <c r="BH328" s="51"/>
      <c r="BI328" s="51"/>
    </row>
    <row r="329" spans="57:61" x14ac:dyDescent="0.55000000000000004">
      <c r="BE329" s="51"/>
      <c r="BF329" s="51"/>
      <c r="BG329" s="51"/>
      <c r="BH329" s="51"/>
      <c r="BI329" s="51"/>
    </row>
    <row r="330" spans="57:61" x14ac:dyDescent="0.55000000000000004">
      <c r="BE330" s="51"/>
      <c r="BF330" s="51"/>
      <c r="BG330" s="51"/>
      <c r="BH330" s="51"/>
      <c r="BI330" s="51"/>
    </row>
    <row r="331" spans="57:61" x14ac:dyDescent="0.55000000000000004">
      <c r="BE331" s="51"/>
      <c r="BF331" s="51"/>
      <c r="BG331" s="51"/>
      <c r="BH331" s="51"/>
      <c r="BI331" s="51"/>
    </row>
    <row r="332" spans="57:61" x14ac:dyDescent="0.55000000000000004">
      <c r="BE332" s="51"/>
      <c r="BF332" s="51"/>
      <c r="BG332" s="51"/>
      <c r="BH332" s="51"/>
      <c r="BI332" s="51"/>
    </row>
    <row r="333" spans="57:61" x14ac:dyDescent="0.55000000000000004">
      <c r="BE333" s="51"/>
      <c r="BF333" s="51"/>
      <c r="BG333" s="51"/>
      <c r="BH333" s="51"/>
      <c r="BI333" s="51"/>
    </row>
    <row r="334" spans="57:61" x14ac:dyDescent="0.55000000000000004">
      <c r="BE334" s="51"/>
      <c r="BF334" s="51"/>
      <c r="BG334" s="51"/>
      <c r="BH334" s="51"/>
      <c r="BI334" s="51"/>
    </row>
    <row r="335" spans="57:61" x14ac:dyDescent="0.55000000000000004">
      <c r="BE335" s="51"/>
      <c r="BF335" s="51"/>
      <c r="BG335" s="51"/>
      <c r="BH335" s="51"/>
      <c r="BI335" s="51"/>
    </row>
    <row r="336" spans="57:61" x14ac:dyDescent="0.55000000000000004">
      <c r="BE336" s="51"/>
      <c r="BF336" s="51"/>
      <c r="BG336" s="51"/>
      <c r="BH336" s="51"/>
      <c r="BI336" s="51"/>
    </row>
    <row r="337" spans="57:61" x14ac:dyDescent="0.55000000000000004">
      <c r="BE337" s="51"/>
      <c r="BF337" s="51"/>
      <c r="BG337" s="51"/>
      <c r="BH337" s="51"/>
      <c r="BI337" s="51"/>
    </row>
    <row r="338" spans="57:61" x14ac:dyDescent="0.55000000000000004">
      <c r="BE338" s="51"/>
      <c r="BF338" s="51"/>
      <c r="BG338" s="51"/>
      <c r="BH338" s="51"/>
      <c r="BI338" s="51"/>
    </row>
    <row r="339" spans="57:61" x14ac:dyDescent="0.55000000000000004">
      <c r="BE339" s="51"/>
      <c r="BF339" s="51"/>
      <c r="BG339" s="51"/>
      <c r="BH339" s="51"/>
      <c r="BI339" s="51"/>
    </row>
    <row r="340" spans="57:61" x14ac:dyDescent="0.55000000000000004">
      <c r="BE340" s="51"/>
      <c r="BF340" s="51"/>
      <c r="BG340" s="51"/>
      <c r="BH340" s="51"/>
      <c r="BI340" s="51"/>
    </row>
    <row r="341" spans="57:61" x14ac:dyDescent="0.55000000000000004">
      <c r="BE341" s="51"/>
      <c r="BF341" s="51"/>
      <c r="BG341" s="51"/>
      <c r="BH341" s="51"/>
      <c r="BI341" s="51"/>
    </row>
    <row r="342" spans="57:61" x14ac:dyDescent="0.55000000000000004">
      <c r="BE342" s="51"/>
      <c r="BF342" s="51"/>
      <c r="BG342" s="51"/>
      <c r="BH342" s="51"/>
      <c r="BI342" s="51"/>
    </row>
    <row r="343" spans="57:61" x14ac:dyDescent="0.55000000000000004">
      <c r="BE343" s="51"/>
      <c r="BF343" s="51"/>
      <c r="BG343" s="51"/>
      <c r="BH343" s="51"/>
      <c r="BI343" s="51"/>
    </row>
    <row r="344" spans="57:61" x14ac:dyDescent="0.55000000000000004">
      <c r="BE344" s="51"/>
      <c r="BF344" s="51"/>
      <c r="BG344" s="51"/>
      <c r="BH344" s="51"/>
      <c r="BI344" s="51"/>
    </row>
    <row r="345" spans="57:61" x14ac:dyDescent="0.55000000000000004">
      <c r="BE345" s="51"/>
      <c r="BF345" s="51"/>
      <c r="BG345" s="51"/>
      <c r="BH345" s="51"/>
      <c r="BI345" s="51"/>
    </row>
    <row r="346" spans="57:61" x14ac:dyDescent="0.55000000000000004">
      <c r="BE346" s="51"/>
      <c r="BF346" s="51"/>
      <c r="BG346" s="51"/>
      <c r="BH346" s="51"/>
      <c r="BI346" s="51"/>
    </row>
    <row r="347" spans="57:61" x14ac:dyDescent="0.55000000000000004">
      <c r="BE347" s="51"/>
      <c r="BF347" s="51"/>
      <c r="BG347" s="51"/>
      <c r="BH347" s="51"/>
      <c r="BI347" s="51"/>
    </row>
    <row r="348" spans="57:61" x14ac:dyDescent="0.55000000000000004">
      <c r="BE348" s="51"/>
      <c r="BF348" s="51"/>
      <c r="BG348" s="51"/>
      <c r="BH348" s="51"/>
      <c r="BI348" s="51"/>
    </row>
    <row r="349" spans="57:61" x14ac:dyDescent="0.55000000000000004">
      <c r="BE349" s="51"/>
      <c r="BF349" s="51"/>
      <c r="BG349" s="51"/>
      <c r="BH349" s="51"/>
      <c r="BI349" s="51"/>
    </row>
    <row r="350" spans="57:61" x14ac:dyDescent="0.55000000000000004">
      <c r="BE350" s="51"/>
      <c r="BF350" s="51"/>
      <c r="BG350" s="51"/>
      <c r="BH350" s="51"/>
      <c r="BI350" s="51"/>
    </row>
    <row r="351" spans="57:61" x14ac:dyDescent="0.55000000000000004">
      <c r="BE351" s="51"/>
      <c r="BF351" s="51"/>
      <c r="BG351" s="51"/>
      <c r="BH351" s="51"/>
      <c r="BI351" s="51"/>
    </row>
    <row r="352" spans="57:61" x14ac:dyDescent="0.55000000000000004">
      <c r="BE352" s="51"/>
      <c r="BF352" s="51"/>
      <c r="BG352" s="51"/>
      <c r="BH352" s="51"/>
      <c r="BI352" s="51"/>
    </row>
    <row r="353" spans="57:61" x14ac:dyDescent="0.55000000000000004">
      <c r="BE353" s="51"/>
      <c r="BF353" s="51"/>
      <c r="BG353" s="51"/>
      <c r="BH353" s="51"/>
      <c r="BI353" s="51"/>
    </row>
    <row r="354" spans="57:61" x14ac:dyDescent="0.55000000000000004">
      <c r="BE354" s="51"/>
      <c r="BF354" s="51"/>
      <c r="BG354" s="51"/>
      <c r="BH354" s="51"/>
      <c r="BI354" s="51"/>
    </row>
    <row r="355" spans="57:61" x14ac:dyDescent="0.55000000000000004">
      <c r="BE355" s="51"/>
      <c r="BF355" s="51"/>
      <c r="BG355" s="51"/>
      <c r="BH355" s="51"/>
      <c r="BI355" s="51"/>
    </row>
    <row r="356" spans="57:61" x14ac:dyDescent="0.55000000000000004">
      <c r="BE356" s="51"/>
      <c r="BF356" s="51"/>
      <c r="BG356" s="51"/>
      <c r="BH356" s="51"/>
      <c r="BI356" s="51"/>
    </row>
    <row r="357" spans="57:61" x14ac:dyDescent="0.55000000000000004">
      <c r="BE357" s="51"/>
      <c r="BF357" s="51"/>
      <c r="BG357" s="51"/>
      <c r="BH357" s="51"/>
      <c r="BI357" s="51"/>
    </row>
    <row r="358" spans="57:61" x14ac:dyDescent="0.55000000000000004">
      <c r="BE358" s="51"/>
      <c r="BF358" s="51"/>
      <c r="BG358" s="51"/>
      <c r="BH358" s="51"/>
      <c r="BI358" s="51"/>
    </row>
    <row r="359" spans="57:61" x14ac:dyDescent="0.55000000000000004">
      <c r="BE359" s="51"/>
      <c r="BF359" s="51"/>
      <c r="BG359" s="51"/>
      <c r="BH359" s="51"/>
      <c r="BI359" s="51"/>
    </row>
    <row r="360" spans="57:61" x14ac:dyDescent="0.55000000000000004">
      <c r="BE360" s="51"/>
      <c r="BF360" s="51"/>
      <c r="BG360" s="51"/>
      <c r="BH360" s="51"/>
      <c r="BI360" s="51"/>
    </row>
    <row r="361" spans="57:61" x14ac:dyDescent="0.55000000000000004">
      <c r="BE361" s="51"/>
      <c r="BF361" s="51"/>
      <c r="BG361" s="51"/>
      <c r="BH361" s="51"/>
      <c r="BI361" s="51"/>
    </row>
    <row r="362" spans="57:61" x14ac:dyDescent="0.55000000000000004">
      <c r="BE362" s="51"/>
      <c r="BF362" s="51"/>
      <c r="BG362" s="51"/>
      <c r="BH362" s="51"/>
      <c r="BI362" s="51"/>
    </row>
    <row r="363" spans="57:61" x14ac:dyDescent="0.55000000000000004">
      <c r="BE363" s="51"/>
      <c r="BF363" s="51"/>
      <c r="BG363" s="51"/>
      <c r="BH363" s="51"/>
      <c r="BI363" s="51"/>
    </row>
    <row r="364" spans="57:61" x14ac:dyDescent="0.55000000000000004">
      <c r="BE364" s="51"/>
      <c r="BF364" s="51"/>
      <c r="BG364" s="51"/>
      <c r="BH364" s="51"/>
      <c r="BI364" s="51"/>
    </row>
    <row r="365" spans="57:61" x14ac:dyDescent="0.55000000000000004">
      <c r="BE365" s="51"/>
      <c r="BF365" s="51"/>
      <c r="BG365" s="51"/>
      <c r="BH365" s="51"/>
      <c r="BI365" s="51"/>
    </row>
    <row r="366" spans="57:61" x14ac:dyDescent="0.55000000000000004">
      <c r="BE366" s="51"/>
      <c r="BF366" s="51"/>
      <c r="BG366" s="51"/>
      <c r="BH366" s="51"/>
      <c r="BI366" s="51"/>
    </row>
    <row r="367" spans="57:61" x14ac:dyDescent="0.55000000000000004">
      <c r="BE367" s="51"/>
      <c r="BF367" s="51"/>
      <c r="BG367" s="51"/>
      <c r="BH367" s="51"/>
      <c r="BI367" s="51"/>
    </row>
    <row r="368" spans="57:61" x14ac:dyDescent="0.55000000000000004">
      <c r="BE368" s="51"/>
      <c r="BF368" s="51"/>
      <c r="BG368" s="51"/>
      <c r="BH368" s="51"/>
      <c r="BI368" s="51"/>
    </row>
    <row r="369" spans="57:61" x14ac:dyDescent="0.55000000000000004">
      <c r="BE369" s="51"/>
      <c r="BF369" s="51"/>
      <c r="BG369" s="51"/>
      <c r="BH369" s="51"/>
      <c r="BI369" s="51"/>
    </row>
    <row r="370" spans="57:61" x14ac:dyDescent="0.55000000000000004">
      <c r="BE370" s="51"/>
      <c r="BF370" s="51"/>
      <c r="BG370" s="51"/>
      <c r="BH370" s="51"/>
      <c r="BI370" s="51"/>
    </row>
    <row r="371" spans="57:61" x14ac:dyDescent="0.55000000000000004">
      <c r="BE371" s="51"/>
      <c r="BF371" s="51"/>
      <c r="BG371" s="51"/>
      <c r="BH371" s="51"/>
      <c r="BI371" s="51"/>
    </row>
    <row r="372" spans="57:61" x14ac:dyDescent="0.55000000000000004">
      <c r="BE372" s="51"/>
      <c r="BF372" s="51"/>
      <c r="BG372" s="51"/>
      <c r="BH372" s="51"/>
      <c r="BI372" s="51"/>
    </row>
    <row r="373" spans="57:61" x14ac:dyDescent="0.55000000000000004">
      <c r="BE373" s="51"/>
      <c r="BF373" s="51"/>
      <c r="BG373" s="51"/>
      <c r="BH373" s="51"/>
      <c r="BI373" s="51"/>
    </row>
    <row r="374" spans="57:61" x14ac:dyDescent="0.55000000000000004">
      <c r="BE374" s="51"/>
      <c r="BF374" s="51"/>
      <c r="BG374" s="51"/>
      <c r="BH374" s="51"/>
      <c r="BI374" s="51"/>
    </row>
    <row r="375" spans="57:61" x14ac:dyDescent="0.55000000000000004">
      <c r="BE375" s="51"/>
      <c r="BF375" s="51"/>
      <c r="BG375" s="51"/>
      <c r="BH375" s="51"/>
      <c r="BI375" s="51"/>
    </row>
    <row r="376" spans="57:61" x14ac:dyDescent="0.55000000000000004">
      <c r="BE376" s="51"/>
      <c r="BF376" s="51"/>
      <c r="BG376" s="51"/>
      <c r="BH376" s="51"/>
      <c r="BI376" s="51"/>
    </row>
    <row r="377" spans="57:61" x14ac:dyDescent="0.55000000000000004">
      <c r="BE377" s="51"/>
      <c r="BF377" s="51"/>
      <c r="BG377" s="51"/>
      <c r="BH377" s="51"/>
      <c r="BI377" s="51"/>
    </row>
    <row r="378" spans="57:61" x14ac:dyDescent="0.55000000000000004">
      <c r="BE378" s="51"/>
      <c r="BF378" s="51"/>
      <c r="BG378" s="51"/>
      <c r="BH378" s="51"/>
      <c r="BI378" s="51"/>
    </row>
    <row r="379" spans="57:61" x14ac:dyDescent="0.55000000000000004">
      <c r="BE379" s="51"/>
      <c r="BF379" s="51"/>
      <c r="BG379" s="51"/>
      <c r="BH379" s="51"/>
      <c r="BI379" s="51"/>
    </row>
    <row r="380" spans="57:61" x14ac:dyDescent="0.55000000000000004">
      <c r="BE380" s="51"/>
      <c r="BF380" s="51"/>
      <c r="BG380" s="51"/>
      <c r="BH380" s="51"/>
      <c r="BI380" s="51"/>
    </row>
    <row r="381" spans="57:61" x14ac:dyDescent="0.55000000000000004">
      <c r="BE381" s="51"/>
      <c r="BF381" s="51"/>
      <c r="BG381" s="51"/>
      <c r="BH381" s="51"/>
      <c r="BI381" s="51"/>
    </row>
    <row r="382" spans="57:61" x14ac:dyDescent="0.55000000000000004">
      <c r="BE382" s="51"/>
      <c r="BF382" s="51"/>
      <c r="BG382" s="51"/>
      <c r="BH382" s="51"/>
      <c r="BI382" s="51"/>
    </row>
    <row r="383" spans="57:61" x14ac:dyDescent="0.55000000000000004">
      <c r="BE383" s="51"/>
      <c r="BF383" s="51"/>
      <c r="BG383" s="51"/>
      <c r="BH383" s="51"/>
      <c r="BI383" s="51"/>
    </row>
    <row r="384" spans="57:61" x14ac:dyDescent="0.55000000000000004">
      <c r="BE384" s="51"/>
      <c r="BF384" s="51"/>
      <c r="BG384" s="51"/>
      <c r="BH384" s="51"/>
      <c r="BI384" s="51"/>
    </row>
    <row r="385" spans="57:61" x14ac:dyDescent="0.55000000000000004">
      <c r="BE385" s="51"/>
      <c r="BF385" s="51"/>
      <c r="BG385" s="51"/>
      <c r="BH385" s="51"/>
      <c r="BI385" s="51"/>
    </row>
    <row r="386" spans="57:61" x14ac:dyDescent="0.55000000000000004">
      <c r="BE386" s="51"/>
      <c r="BF386" s="51"/>
      <c r="BG386" s="51"/>
      <c r="BH386" s="51"/>
      <c r="BI386" s="51"/>
    </row>
    <row r="387" spans="57:61" x14ac:dyDescent="0.55000000000000004">
      <c r="BE387" s="51"/>
      <c r="BF387" s="51"/>
      <c r="BG387" s="51"/>
      <c r="BH387" s="51"/>
      <c r="BI387" s="51"/>
    </row>
    <row r="388" spans="57:61" x14ac:dyDescent="0.55000000000000004">
      <c r="BE388" s="51"/>
      <c r="BF388" s="51"/>
      <c r="BG388" s="51"/>
      <c r="BH388" s="51"/>
      <c r="BI388" s="51"/>
    </row>
    <row r="389" spans="57:61" x14ac:dyDescent="0.55000000000000004">
      <c r="BE389" s="51"/>
      <c r="BF389" s="51"/>
      <c r="BG389" s="51"/>
      <c r="BH389" s="51"/>
      <c r="BI389" s="51"/>
    </row>
    <row r="390" spans="57:61" x14ac:dyDescent="0.55000000000000004">
      <c r="BE390" s="51"/>
      <c r="BF390" s="51"/>
      <c r="BG390" s="51"/>
      <c r="BH390" s="51"/>
      <c r="BI390" s="51"/>
    </row>
    <row r="391" spans="57:61" x14ac:dyDescent="0.55000000000000004">
      <c r="BE391" s="51"/>
      <c r="BF391" s="51"/>
      <c r="BG391" s="51"/>
      <c r="BH391" s="51"/>
      <c r="BI391" s="51"/>
    </row>
    <row r="392" spans="57:61" x14ac:dyDescent="0.55000000000000004">
      <c r="BE392" s="51"/>
      <c r="BF392" s="51"/>
      <c r="BG392" s="51"/>
      <c r="BH392" s="51"/>
      <c r="BI392" s="51"/>
    </row>
    <row r="393" spans="57:61" x14ac:dyDescent="0.55000000000000004">
      <c r="BE393" s="51"/>
      <c r="BF393" s="51"/>
      <c r="BG393" s="51"/>
      <c r="BH393" s="51"/>
      <c r="BI393" s="51"/>
    </row>
    <row r="394" spans="57:61" x14ac:dyDescent="0.55000000000000004">
      <c r="BE394" s="51"/>
      <c r="BF394" s="51"/>
      <c r="BG394" s="51"/>
      <c r="BH394" s="51"/>
      <c r="BI394" s="51"/>
    </row>
    <row r="395" spans="57:61" x14ac:dyDescent="0.55000000000000004">
      <c r="BE395" s="51"/>
      <c r="BF395" s="51"/>
      <c r="BG395" s="51"/>
      <c r="BH395" s="51"/>
      <c r="BI395" s="51"/>
    </row>
    <row r="396" spans="57:61" x14ac:dyDescent="0.55000000000000004">
      <c r="BE396" s="51"/>
      <c r="BF396" s="51"/>
      <c r="BG396" s="51"/>
      <c r="BH396" s="51"/>
      <c r="BI396" s="51"/>
    </row>
    <row r="397" spans="57:61" x14ac:dyDescent="0.55000000000000004">
      <c r="BE397" s="51"/>
      <c r="BF397" s="51"/>
      <c r="BG397" s="51"/>
      <c r="BH397" s="51"/>
      <c r="BI397" s="51"/>
    </row>
    <row r="398" spans="57:61" x14ac:dyDescent="0.55000000000000004">
      <c r="BE398" s="51"/>
      <c r="BF398" s="51"/>
      <c r="BG398" s="51"/>
      <c r="BH398" s="51"/>
      <c r="BI398" s="51"/>
    </row>
    <row r="399" spans="57:61" x14ac:dyDescent="0.55000000000000004">
      <c r="BE399" s="51"/>
      <c r="BF399" s="51"/>
      <c r="BG399" s="51"/>
      <c r="BH399" s="51"/>
      <c r="BI399" s="51"/>
    </row>
    <row r="400" spans="57:61" x14ac:dyDescent="0.55000000000000004">
      <c r="BE400" s="51"/>
      <c r="BF400" s="51"/>
      <c r="BG400" s="51"/>
      <c r="BH400" s="51"/>
      <c r="BI400" s="51"/>
    </row>
    <row r="401" spans="57:61" x14ac:dyDescent="0.55000000000000004">
      <c r="BE401" s="51"/>
      <c r="BF401" s="51"/>
      <c r="BG401" s="51"/>
      <c r="BH401" s="51"/>
      <c r="BI401" s="51"/>
    </row>
    <row r="402" spans="57:61" x14ac:dyDescent="0.55000000000000004">
      <c r="BE402" s="51"/>
      <c r="BF402" s="51"/>
      <c r="BG402" s="51"/>
      <c r="BH402" s="51"/>
      <c r="BI402" s="51"/>
    </row>
    <row r="403" spans="57:61" x14ac:dyDescent="0.55000000000000004">
      <c r="BE403" s="51"/>
      <c r="BF403" s="51"/>
      <c r="BG403" s="51"/>
      <c r="BH403" s="51"/>
      <c r="BI403" s="51"/>
    </row>
    <row r="404" spans="57:61" x14ac:dyDescent="0.55000000000000004">
      <c r="BE404" s="51"/>
      <c r="BF404" s="51"/>
      <c r="BG404" s="51"/>
      <c r="BH404" s="51"/>
      <c r="BI404" s="51"/>
    </row>
    <row r="405" spans="57:61" x14ac:dyDescent="0.55000000000000004">
      <c r="BE405" s="51"/>
      <c r="BF405" s="51"/>
      <c r="BG405" s="51"/>
      <c r="BH405" s="51"/>
      <c r="BI405" s="51"/>
    </row>
    <row r="406" spans="57:61" x14ac:dyDescent="0.55000000000000004">
      <c r="BE406" s="51"/>
      <c r="BF406" s="51"/>
      <c r="BG406" s="51"/>
      <c r="BH406" s="51"/>
      <c r="BI406" s="51"/>
    </row>
    <row r="407" spans="57:61" x14ac:dyDescent="0.55000000000000004">
      <c r="BE407" s="51"/>
      <c r="BF407" s="51"/>
      <c r="BG407" s="51"/>
      <c r="BH407" s="51"/>
      <c r="BI407" s="51"/>
    </row>
    <row r="408" spans="57:61" x14ac:dyDescent="0.55000000000000004">
      <c r="BE408" s="51"/>
      <c r="BF408" s="51"/>
      <c r="BG408" s="51"/>
      <c r="BH408" s="51"/>
      <c r="BI408" s="51"/>
    </row>
    <row r="409" spans="57:61" x14ac:dyDescent="0.55000000000000004">
      <c r="BE409" s="51"/>
      <c r="BF409" s="51"/>
      <c r="BG409" s="51"/>
      <c r="BH409" s="51"/>
      <c r="BI409" s="51"/>
    </row>
    <row r="410" spans="57:61" x14ac:dyDescent="0.55000000000000004">
      <c r="BE410" s="51"/>
      <c r="BF410" s="51"/>
      <c r="BG410" s="51"/>
      <c r="BH410" s="51"/>
      <c r="BI410" s="51"/>
    </row>
    <row r="411" spans="57:61" x14ac:dyDescent="0.55000000000000004">
      <c r="BE411" s="51"/>
      <c r="BF411" s="51"/>
      <c r="BG411" s="51"/>
      <c r="BH411" s="51"/>
      <c r="BI411" s="51"/>
    </row>
    <row r="412" spans="57:61" x14ac:dyDescent="0.55000000000000004">
      <c r="BE412" s="51"/>
      <c r="BF412" s="51"/>
      <c r="BG412" s="51"/>
      <c r="BH412" s="51"/>
      <c r="BI412" s="51"/>
    </row>
    <row r="413" spans="57:61" x14ac:dyDescent="0.55000000000000004">
      <c r="BE413" s="51"/>
      <c r="BF413" s="51"/>
      <c r="BG413" s="51"/>
      <c r="BH413" s="51"/>
      <c r="BI413" s="51"/>
    </row>
    <row r="414" spans="57:61" x14ac:dyDescent="0.55000000000000004">
      <c r="BE414" s="51"/>
      <c r="BF414" s="51"/>
      <c r="BG414" s="51"/>
      <c r="BH414" s="51"/>
      <c r="BI414" s="51"/>
    </row>
    <row r="415" spans="57:61" x14ac:dyDescent="0.55000000000000004">
      <c r="BE415" s="51"/>
      <c r="BF415" s="51"/>
      <c r="BG415" s="51"/>
      <c r="BH415" s="51"/>
      <c r="BI415" s="51"/>
    </row>
    <row r="416" spans="57:61" x14ac:dyDescent="0.55000000000000004">
      <c r="BE416" s="51"/>
      <c r="BF416" s="51"/>
      <c r="BG416" s="51"/>
      <c r="BH416" s="51"/>
      <c r="BI416" s="51"/>
    </row>
    <row r="417" spans="57:61" x14ac:dyDescent="0.55000000000000004">
      <c r="BE417" s="51"/>
      <c r="BF417" s="51"/>
      <c r="BG417" s="51"/>
      <c r="BH417" s="51"/>
      <c r="BI417" s="51"/>
    </row>
    <row r="418" spans="57:61" x14ac:dyDescent="0.55000000000000004">
      <c r="BE418" s="51"/>
      <c r="BF418" s="51"/>
      <c r="BG418" s="51"/>
      <c r="BH418" s="51"/>
      <c r="BI418" s="51"/>
    </row>
    <row r="419" spans="57:61" x14ac:dyDescent="0.55000000000000004">
      <c r="BE419" s="51"/>
      <c r="BF419" s="51"/>
      <c r="BG419" s="51"/>
      <c r="BH419" s="51"/>
      <c r="BI419" s="51"/>
    </row>
    <row r="420" spans="57:61" x14ac:dyDescent="0.55000000000000004">
      <c r="BE420" s="51"/>
      <c r="BF420" s="51"/>
      <c r="BG420" s="51"/>
      <c r="BH420" s="51"/>
      <c r="BI420" s="51"/>
    </row>
    <row r="421" spans="57:61" x14ac:dyDescent="0.55000000000000004">
      <c r="BE421" s="51"/>
      <c r="BF421" s="51"/>
      <c r="BG421" s="51"/>
      <c r="BH421" s="51"/>
      <c r="BI421" s="51"/>
    </row>
    <row r="422" spans="57:61" x14ac:dyDescent="0.55000000000000004">
      <c r="BE422" s="51"/>
      <c r="BF422" s="51"/>
      <c r="BG422" s="51"/>
      <c r="BH422" s="51"/>
      <c r="BI422" s="51"/>
    </row>
    <row r="423" spans="57:61" x14ac:dyDescent="0.55000000000000004">
      <c r="BE423" s="51"/>
      <c r="BF423" s="51"/>
      <c r="BG423" s="51"/>
      <c r="BH423" s="51"/>
      <c r="BI423" s="51"/>
    </row>
    <row r="424" spans="57:61" x14ac:dyDescent="0.55000000000000004">
      <c r="BE424" s="51"/>
      <c r="BF424" s="51"/>
      <c r="BG424" s="51"/>
      <c r="BH424" s="51"/>
      <c r="BI424" s="51"/>
    </row>
    <row r="425" spans="57:61" x14ac:dyDescent="0.55000000000000004">
      <c r="BE425" s="51"/>
      <c r="BF425" s="51"/>
      <c r="BG425" s="51"/>
      <c r="BH425" s="51"/>
      <c r="BI425" s="51"/>
    </row>
    <row r="426" spans="57:61" x14ac:dyDescent="0.55000000000000004">
      <c r="BE426" s="51"/>
      <c r="BF426" s="51"/>
      <c r="BG426" s="51"/>
      <c r="BH426" s="51"/>
      <c r="BI426" s="51"/>
    </row>
    <row r="427" spans="57:61" x14ac:dyDescent="0.55000000000000004">
      <c r="BE427" s="51"/>
      <c r="BF427" s="51"/>
      <c r="BG427" s="51"/>
      <c r="BH427" s="51"/>
      <c r="BI427" s="51"/>
    </row>
    <row r="428" spans="57:61" x14ac:dyDescent="0.55000000000000004">
      <c r="BE428" s="51"/>
      <c r="BF428" s="51"/>
      <c r="BG428" s="51"/>
      <c r="BH428" s="51"/>
      <c r="BI428" s="51"/>
    </row>
    <row r="429" spans="57:61" x14ac:dyDescent="0.55000000000000004">
      <c r="BE429" s="51"/>
      <c r="BF429" s="51"/>
      <c r="BG429" s="51"/>
      <c r="BH429" s="51"/>
      <c r="BI429" s="51"/>
    </row>
    <row r="430" spans="57:61" x14ac:dyDescent="0.55000000000000004">
      <c r="BE430" s="51"/>
      <c r="BF430" s="51"/>
      <c r="BG430" s="51"/>
      <c r="BH430" s="51"/>
      <c r="BI430" s="51"/>
    </row>
    <row r="431" spans="57:61" x14ac:dyDescent="0.55000000000000004">
      <c r="BE431" s="51"/>
      <c r="BF431" s="51"/>
      <c r="BG431" s="51"/>
      <c r="BH431" s="51"/>
      <c r="BI431" s="51"/>
    </row>
    <row r="432" spans="57:61" x14ac:dyDescent="0.55000000000000004">
      <c r="BE432" s="51"/>
      <c r="BF432" s="51"/>
      <c r="BG432" s="51"/>
      <c r="BH432" s="51"/>
      <c r="BI432" s="51"/>
    </row>
    <row r="433" spans="57:61" x14ac:dyDescent="0.55000000000000004">
      <c r="BE433" s="51"/>
      <c r="BF433" s="51"/>
      <c r="BG433" s="51"/>
      <c r="BH433" s="51"/>
      <c r="BI433" s="51"/>
    </row>
    <row r="434" spans="57:61" x14ac:dyDescent="0.55000000000000004">
      <c r="BE434" s="51"/>
      <c r="BF434" s="51"/>
      <c r="BG434" s="51"/>
      <c r="BH434" s="51"/>
      <c r="BI434" s="51"/>
    </row>
    <row r="435" spans="57:61" x14ac:dyDescent="0.55000000000000004">
      <c r="BE435" s="51"/>
      <c r="BF435" s="51"/>
      <c r="BG435" s="51"/>
      <c r="BH435" s="51"/>
      <c r="BI435" s="51"/>
    </row>
    <row r="436" spans="57:61" x14ac:dyDescent="0.55000000000000004">
      <c r="BE436" s="51"/>
      <c r="BF436" s="51"/>
      <c r="BG436" s="51"/>
      <c r="BH436" s="51"/>
      <c r="BI436" s="51"/>
    </row>
    <row r="437" spans="57:61" x14ac:dyDescent="0.55000000000000004">
      <c r="BE437" s="51"/>
      <c r="BF437" s="51"/>
      <c r="BG437" s="51"/>
      <c r="BH437" s="51"/>
      <c r="BI437" s="51"/>
    </row>
    <row r="438" spans="57:61" x14ac:dyDescent="0.55000000000000004">
      <c r="BE438" s="51"/>
      <c r="BF438" s="51"/>
      <c r="BG438" s="51"/>
      <c r="BH438" s="51"/>
      <c r="BI438" s="51"/>
    </row>
    <row r="439" spans="57:61" x14ac:dyDescent="0.55000000000000004">
      <c r="BE439" s="51"/>
      <c r="BF439" s="51"/>
      <c r="BG439" s="51"/>
      <c r="BH439" s="51"/>
      <c r="BI439" s="51"/>
    </row>
    <row r="440" spans="57:61" x14ac:dyDescent="0.55000000000000004">
      <c r="BE440" s="51"/>
      <c r="BF440" s="51"/>
      <c r="BG440" s="51"/>
      <c r="BH440" s="51"/>
      <c r="BI440" s="51"/>
    </row>
    <row r="441" spans="57:61" x14ac:dyDescent="0.55000000000000004">
      <c r="BE441" s="51"/>
      <c r="BF441" s="51"/>
      <c r="BG441" s="51"/>
      <c r="BH441" s="51"/>
      <c r="BI441" s="51"/>
    </row>
    <row r="442" spans="57:61" x14ac:dyDescent="0.55000000000000004">
      <c r="BE442" s="51"/>
      <c r="BF442" s="51"/>
      <c r="BG442" s="51"/>
      <c r="BH442" s="51"/>
      <c r="BI442" s="51"/>
    </row>
    <row r="443" spans="57:61" x14ac:dyDescent="0.55000000000000004">
      <c r="BE443" s="51"/>
      <c r="BF443" s="51"/>
      <c r="BG443" s="51"/>
      <c r="BH443" s="51"/>
      <c r="BI443" s="51"/>
    </row>
    <row r="444" spans="57:61" x14ac:dyDescent="0.55000000000000004">
      <c r="BE444" s="51"/>
      <c r="BF444" s="51"/>
      <c r="BG444" s="51"/>
      <c r="BH444" s="51"/>
      <c r="BI444" s="51"/>
    </row>
    <row r="445" spans="57:61" x14ac:dyDescent="0.55000000000000004">
      <c r="BE445" s="51"/>
      <c r="BF445" s="51"/>
      <c r="BG445" s="51"/>
      <c r="BH445" s="51"/>
      <c r="BI445" s="51"/>
    </row>
    <row r="446" spans="57:61" x14ac:dyDescent="0.55000000000000004">
      <c r="BE446" s="51"/>
      <c r="BF446" s="51"/>
      <c r="BG446" s="51"/>
      <c r="BH446" s="51"/>
      <c r="BI446" s="51"/>
    </row>
    <row r="447" spans="57:61" x14ac:dyDescent="0.55000000000000004">
      <c r="BE447" s="51"/>
      <c r="BF447" s="51"/>
      <c r="BG447" s="51"/>
      <c r="BH447" s="51"/>
      <c r="BI447" s="51"/>
    </row>
    <row r="448" spans="57:61" x14ac:dyDescent="0.55000000000000004">
      <c r="BE448" s="51"/>
      <c r="BF448" s="51"/>
      <c r="BG448" s="51"/>
      <c r="BH448" s="51"/>
      <c r="BI448" s="51"/>
    </row>
    <row r="449" spans="57:61" x14ac:dyDescent="0.55000000000000004">
      <c r="BE449" s="51"/>
      <c r="BF449" s="51"/>
      <c r="BG449" s="51"/>
      <c r="BH449" s="51"/>
      <c r="BI449" s="51"/>
    </row>
    <row r="450" spans="57:61" x14ac:dyDescent="0.55000000000000004">
      <c r="BE450" s="51"/>
      <c r="BF450" s="51"/>
      <c r="BG450" s="51"/>
      <c r="BH450" s="51"/>
      <c r="BI450" s="51"/>
    </row>
    <row r="451" spans="57:61" x14ac:dyDescent="0.55000000000000004">
      <c r="BE451" s="51"/>
      <c r="BF451" s="51"/>
      <c r="BG451" s="51"/>
      <c r="BH451" s="51"/>
      <c r="BI451" s="51"/>
    </row>
    <row r="452" spans="57:61" x14ac:dyDescent="0.55000000000000004">
      <c r="BE452" s="51"/>
      <c r="BF452" s="51"/>
      <c r="BG452" s="51"/>
      <c r="BH452" s="51"/>
      <c r="BI452" s="51"/>
    </row>
    <row r="453" spans="57:61" x14ac:dyDescent="0.55000000000000004">
      <c r="BE453" s="51"/>
      <c r="BF453" s="51"/>
      <c r="BG453" s="51"/>
      <c r="BH453" s="51"/>
      <c r="BI453" s="51"/>
    </row>
    <row r="454" spans="57:61" x14ac:dyDescent="0.55000000000000004">
      <c r="BE454" s="51"/>
      <c r="BF454" s="51"/>
      <c r="BG454" s="51"/>
      <c r="BH454" s="51"/>
      <c r="BI454" s="51"/>
    </row>
    <row r="455" spans="57:61" x14ac:dyDescent="0.55000000000000004">
      <c r="BE455" s="51"/>
      <c r="BF455" s="51"/>
      <c r="BG455" s="51"/>
      <c r="BH455" s="51"/>
      <c r="BI455" s="51"/>
    </row>
    <row r="456" spans="57:61" x14ac:dyDescent="0.55000000000000004">
      <c r="BE456" s="51"/>
      <c r="BF456" s="51"/>
      <c r="BG456" s="51"/>
      <c r="BH456" s="51"/>
      <c r="BI456" s="51"/>
    </row>
    <row r="457" spans="57:61" x14ac:dyDescent="0.55000000000000004">
      <c r="BE457" s="51"/>
      <c r="BF457" s="51"/>
      <c r="BG457" s="51"/>
      <c r="BH457" s="51"/>
      <c r="BI457" s="51"/>
    </row>
    <row r="458" spans="57:61" x14ac:dyDescent="0.55000000000000004">
      <c r="BE458" s="51"/>
      <c r="BF458" s="51"/>
      <c r="BG458" s="51"/>
      <c r="BH458" s="51"/>
      <c r="BI458" s="51"/>
    </row>
    <row r="459" spans="57:61" x14ac:dyDescent="0.55000000000000004">
      <c r="BE459" s="51"/>
      <c r="BF459" s="51"/>
      <c r="BG459" s="51"/>
      <c r="BH459" s="51"/>
      <c r="BI459" s="51"/>
    </row>
    <row r="460" spans="57:61" x14ac:dyDescent="0.55000000000000004">
      <c r="BE460" s="51"/>
      <c r="BF460" s="51"/>
      <c r="BG460" s="51"/>
      <c r="BH460" s="51"/>
      <c r="BI460" s="51"/>
    </row>
    <row r="461" spans="57:61" x14ac:dyDescent="0.55000000000000004">
      <c r="BE461" s="51"/>
      <c r="BF461" s="51"/>
      <c r="BG461" s="51"/>
      <c r="BH461" s="51"/>
      <c r="BI461" s="51"/>
    </row>
    <row r="462" spans="57:61" x14ac:dyDescent="0.55000000000000004">
      <c r="BE462" s="51"/>
      <c r="BF462" s="51"/>
      <c r="BG462" s="51"/>
      <c r="BH462" s="51"/>
      <c r="BI462" s="51"/>
    </row>
    <row r="463" spans="57:61" x14ac:dyDescent="0.55000000000000004">
      <c r="BE463" s="51"/>
      <c r="BF463" s="51"/>
      <c r="BG463" s="51"/>
      <c r="BH463" s="51"/>
      <c r="BI463" s="51"/>
    </row>
    <row r="464" spans="57:61" x14ac:dyDescent="0.55000000000000004">
      <c r="BE464" s="51"/>
      <c r="BF464" s="51"/>
      <c r="BG464" s="51"/>
      <c r="BH464" s="51"/>
      <c r="BI464" s="51"/>
    </row>
    <row r="465" spans="57:61" x14ac:dyDescent="0.55000000000000004">
      <c r="BE465" s="51"/>
      <c r="BF465" s="51"/>
      <c r="BG465" s="51"/>
      <c r="BH465" s="51"/>
      <c r="BI465" s="51"/>
    </row>
    <row r="466" spans="57:61" x14ac:dyDescent="0.55000000000000004">
      <c r="BE466" s="51"/>
      <c r="BF466" s="51"/>
      <c r="BG466" s="51"/>
      <c r="BH466" s="51"/>
      <c r="BI466" s="51"/>
    </row>
    <row r="467" spans="57:61" x14ac:dyDescent="0.55000000000000004">
      <c r="BE467" s="51"/>
      <c r="BF467" s="51"/>
      <c r="BG467" s="51"/>
      <c r="BH467" s="51"/>
      <c r="BI467" s="51"/>
    </row>
    <row r="468" spans="57:61" x14ac:dyDescent="0.55000000000000004">
      <c r="BE468" s="51"/>
      <c r="BF468" s="51"/>
      <c r="BG468" s="51"/>
      <c r="BH468" s="51"/>
      <c r="BI468" s="51"/>
    </row>
    <row r="469" spans="57:61" x14ac:dyDescent="0.55000000000000004">
      <c r="BE469" s="51"/>
      <c r="BF469" s="51"/>
      <c r="BG469" s="51"/>
      <c r="BH469" s="51"/>
      <c r="BI469" s="51"/>
    </row>
    <row r="470" spans="57:61" x14ac:dyDescent="0.55000000000000004">
      <c r="BE470" s="51"/>
      <c r="BF470" s="51"/>
      <c r="BG470" s="51"/>
      <c r="BH470" s="51"/>
      <c r="BI470" s="51"/>
    </row>
    <row r="471" spans="57:61" x14ac:dyDescent="0.55000000000000004">
      <c r="BE471" s="51"/>
      <c r="BF471" s="51"/>
      <c r="BG471" s="51"/>
      <c r="BH471" s="51"/>
      <c r="BI471" s="51"/>
    </row>
    <row r="472" spans="57:61" x14ac:dyDescent="0.55000000000000004">
      <c r="BE472" s="51"/>
      <c r="BF472" s="51"/>
      <c r="BG472" s="51"/>
      <c r="BH472" s="51"/>
      <c r="BI472" s="51"/>
    </row>
    <row r="473" spans="57:61" x14ac:dyDescent="0.55000000000000004">
      <c r="BE473" s="51"/>
      <c r="BF473" s="51"/>
      <c r="BG473" s="51"/>
      <c r="BH473" s="51"/>
      <c r="BI473" s="51"/>
    </row>
    <row r="474" spans="57:61" x14ac:dyDescent="0.55000000000000004">
      <c r="BE474" s="51"/>
      <c r="BF474" s="51"/>
      <c r="BG474" s="51"/>
      <c r="BH474" s="51"/>
      <c r="BI474" s="51"/>
    </row>
    <row r="475" spans="57:61" x14ac:dyDescent="0.55000000000000004">
      <c r="BE475" s="51"/>
      <c r="BF475" s="51"/>
      <c r="BG475" s="51"/>
      <c r="BH475" s="51"/>
      <c r="BI475" s="51"/>
    </row>
    <row r="476" spans="57:61" x14ac:dyDescent="0.55000000000000004">
      <c r="BE476" s="51"/>
      <c r="BF476" s="51"/>
      <c r="BG476" s="51"/>
      <c r="BH476" s="51"/>
      <c r="BI476" s="51"/>
    </row>
    <row r="477" spans="57:61" x14ac:dyDescent="0.55000000000000004">
      <c r="BE477" s="51"/>
      <c r="BF477" s="51"/>
      <c r="BG477" s="51"/>
      <c r="BH477" s="51"/>
      <c r="BI477" s="51"/>
    </row>
    <row r="478" spans="57:61" x14ac:dyDescent="0.55000000000000004">
      <c r="BE478" s="51"/>
      <c r="BF478" s="51"/>
      <c r="BG478" s="51"/>
      <c r="BH478" s="51"/>
      <c r="BI478" s="51"/>
    </row>
    <row r="479" spans="57:61" x14ac:dyDescent="0.55000000000000004">
      <c r="BE479" s="51"/>
      <c r="BF479" s="51"/>
      <c r="BG479" s="51"/>
      <c r="BH479" s="51"/>
      <c r="BI479" s="51"/>
    </row>
    <row r="480" spans="57:61" x14ac:dyDescent="0.55000000000000004">
      <c r="BE480" s="51"/>
      <c r="BF480" s="51"/>
      <c r="BG480" s="51"/>
      <c r="BH480" s="51"/>
      <c r="BI480" s="51"/>
    </row>
    <row r="481" spans="57:61" x14ac:dyDescent="0.55000000000000004">
      <c r="BE481" s="51"/>
      <c r="BF481" s="51"/>
      <c r="BG481" s="51"/>
      <c r="BH481" s="51"/>
      <c r="BI481" s="51"/>
    </row>
    <row r="482" spans="57:61" x14ac:dyDescent="0.55000000000000004">
      <c r="BE482" s="51"/>
      <c r="BF482" s="51"/>
      <c r="BG482" s="51"/>
      <c r="BH482" s="51"/>
      <c r="BI482" s="51"/>
    </row>
    <row r="483" spans="57:61" x14ac:dyDescent="0.55000000000000004">
      <c r="BE483" s="51"/>
      <c r="BF483" s="51"/>
      <c r="BG483" s="51"/>
      <c r="BH483" s="51"/>
      <c r="BI483" s="51"/>
    </row>
    <row r="484" spans="57:61" x14ac:dyDescent="0.55000000000000004">
      <c r="BE484" s="51"/>
      <c r="BF484" s="51"/>
      <c r="BG484" s="51"/>
      <c r="BH484" s="51"/>
      <c r="BI484" s="51"/>
    </row>
    <row r="485" spans="57:61" x14ac:dyDescent="0.55000000000000004">
      <c r="BE485" s="51"/>
      <c r="BF485" s="51"/>
      <c r="BG485" s="51"/>
      <c r="BH485" s="51"/>
      <c r="BI485" s="51"/>
    </row>
    <row r="486" spans="57:61" x14ac:dyDescent="0.55000000000000004">
      <c r="BE486" s="51"/>
      <c r="BF486" s="51"/>
      <c r="BG486" s="51"/>
      <c r="BH486" s="51"/>
      <c r="BI486" s="51"/>
    </row>
    <row r="487" spans="57:61" x14ac:dyDescent="0.55000000000000004">
      <c r="BE487" s="51"/>
      <c r="BF487" s="51"/>
      <c r="BG487" s="51"/>
      <c r="BH487" s="51"/>
      <c r="BI487" s="51"/>
    </row>
    <row r="488" spans="57:61" x14ac:dyDescent="0.55000000000000004">
      <c r="BE488" s="51"/>
      <c r="BF488" s="51"/>
      <c r="BG488" s="51"/>
      <c r="BH488" s="51"/>
      <c r="BI488" s="51"/>
    </row>
    <row r="489" spans="57:61" x14ac:dyDescent="0.55000000000000004">
      <c r="BE489" s="51"/>
      <c r="BF489" s="51"/>
      <c r="BG489" s="51"/>
      <c r="BH489" s="51"/>
      <c r="BI489" s="51"/>
    </row>
    <row r="490" spans="57:61" x14ac:dyDescent="0.55000000000000004">
      <c r="BE490" s="51"/>
      <c r="BF490" s="51"/>
      <c r="BG490" s="51"/>
      <c r="BH490" s="51"/>
      <c r="BI490" s="51"/>
    </row>
    <row r="491" spans="57:61" x14ac:dyDescent="0.55000000000000004">
      <c r="BE491" s="51"/>
      <c r="BF491" s="51"/>
      <c r="BG491" s="51"/>
      <c r="BH491" s="51"/>
      <c r="BI491" s="51"/>
    </row>
    <row r="492" spans="57:61" x14ac:dyDescent="0.55000000000000004">
      <c r="BE492" s="51"/>
      <c r="BF492" s="51"/>
      <c r="BG492" s="51"/>
      <c r="BH492" s="51"/>
      <c r="BI492" s="51"/>
    </row>
    <row r="493" spans="57:61" x14ac:dyDescent="0.55000000000000004">
      <c r="BE493" s="51"/>
      <c r="BF493" s="51"/>
      <c r="BG493" s="51"/>
      <c r="BH493" s="51"/>
      <c r="BI493" s="51"/>
    </row>
    <row r="494" spans="57:61" x14ac:dyDescent="0.55000000000000004">
      <c r="BE494" s="51"/>
      <c r="BF494" s="51"/>
      <c r="BG494" s="51"/>
      <c r="BH494" s="51"/>
      <c r="BI494" s="51"/>
    </row>
    <row r="495" spans="57:61" x14ac:dyDescent="0.55000000000000004">
      <c r="BE495" s="51"/>
      <c r="BF495" s="51"/>
      <c r="BG495" s="51"/>
      <c r="BH495" s="51"/>
      <c r="BI495" s="51"/>
    </row>
    <row r="496" spans="57:61" x14ac:dyDescent="0.55000000000000004">
      <c r="BE496" s="51"/>
      <c r="BF496" s="51"/>
      <c r="BG496" s="51"/>
      <c r="BH496" s="51"/>
      <c r="BI496" s="51"/>
    </row>
    <row r="497" spans="57:61" x14ac:dyDescent="0.55000000000000004">
      <c r="BE497" s="51"/>
      <c r="BF497" s="51"/>
      <c r="BG497" s="51"/>
      <c r="BH497" s="51"/>
      <c r="BI497" s="51"/>
    </row>
    <row r="498" spans="57:61" x14ac:dyDescent="0.55000000000000004">
      <c r="BE498" s="51"/>
      <c r="BF498" s="51"/>
      <c r="BG498" s="51"/>
      <c r="BH498" s="51"/>
      <c r="BI498" s="51"/>
    </row>
    <row r="499" spans="57:61" x14ac:dyDescent="0.55000000000000004">
      <c r="BE499" s="51"/>
      <c r="BF499" s="51"/>
      <c r="BG499" s="51"/>
      <c r="BH499" s="51"/>
      <c r="BI499" s="51"/>
    </row>
    <row r="500" spans="57:61" x14ac:dyDescent="0.55000000000000004">
      <c r="BE500" s="51"/>
      <c r="BF500" s="51"/>
      <c r="BG500" s="51"/>
      <c r="BH500" s="51"/>
      <c r="BI500" s="51"/>
    </row>
    <row r="501" spans="57:61" x14ac:dyDescent="0.55000000000000004">
      <c r="BE501" s="51"/>
      <c r="BF501" s="51"/>
      <c r="BG501" s="51"/>
      <c r="BH501" s="51"/>
      <c r="BI501" s="51"/>
    </row>
    <row r="502" spans="57:61" x14ac:dyDescent="0.55000000000000004">
      <c r="BE502" s="51"/>
      <c r="BF502" s="51"/>
      <c r="BG502" s="51"/>
      <c r="BH502" s="51"/>
      <c r="BI502" s="51"/>
    </row>
    <row r="503" spans="57:61" x14ac:dyDescent="0.55000000000000004">
      <c r="BE503" s="51"/>
      <c r="BF503" s="51"/>
      <c r="BG503" s="51"/>
      <c r="BH503" s="51"/>
      <c r="BI503" s="51"/>
    </row>
    <row r="504" spans="57:61" x14ac:dyDescent="0.55000000000000004">
      <c r="BE504" s="51"/>
      <c r="BF504" s="51"/>
      <c r="BG504" s="51"/>
      <c r="BH504" s="51"/>
      <c r="BI504" s="51"/>
    </row>
    <row r="505" spans="57:61" x14ac:dyDescent="0.55000000000000004">
      <c r="BE505" s="51"/>
      <c r="BF505" s="51"/>
      <c r="BG505" s="51"/>
      <c r="BH505" s="51"/>
      <c r="BI505" s="51"/>
    </row>
    <row r="506" spans="57:61" x14ac:dyDescent="0.55000000000000004">
      <c r="BE506" s="51"/>
      <c r="BF506" s="51"/>
      <c r="BG506" s="51"/>
      <c r="BH506" s="51"/>
      <c r="BI506" s="51"/>
    </row>
    <row r="507" spans="57:61" x14ac:dyDescent="0.55000000000000004">
      <c r="BE507" s="51"/>
      <c r="BF507" s="51"/>
      <c r="BG507" s="51"/>
      <c r="BH507" s="51"/>
      <c r="BI507" s="51"/>
    </row>
    <row r="508" spans="57:61" x14ac:dyDescent="0.55000000000000004">
      <c r="BE508" s="51"/>
      <c r="BF508" s="51"/>
      <c r="BG508" s="51"/>
      <c r="BH508" s="51"/>
      <c r="BI508" s="51"/>
    </row>
    <row r="509" spans="57:61" x14ac:dyDescent="0.55000000000000004">
      <c r="BE509" s="51"/>
      <c r="BF509" s="51"/>
      <c r="BG509" s="51"/>
      <c r="BH509" s="51"/>
      <c r="BI509" s="51"/>
    </row>
    <row r="510" spans="57:61" x14ac:dyDescent="0.55000000000000004">
      <c r="BE510" s="51"/>
      <c r="BF510" s="51"/>
      <c r="BG510" s="51"/>
      <c r="BH510" s="51"/>
      <c r="BI510" s="51"/>
    </row>
    <row r="511" spans="57:61" x14ac:dyDescent="0.55000000000000004">
      <c r="BE511" s="51"/>
      <c r="BF511" s="51"/>
      <c r="BG511" s="51"/>
      <c r="BH511" s="51"/>
      <c r="BI511" s="51"/>
    </row>
    <row r="512" spans="57:61" x14ac:dyDescent="0.55000000000000004">
      <c r="BE512" s="51"/>
      <c r="BF512" s="51"/>
      <c r="BG512" s="51"/>
      <c r="BH512" s="51"/>
      <c r="BI512" s="51"/>
    </row>
    <row r="513" spans="57:61" x14ac:dyDescent="0.55000000000000004">
      <c r="BE513" s="51"/>
      <c r="BF513" s="51"/>
      <c r="BG513" s="51"/>
      <c r="BH513" s="51"/>
      <c r="BI513" s="51"/>
    </row>
    <row r="514" spans="57:61" x14ac:dyDescent="0.55000000000000004">
      <c r="BE514" s="51"/>
      <c r="BF514" s="51"/>
      <c r="BG514" s="51"/>
      <c r="BH514" s="51"/>
      <c r="BI514" s="51"/>
    </row>
    <row r="515" spans="57:61" x14ac:dyDescent="0.55000000000000004">
      <c r="BE515" s="51"/>
      <c r="BF515" s="51"/>
      <c r="BG515" s="51"/>
      <c r="BH515" s="51"/>
      <c r="BI515" s="51"/>
    </row>
    <row r="516" spans="57:61" x14ac:dyDescent="0.55000000000000004">
      <c r="BE516" s="51"/>
      <c r="BF516" s="51"/>
      <c r="BG516" s="51"/>
      <c r="BH516" s="51"/>
      <c r="BI516" s="51"/>
    </row>
    <row r="517" spans="57:61" x14ac:dyDescent="0.55000000000000004">
      <c r="BE517" s="51"/>
      <c r="BF517" s="51"/>
      <c r="BG517" s="51"/>
      <c r="BH517" s="51"/>
      <c r="BI517" s="51"/>
    </row>
    <row r="518" spans="57:61" x14ac:dyDescent="0.55000000000000004">
      <c r="BE518" s="51"/>
      <c r="BF518" s="51"/>
      <c r="BG518" s="51"/>
      <c r="BH518" s="51"/>
      <c r="BI518" s="51"/>
    </row>
    <row r="519" spans="57:61" x14ac:dyDescent="0.55000000000000004">
      <c r="BE519" s="51"/>
      <c r="BF519" s="51"/>
      <c r="BG519" s="51"/>
      <c r="BH519" s="51"/>
      <c r="BI519" s="51"/>
    </row>
    <row r="520" spans="57:61" x14ac:dyDescent="0.55000000000000004">
      <c r="BE520" s="51"/>
      <c r="BF520" s="51"/>
      <c r="BG520" s="51"/>
      <c r="BH520" s="51"/>
      <c r="BI520" s="51"/>
    </row>
    <row r="521" spans="57:61" x14ac:dyDescent="0.55000000000000004">
      <c r="BE521" s="51"/>
      <c r="BF521" s="51"/>
      <c r="BG521" s="51"/>
      <c r="BH521" s="51"/>
      <c r="BI521" s="51"/>
    </row>
    <row r="522" spans="57:61" x14ac:dyDescent="0.55000000000000004">
      <c r="BE522" s="51"/>
      <c r="BF522" s="51"/>
      <c r="BG522" s="51"/>
      <c r="BH522" s="51"/>
      <c r="BI522" s="51"/>
    </row>
    <row r="523" spans="57:61" x14ac:dyDescent="0.55000000000000004">
      <c r="BE523" s="51"/>
      <c r="BF523" s="51"/>
      <c r="BG523" s="51"/>
      <c r="BH523" s="51"/>
      <c r="BI523" s="51"/>
    </row>
    <row r="524" spans="57:61" x14ac:dyDescent="0.55000000000000004">
      <c r="BE524" s="51"/>
      <c r="BF524" s="51"/>
      <c r="BG524" s="51"/>
      <c r="BH524" s="51"/>
      <c r="BI524" s="51"/>
    </row>
    <row r="525" spans="57:61" x14ac:dyDescent="0.55000000000000004">
      <c r="BE525" s="51"/>
      <c r="BF525" s="51"/>
      <c r="BG525" s="51"/>
      <c r="BH525" s="51"/>
      <c r="BI525" s="51"/>
    </row>
    <row r="526" spans="57:61" x14ac:dyDescent="0.55000000000000004">
      <c r="BE526" s="51"/>
      <c r="BF526" s="51"/>
      <c r="BG526" s="51"/>
      <c r="BH526" s="51"/>
      <c r="BI526" s="51"/>
    </row>
    <row r="527" spans="57:61" x14ac:dyDescent="0.55000000000000004">
      <c r="BE527" s="51"/>
      <c r="BF527" s="51"/>
      <c r="BG527" s="51"/>
      <c r="BH527" s="51"/>
      <c r="BI527" s="51"/>
    </row>
    <row r="528" spans="57:61" x14ac:dyDescent="0.55000000000000004">
      <c r="BE528" s="51"/>
      <c r="BF528" s="51"/>
      <c r="BG528" s="51"/>
      <c r="BH528" s="51"/>
      <c r="BI528" s="51"/>
    </row>
    <row r="529" spans="57:61" x14ac:dyDescent="0.55000000000000004">
      <c r="BE529" s="51"/>
      <c r="BF529" s="51"/>
      <c r="BG529" s="51"/>
      <c r="BH529" s="51"/>
      <c r="BI529" s="51"/>
    </row>
    <row r="530" spans="57:61" x14ac:dyDescent="0.55000000000000004">
      <c r="BE530" s="51"/>
      <c r="BF530" s="51"/>
      <c r="BG530" s="51"/>
      <c r="BH530" s="51"/>
      <c r="BI530" s="51"/>
    </row>
    <row r="531" spans="57:61" x14ac:dyDescent="0.55000000000000004">
      <c r="BE531" s="51"/>
      <c r="BF531" s="51"/>
      <c r="BG531" s="51"/>
      <c r="BH531" s="51"/>
      <c r="BI531" s="51"/>
    </row>
    <row r="532" spans="57:61" x14ac:dyDescent="0.55000000000000004">
      <c r="BE532" s="51"/>
      <c r="BF532" s="51"/>
      <c r="BG532" s="51"/>
      <c r="BH532" s="51"/>
      <c r="BI532" s="51"/>
    </row>
    <row r="533" spans="57:61" x14ac:dyDescent="0.55000000000000004">
      <c r="BE533" s="51"/>
      <c r="BF533" s="51"/>
      <c r="BG533" s="51"/>
      <c r="BH533" s="51"/>
      <c r="BI533" s="51"/>
    </row>
    <row r="534" spans="57:61" x14ac:dyDescent="0.55000000000000004">
      <c r="BE534" s="51"/>
      <c r="BF534" s="51"/>
      <c r="BG534" s="51"/>
      <c r="BH534" s="51"/>
      <c r="BI534" s="51"/>
    </row>
    <row r="535" spans="57:61" x14ac:dyDescent="0.55000000000000004">
      <c r="BE535" s="51"/>
      <c r="BF535" s="51"/>
      <c r="BG535" s="51"/>
      <c r="BH535" s="51"/>
      <c r="BI535" s="51"/>
    </row>
    <row r="536" spans="57:61" x14ac:dyDescent="0.55000000000000004">
      <c r="BE536" s="51"/>
      <c r="BF536" s="51"/>
      <c r="BG536" s="51"/>
      <c r="BH536" s="51"/>
      <c r="BI536" s="51"/>
    </row>
    <row r="537" spans="57:61" x14ac:dyDescent="0.55000000000000004">
      <c r="BE537" s="51"/>
      <c r="BF537" s="51"/>
      <c r="BG537" s="51"/>
      <c r="BH537" s="51"/>
      <c r="BI537" s="51"/>
    </row>
    <row r="538" spans="57:61" x14ac:dyDescent="0.55000000000000004">
      <c r="BE538" s="51"/>
      <c r="BF538" s="51"/>
      <c r="BG538" s="51"/>
      <c r="BH538" s="51"/>
      <c r="BI538" s="51"/>
    </row>
    <row r="539" spans="57:61" x14ac:dyDescent="0.55000000000000004">
      <c r="BE539" s="51"/>
      <c r="BF539" s="51"/>
      <c r="BG539" s="51"/>
      <c r="BH539" s="51"/>
      <c r="BI539" s="51"/>
    </row>
    <row r="540" spans="57:61" x14ac:dyDescent="0.55000000000000004">
      <c r="BE540" s="51"/>
      <c r="BF540" s="51"/>
      <c r="BG540" s="51"/>
      <c r="BH540" s="51"/>
      <c r="BI540" s="51"/>
    </row>
    <row r="541" spans="57:61" x14ac:dyDescent="0.55000000000000004">
      <c r="BE541" s="51"/>
      <c r="BF541" s="51"/>
      <c r="BG541" s="51"/>
      <c r="BH541" s="51"/>
      <c r="BI541" s="51"/>
    </row>
    <row r="542" spans="57:61" x14ac:dyDescent="0.55000000000000004">
      <c r="BE542" s="51"/>
      <c r="BF542" s="51"/>
      <c r="BG542" s="51"/>
      <c r="BH542" s="51"/>
      <c r="BI542" s="51"/>
    </row>
    <row r="543" spans="57:61" x14ac:dyDescent="0.55000000000000004">
      <c r="BE543" s="51"/>
      <c r="BF543" s="51"/>
      <c r="BG543" s="51"/>
      <c r="BH543" s="51"/>
      <c r="BI543" s="51"/>
    </row>
    <row r="544" spans="57:61" x14ac:dyDescent="0.55000000000000004">
      <c r="BE544" s="51"/>
      <c r="BF544" s="51"/>
      <c r="BG544" s="51"/>
      <c r="BH544" s="51"/>
      <c r="BI544" s="51"/>
    </row>
    <row r="545" spans="57:61" x14ac:dyDescent="0.55000000000000004">
      <c r="BE545" s="51"/>
      <c r="BF545" s="51"/>
      <c r="BG545" s="51"/>
      <c r="BH545" s="51"/>
      <c r="BI545" s="51"/>
    </row>
    <row r="546" spans="57:61" x14ac:dyDescent="0.55000000000000004">
      <c r="BE546" s="51"/>
      <c r="BF546" s="51"/>
      <c r="BG546" s="51"/>
      <c r="BH546" s="51"/>
      <c r="BI546" s="51"/>
    </row>
    <row r="547" spans="57:61" x14ac:dyDescent="0.55000000000000004">
      <c r="BE547" s="51"/>
      <c r="BF547" s="51"/>
      <c r="BG547" s="51"/>
      <c r="BH547" s="51"/>
      <c r="BI547" s="51"/>
    </row>
    <row r="548" spans="57:61" x14ac:dyDescent="0.55000000000000004">
      <c r="BE548" s="51"/>
      <c r="BF548" s="51"/>
      <c r="BG548" s="51"/>
      <c r="BH548" s="51"/>
      <c r="BI548" s="51"/>
    </row>
    <row r="549" spans="57:61" x14ac:dyDescent="0.55000000000000004">
      <c r="BE549" s="51"/>
      <c r="BF549" s="51"/>
      <c r="BG549" s="51"/>
      <c r="BH549" s="51"/>
      <c r="BI549" s="51"/>
    </row>
    <row r="550" spans="57:61" x14ac:dyDescent="0.55000000000000004">
      <c r="BE550" s="51"/>
      <c r="BF550" s="51"/>
      <c r="BG550" s="51"/>
      <c r="BH550" s="51"/>
      <c r="BI550" s="51"/>
    </row>
    <row r="551" spans="57:61" x14ac:dyDescent="0.55000000000000004">
      <c r="BE551" s="51"/>
      <c r="BF551" s="51"/>
      <c r="BG551" s="51"/>
      <c r="BH551" s="51"/>
      <c r="BI551" s="51"/>
    </row>
    <row r="552" spans="57:61" x14ac:dyDescent="0.55000000000000004">
      <c r="BE552" s="51"/>
      <c r="BF552" s="51"/>
      <c r="BG552" s="51"/>
      <c r="BH552" s="51"/>
      <c r="BI552" s="51"/>
    </row>
    <row r="553" spans="57:61" x14ac:dyDescent="0.55000000000000004">
      <c r="BE553" s="51"/>
      <c r="BF553" s="51"/>
      <c r="BG553" s="51"/>
      <c r="BH553" s="51"/>
      <c r="BI553" s="51"/>
    </row>
    <row r="554" spans="57:61" x14ac:dyDescent="0.55000000000000004">
      <c r="BE554" s="51"/>
      <c r="BF554" s="51"/>
      <c r="BG554" s="51"/>
      <c r="BH554" s="51"/>
      <c r="BI554" s="51"/>
    </row>
    <row r="555" spans="57:61" x14ac:dyDescent="0.55000000000000004">
      <c r="BE555" s="51"/>
      <c r="BF555" s="51"/>
      <c r="BG555" s="51"/>
      <c r="BH555" s="51"/>
      <c r="BI555" s="51"/>
    </row>
    <row r="556" spans="57:61" x14ac:dyDescent="0.55000000000000004">
      <c r="BE556" s="51"/>
      <c r="BF556" s="51"/>
      <c r="BG556" s="51"/>
      <c r="BH556" s="51"/>
      <c r="BI556" s="51"/>
    </row>
    <row r="557" spans="57:61" x14ac:dyDescent="0.55000000000000004">
      <c r="BE557" s="51"/>
      <c r="BF557" s="51"/>
      <c r="BG557" s="51"/>
      <c r="BH557" s="51"/>
      <c r="BI557" s="51"/>
    </row>
    <row r="558" spans="57:61" x14ac:dyDescent="0.55000000000000004">
      <c r="BE558" s="51"/>
      <c r="BF558" s="51"/>
      <c r="BG558" s="51"/>
      <c r="BH558" s="51"/>
      <c r="BI558" s="51"/>
    </row>
    <row r="559" spans="57:61" x14ac:dyDescent="0.55000000000000004">
      <c r="BE559" s="51"/>
      <c r="BF559" s="51"/>
      <c r="BG559" s="51"/>
      <c r="BH559" s="51"/>
      <c r="BI559" s="51"/>
    </row>
    <row r="560" spans="57:61" x14ac:dyDescent="0.55000000000000004">
      <c r="BE560" s="51"/>
      <c r="BF560" s="51"/>
      <c r="BG560" s="51"/>
      <c r="BH560" s="51"/>
      <c r="BI560" s="51"/>
    </row>
    <row r="561" spans="57:61" x14ac:dyDescent="0.55000000000000004">
      <c r="BE561" s="51"/>
      <c r="BF561" s="51"/>
      <c r="BG561" s="51"/>
      <c r="BH561" s="51"/>
      <c r="BI561" s="51"/>
    </row>
    <row r="562" spans="57:61" x14ac:dyDescent="0.55000000000000004">
      <c r="BE562" s="51"/>
      <c r="BF562" s="51"/>
      <c r="BG562" s="51"/>
      <c r="BH562" s="51"/>
      <c r="BI562" s="51"/>
    </row>
    <row r="563" spans="57:61" x14ac:dyDescent="0.55000000000000004">
      <c r="BE563" s="51"/>
      <c r="BF563" s="51"/>
      <c r="BG563" s="51"/>
      <c r="BH563" s="51"/>
      <c r="BI563" s="51"/>
    </row>
    <row r="564" spans="57:61" x14ac:dyDescent="0.55000000000000004">
      <c r="BE564" s="51"/>
      <c r="BF564" s="51"/>
      <c r="BG564" s="51"/>
      <c r="BH564" s="51"/>
      <c r="BI564" s="51"/>
    </row>
    <row r="565" spans="57:61" x14ac:dyDescent="0.55000000000000004">
      <c r="BE565" s="51"/>
      <c r="BF565" s="51"/>
      <c r="BG565" s="51"/>
      <c r="BH565" s="51"/>
      <c r="BI565" s="51"/>
    </row>
    <row r="566" spans="57:61" x14ac:dyDescent="0.55000000000000004">
      <c r="BE566" s="51"/>
      <c r="BF566" s="51"/>
      <c r="BG566" s="51"/>
      <c r="BH566" s="51"/>
      <c r="BI566" s="51"/>
    </row>
    <row r="567" spans="57:61" x14ac:dyDescent="0.55000000000000004">
      <c r="BE567" s="51"/>
      <c r="BF567" s="51"/>
      <c r="BG567" s="51"/>
      <c r="BH567" s="51"/>
      <c r="BI567" s="51"/>
    </row>
    <row r="568" spans="57:61" x14ac:dyDescent="0.55000000000000004">
      <c r="BE568" s="51"/>
      <c r="BF568" s="51"/>
      <c r="BG568" s="51"/>
      <c r="BH568" s="51"/>
      <c r="BI568" s="51"/>
    </row>
    <row r="569" spans="57:61" x14ac:dyDescent="0.55000000000000004">
      <c r="BE569" s="51"/>
      <c r="BF569" s="51"/>
      <c r="BG569" s="51"/>
      <c r="BH569" s="51"/>
      <c r="BI569" s="51"/>
    </row>
    <row r="570" spans="57:61" x14ac:dyDescent="0.55000000000000004">
      <c r="BE570" s="51"/>
      <c r="BF570" s="51"/>
      <c r="BG570" s="51"/>
      <c r="BH570" s="51"/>
      <c r="BI570" s="51"/>
    </row>
    <row r="571" spans="57:61" x14ac:dyDescent="0.55000000000000004">
      <c r="BE571" s="51"/>
      <c r="BF571" s="51"/>
      <c r="BG571" s="51"/>
      <c r="BH571" s="51"/>
      <c r="BI571" s="51"/>
    </row>
    <row r="572" spans="57:61" x14ac:dyDescent="0.55000000000000004">
      <c r="BE572" s="51"/>
      <c r="BF572" s="51"/>
      <c r="BG572" s="51"/>
      <c r="BH572" s="51"/>
      <c r="BI572" s="51"/>
    </row>
    <row r="573" spans="57:61" x14ac:dyDescent="0.55000000000000004">
      <c r="BE573" s="51"/>
      <c r="BF573" s="51"/>
      <c r="BG573" s="51"/>
      <c r="BH573" s="51"/>
      <c r="BI573" s="51"/>
    </row>
    <row r="574" spans="57:61" x14ac:dyDescent="0.55000000000000004">
      <c r="BE574" s="51"/>
      <c r="BF574" s="51"/>
      <c r="BG574" s="51"/>
      <c r="BH574" s="51"/>
      <c r="BI574" s="51"/>
    </row>
    <row r="575" spans="57:61" x14ac:dyDescent="0.55000000000000004">
      <c r="BE575" s="51"/>
      <c r="BF575" s="51"/>
      <c r="BG575" s="51"/>
      <c r="BH575" s="51"/>
      <c r="BI575" s="51"/>
    </row>
    <row r="576" spans="57:61" x14ac:dyDescent="0.55000000000000004">
      <c r="BE576" s="51"/>
      <c r="BF576" s="51"/>
      <c r="BG576" s="51"/>
      <c r="BH576" s="51"/>
      <c r="BI576" s="51"/>
    </row>
    <row r="577" spans="57:61" x14ac:dyDescent="0.55000000000000004">
      <c r="BE577" s="51"/>
      <c r="BF577" s="51"/>
      <c r="BG577" s="51"/>
      <c r="BH577" s="51"/>
      <c r="BI577" s="51"/>
    </row>
    <row r="578" spans="57:61" x14ac:dyDescent="0.55000000000000004">
      <c r="BE578" s="51"/>
      <c r="BF578" s="51"/>
      <c r="BG578" s="51"/>
      <c r="BH578" s="51"/>
      <c r="BI578" s="51"/>
    </row>
    <row r="579" spans="57:61" x14ac:dyDescent="0.55000000000000004">
      <c r="BE579" s="51"/>
      <c r="BF579" s="51"/>
      <c r="BG579" s="51"/>
      <c r="BH579" s="51"/>
      <c r="BI579" s="51"/>
    </row>
    <row r="580" spans="57:61" x14ac:dyDescent="0.55000000000000004">
      <c r="BE580" s="51"/>
      <c r="BF580" s="51"/>
      <c r="BG580" s="51"/>
      <c r="BH580" s="51"/>
      <c r="BI580" s="51"/>
    </row>
    <row r="581" spans="57:61" x14ac:dyDescent="0.55000000000000004">
      <c r="BE581" s="51"/>
      <c r="BF581" s="51"/>
      <c r="BG581" s="51"/>
      <c r="BH581" s="51"/>
      <c r="BI581" s="51"/>
    </row>
    <row r="582" spans="57:61" x14ac:dyDescent="0.55000000000000004">
      <c r="BE582" s="51"/>
      <c r="BF582" s="51"/>
      <c r="BG582" s="51"/>
      <c r="BH582" s="51"/>
      <c r="BI582" s="51"/>
    </row>
    <row r="583" spans="57:61" x14ac:dyDescent="0.55000000000000004">
      <c r="BE583" s="51"/>
      <c r="BF583" s="51"/>
      <c r="BG583" s="51"/>
      <c r="BH583" s="51"/>
      <c r="BI583" s="51"/>
    </row>
    <row r="584" spans="57:61" x14ac:dyDescent="0.55000000000000004">
      <c r="BE584" s="51"/>
      <c r="BF584" s="51"/>
      <c r="BG584" s="51"/>
      <c r="BH584" s="51"/>
      <c r="BI584" s="51"/>
    </row>
    <row r="585" spans="57:61" x14ac:dyDescent="0.55000000000000004">
      <c r="BE585" s="51"/>
      <c r="BF585" s="51"/>
      <c r="BG585" s="51"/>
      <c r="BH585" s="51"/>
      <c r="BI585" s="51"/>
    </row>
    <row r="586" spans="57:61" x14ac:dyDescent="0.55000000000000004">
      <c r="BE586" s="51"/>
      <c r="BF586" s="51"/>
      <c r="BG586" s="51"/>
      <c r="BH586" s="51"/>
      <c r="BI586" s="51"/>
    </row>
    <row r="587" spans="57:61" x14ac:dyDescent="0.55000000000000004">
      <c r="BE587" s="51"/>
      <c r="BF587" s="51"/>
      <c r="BG587" s="51"/>
      <c r="BH587" s="51"/>
      <c r="BI587" s="51"/>
    </row>
    <row r="588" spans="57:61" x14ac:dyDescent="0.55000000000000004">
      <c r="BE588" s="51"/>
      <c r="BF588" s="51"/>
      <c r="BG588" s="51"/>
      <c r="BH588" s="51"/>
      <c r="BI588" s="51"/>
    </row>
    <row r="589" spans="57:61" x14ac:dyDescent="0.55000000000000004">
      <c r="BE589" s="51"/>
      <c r="BF589" s="51"/>
      <c r="BG589" s="51"/>
      <c r="BH589" s="51"/>
      <c r="BI589" s="51"/>
    </row>
    <row r="590" spans="57:61" x14ac:dyDescent="0.55000000000000004">
      <c r="BE590" s="51"/>
      <c r="BF590" s="51"/>
      <c r="BG590" s="51"/>
      <c r="BH590" s="51"/>
      <c r="BI590" s="51"/>
    </row>
    <row r="591" spans="57:61" x14ac:dyDescent="0.55000000000000004">
      <c r="BE591" s="51"/>
      <c r="BF591" s="51"/>
      <c r="BG591" s="51"/>
      <c r="BH591" s="51"/>
      <c r="BI591" s="51"/>
    </row>
    <row r="592" spans="57:61" x14ac:dyDescent="0.55000000000000004">
      <c r="BE592" s="51"/>
      <c r="BF592" s="51"/>
      <c r="BG592" s="51"/>
      <c r="BH592" s="51"/>
      <c r="BI592" s="51"/>
    </row>
    <row r="593" spans="57:61" x14ac:dyDescent="0.55000000000000004">
      <c r="BE593" s="51"/>
      <c r="BF593" s="51"/>
      <c r="BG593" s="51"/>
      <c r="BH593" s="51"/>
      <c r="BI593" s="51"/>
    </row>
    <row r="594" spans="57:61" x14ac:dyDescent="0.55000000000000004">
      <c r="BE594" s="51"/>
      <c r="BF594" s="51"/>
      <c r="BG594" s="51"/>
      <c r="BH594" s="51"/>
      <c r="BI594" s="51"/>
    </row>
    <row r="595" spans="57:61" x14ac:dyDescent="0.55000000000000004">
      <c r="BE595" s="51"/>
      <c r="BF595" s="51"/>
      <c r="BG595" s="51"/>
      <c r="BH595" s="51"/>
      <c r="BI595" s="51"/>
    </row>
    <row r="596" spans="57:61" x14ac:dyDescent="0.55000000000000004">
      <c r="BE596" s="51"/>
      <c r="BF596" s="51"/>
      <c r="BG596" s="51"/>
      <c r="BH596" s="51"/>
      <c r="BI596" s="51"/>
    </row>
    <row r="597" spans="57:61" x14ac:dyDescent="0.55000000000000004">
      <c r="BE597" s="51"/>
      <c r="BF597" s="51"/>
      <c r="BG597" s="51"/>
      <c r="BH597" s="51"/>
      <c r="BI597" s="51"/>
    </row>
    <row r="598" spans="57:61" x14ac:dyDescent="0.55000000000000004">
      <c r="BE598" s="51"/>
      <c r="BF598" s="51"/>
      <c r="BG598" s="51"/>
      <c r="BH598" s="51"/>
      <c r="BI598" s="51"/>
    </row>
    <row r="599" spans="57:61" x14ac:dyDescent="0.55000000000000004">
      <c r="BE599" s="51"/>
      <c r="BF599" s="51"/>
      <c r="BG599" s="51"/>
      <c r="BH599" s="51"/>
      <c r="BI599" s="51"/>
    </row>
    <row r="600" spans="57:61" x14ac:dyDescent="0.55000000000000004">
      <c r="BE600" s="51"/>
      <c r="BF600" s="51"/>
      <c r="BG600" s="51"/>
      <c r="BH600" s="51"/>
      <c r="BI600" s="51"/>
    </row>
    <row r="601" spans="57:61" x14ac:dyDescent="0.55000000000000004">
      <c r="BE601" s="51"/>
      <c r="BF601" s="51"/>
      <c r="BG601" s="51"/>
      <c r="BH601" s="51"/>
      <c r="BI601" s="51"/>
    </row>
    <row r="602" spans="57:61" x14ac:dyDescent="0.55000000000000004">
      <c r="BE602" s="51"/>
      <c r="BF602" s="51"/>
      <c r="BG602" s="51"/>
      <c r="BH602" s="51"/>
      <c r="BI602" s="51"/>
    </row>
    <row r="603" spans="57:61" x14ac:dyDescent="0.55000000000000004">
      <c r="BE603" s="51"/>
      <c r="BF603" s="51"/>
      <c r="BG603" s="51"/>
      <c r="BH603" s="51"/>
      <c r="BI603" s="51"/>
    </row>
    <row r="604" spans="57:61" x14ac:dyDescent="0.55000000000000004">
      <c r="BE604" s="51"/>
      <c r="BF604" s="51"/>
      <c r="BG604" s="51"/>
      <c r="BH604" s="51"/>
      <c r="BI604" s="51"/>
    </row>
    <row r="605" spans="57:61" x14ac:dyDescent="0.55000000000000004">
      <c r="BE605" s="51"/>
      <c r="BF605" s="51"/>
      <c r="BG605" s="51"/>
      <c r="BH605" s="51"/>
      <c r="BI605" s="51"/>
    </row>
    <row r="606" spans="57:61" x14ac:dyDescent="0.55000000000000004">
      <c r="BE606" s="51"/>
      <c r="BF606" s="51"/>
      <c r="BG606" s="51"/>
      <c r="BH606" s="51"/>
      <c r="BI606" s="51"/>
    </row>
    <row r="607" spans="57:61" x14ac:dyDescent="0.55000000000000004">
      <c r="BE607" s="51"/>
      <c r="BF607" s="51"/>
      <c r="BG607" s="51"/>
      <c r="BH607" s="51"/>
      <c r="BI607" s="51"/>
    </row>
    <row r="608" spans="57:61" x14ac:dyDescent="0.55000000000000004">
      <c r="BE608" s="51"/>
      <c r="BF608" s="51"/>
      <c r="BG608" s="51"/>
      <c r="BH608" s="51"/>
      <c r="BI608" s="51"/>
    </row>
    <row r="609" spans="57:61" x14ac:dyDescent="0.55000000000000004">
      <c r="BE609" s="51"/>
      <c r="BF609" s="51"/>
      <c r="BG609" s="51"/>
      <c r="BH609" s="51"/>
      <c r="BI609" s="51"/>
    </row>
    <row r="610" spans="57:61" x14ac:dyDescent="0.55000000000000004">
      <c r="BE610" s="51"/>
      <c r="BF610" s="51"/>
      <c r="BG610" s="51"/>
      <c r="BH610" s="51"/>
      <c r="BI610" s="51"/>
    </row>
    <row r="611" spans="57:61" x14ac:dyDescent="0.55000000000000004">
      <c r="BE611" s="51"/>
      <c r="BF611" s="51"/>
      <c r="BG611" s="51"/>
      <c r="BH611" s="51"/>
      <c r="BI611" s="51"/>
    </row>
    <row r="612" spans="57:61" x14ac:dyDescent="0.55000000000000004">
      <c r="BE612" s="51"/>
      <c r="BF612" s="51"/>
      <c r="BG612" s="51"/>
      <c r="BH612" s="51"/>
      <c r="BI612" s="51"/>
    </row>
    <row r="613" spans="57:61" x14ac:dyDescent="0.55000000000000004">
      <c r="BE613" s="51"/>
      <c r="BF613" s="51"/>
      <c r="BG613" s="51"/>
      <c r="BH613" s="51"/>
      <c r="BI613" s="51"/>
    </row>
    <row r="614" spans="57:61" x14ac:dyDescent="0.55000000000000004">
      <c r="BE614" s="51"/>
      <c r="BF614" s="51"/>
      <c r="BG614" s="51"/>
      <c r="BH614" s="51"/>
      <c r="BI614" s="51"/>
    </row>
    <row r="615" spans="57:61" x14ac:dyDescent="0.55000000000000004">
      <c r="BE615" s="51"/>
      <c r="BF615" s="51"/>
      <c r="BG615" s="51"/>
      <c r="BH615" s="51"/>
      <c r="BI615" s="51"/>
    </row>
    <row r="616" spans="57:61" x14ac:dyDescent="0.55000000000000004">
      <c r="BE616" s="51"/>
      <c r="BF616" s="51"/>
      <c r="BG616" s="51"/>
      <c r="BH616" s="51"/>
      <c r="BI616" s="51"/>
    </row>
    <row r="617" spans="57:61" x14ac:dyDescent="0.55000000000000004">
      <c r="BE617" s="51"/>
      <c r="BF617" s="51"/>
      <c r="BG617" s="51"/>
      <c r="BH617" s="51"/>
      <c r="BI617" s="51"/>
    </row>
    <row r="618" spans="57:61" x14ac:dyDescent="0.55000000000000004">
      <c r="BE618" s="51"/>
      <c r="BF618" s="51"/>
      <c r="BG618" s="51"/>
      <c r="BH618" s="51"/>
      <c r="BI618" s="51"/>
    </row>
    <row r="619" spans="57:61" x14ac:dyDescent="0.55000000000000004">
      <c r="BE619" s="51"/>
      <c r="BF619" s="51"/>
      <c r="BG619" s="51"/>
      <c r="BH619" s="51"/>
      <c r="BI619" s="51"/>
    </row>
    <row r="620" spans="57:61" x14ac:dyDescent="0.55000000000000004">
      <c r="BE620" s="51"/>
      <c r="BF620" s="51"/>
      <c r="BG620" s="51"/>
      <c r="BH620" s="51"/>
      <c r="BI620" s="51"/>
    </row>
    <row r="621" spans="57:61" x14ac:dyDescent="0.55000000000000004">
      <c r="BE621" s="51"/>
      <c r="BF621" s="51"/>
      <c r="BG621" s="51"/>
      <c r="BH621" s="51"/>
      <c r="BI621" s="51"/>
    </row>
    <row r="622" spans="57:61" x14ac:dyDescent="0.55000000000000004">
      <c r="BE622" s="51"/>
      <c r="BF622" s="51"/>
      <c r="BG622" s="51"/>
      <c r="BH622" s="51"/>
      <c r="BI622" s="51"/>
    </row>
    <row r="623" spans="57:61" x14ac:dyDescent="0.55000000000000004">
      <c r="BE623" s="51"/>
      <c r="BF623" s="51"/>
      <c r="BG623" s="51"/>
      <c r="BH623" s="51"/>
      <c r="BI623" s="51"/>
    </row>
    <row r="624" spans="57:61" x14ac:dyDescent="0.55000000000000004">
      <c r="BE624" s="51"/>
      <c r="BF624" s="51"/>
      <c r="BG624" s="51"/>
      <c r="BH624" s="51"/>
      <c r="BI624" s="51"/>
    </row>
    <row r="625" spans="57:61" x14ac:dyDescent="0.55000000000000004">
      <c r="BE625" s="51"/>
      <c r="BF625" s="51"/>
      <c r="BG625" s="51"/>
      <c r="BH625" s="51"/>
      <c r="BI625" s="51"/>
    </row>
    <row r="626" spans="57:61" x14ac:dyDescent="0.55000000000000004">
      <c r="BE626" s="51"/>
      <c r="BF626" s="51"/>
      <c r="BG626" s="51"/>
      <c r="BH626" s="51"/>
      <c r="BI626" s="51"/>
    </row>
    <row r="627" spans="57:61" x14ac:dyDescent="0.55000000000000004">
      <c r="BE627" s="51"/>
      <c r="BF627" s="51"/>
      <c r="BG627" s="51"/>
      <c r="BH627" s="51"/>
      <c r="BI627" s="51"/>
    </row>
    <row r="628" spans="57:61" x14ac:dyDescent="0.55000000000000004">
      <c r="BE628" s="51"/>
      <c r="BF628" s="51"/>
      <c r="BG628" s="51"/>
      <c r="BH628" s="51"/>
      <c r="BI628" s="51"/>
    </row>
    <row r="629" spans="57:61" x14ac:dyDescent="0.55000000000000004">
      <c r="BE629" s="51"/>
      <c r="BF629" s="51"/>
      <c r="BG629" s="51"/>
      <c r="BH629" s="51"/>
      <c r="BI629" s="51"/>
    </row>
    <row r="630" spans="57:61" x14ac:dyDescent="0.55000000000000004">
      <c r="BE630" s="51"/>
      <c r="BF630" s="51"/>
      <c r="BG630" s="51"/>
      <c r="BH630" s="51"/>
      <c r="BI630" s="51"/>
    </row>
    <row r="631" spans="57:61" x14ac:dyDescent="0.55000000000000004">
      <c r="BE631" s="51"/>
      <c r="BF631" s="51"/>
      <c r="BG631" s="51"/>
      <c r="BH631" s="51"/>
      <c r="BI631" s="51"/>
    </row>
    <row r="632" spans="57:61" x14ac:dyDescent="0.55000000000000004">
      <c r="BE632" s="51"/>
      <c r="BF632" s="51"/>
      <c r="BG632" s="51"/>
      <c r="BH632" s="51"/>
      <c r="BI632" s="51"/>
    </row>
    <row r="633" spans="57:61" x14ac:dyDescent="0.55000000000000004">
      <c r="BE633" s="51"/>
      <c r="BF633" s="51"/>
      <c r="BG633" s="51"/>
      <c r="BH633" s="51"/>
      <c r="BI633" s="51"/>
    </row>
    <row r="634" spans="57:61" x14ac:dyDescent="0.55000000000000004">
      <c r="BE634" s="51"/>
      <c r="BF634" s="51"/>
      <c r="BG634" s="51"/>
      <c r="BH634" s="51"/>
      <c r="BI634" s="51"/>
    </row>
    <row r="635" spans="57:61" x14ac:dyDescent="0.55000000000000004">
      <c r="BE635" s="51"/>
      <c r="BF635" s="51"/>
      <c r="BG635" s="51"/>
      <c r="BH635" s="51"/>
      <c r="BI635" s="51"/>
    </row>
    <row r="636" spans="57:61" x14ac:dyDescent="0.55000000000000004">
      <c r="BE636" s="51"/>
      <c r="BF636" s="51"/>
      <c r="BG636" s="51"/>
      <c r="BH636" s="51"/>
      <c r="BI636" s="51"/>
    </row>
    <row r="637" spans="57:61" x14ac:dyDescent="0.55000000000000004">
      <c r="BE637" s="51"/>
      <c r="BF637" s="51"/>
      <c r="BG637" s="51"/>
      <c r="BH637" s="51"/>
      <c r="BI637" s="51"/>
    </row>
    <row r="638" spans="57:61" x14ac:dyDescent="0.55000000000000004">
      <c r="BE638" s="51"/>
      <c r="BF638" s="51"/>
      <c r="BG638" s="51"/>
      <c r="BH638" s="51"/>
      <c r="BI638" s="51"/>
    </row>
    <row r="639" spans="57:61" x14ac:dyDescent="0.55000000000000004">
      <c r="BE639" s="51"/>
      <c r="BF639" s="51"/>
      <c r="BG639" s="51"/>
      <c r="BH639" s="51"/>
      <c r="BI639" s="51"/>
    </row>
    <row r="640" spans="57:61" x14ac:dyDescent="0.55000000000000004">
      <c r="BE640" s="51"/>
      <c r="BF640" s="51"/>
      <c r="BG640" s="51"/>
      <c r="BH640" s="51"/>
      <c r="BI640" s="51"/>
    </row>
    <row r="641" spans="57:61" x14ac:dyDescent="0.55000000000000004">
      <c r="BE641" s="51"/>
      <c r="BF641" s="51"/>
      <c r="BG641" s="51"/>
      <c r="BH641" s="51"/>
      <c r="BI641" s="51"/>
    </row>
    <row r="642" spans="57:61" x14ac:dyDescent="0.55000000000000004">
      <c r="BE642" s="51"/>
      <c r="BF642" s="51"/>
      <c r="BG642" s="51"/>
      <c r="BH642" s="51"/>
      <c r="BI642" s="51"/>
    </row>
    <row r="643" spans="57:61" x14ac:dyDescent="0.55000000000000004">
      <c r="BE643" s="51"/>
      <c r="BF643" s="51"/>
      <c r="BG643" s="51"/>
      <c r="BH643" s="51"/>
      <c r="BI643" s="51"/>
    </row>
    <row r="644" spans="57:61" x14ac:dyDescent="0.55000000000000004">
      <c r="BE644" s="51"/>
      <c r="BF644" s="51"/>
      <c r="BG644" s="51"/>
      <c r="BH644" s="51"/>
      <c r="BI644" s="51"/>
    </row>
    <row r="645" spans="57:61" x14ac:dyDescent="0.55000000000000004">
      <c r="BE645" s="51"/>
      <c r="BF645" s="51"/>
      <c r="BG645" s="51"/>
      <c r="BH645" s="51"/>
      <c r="BI645" s="51"/>
    </row>
    <row r="646" spans="57:61" x14ac:dyDescent="0.55000000000000004">
      <c r="BE646" s="51"/>
      <c r="BF646" s="51"/>
      <c r="BG646" s="51"/>
      <c r="BH646" s="51"/>
      <c r="BI646" s="51"/>
    </row>
    <row r="647" spans="57:61" x14ac:dyDescent="0.55000000000000004">
      <c r="BE647" s="51"/>
      <c r="BF647" s="51"/>
      <c r="BG647" s="51"/>
      <c r="BH647" s="51"/>
      <c r="BI647" s="51"/>
    </row>
    <row r="648" spans="57:61" x14ac:dyDescent="0.55000000000000004">
      <c r="BE648" s="51"/>
      <c r="BF648" s="51"/>
      <c r="BG648" s="51"/>
      <c r="BH648" s="51"/>
      <c r="BI648" s="51"/>
    </row>
    <row r="649" spans="57:61" x14ac:dyDescent="0.55000000000000004">
      <c r="BE649" s="51"/>
      <c r="BF649" s="51"/>
      <c r="BG649" s="51"/>
      <c r="BH649" s="51"/>
      <c r="BI649" s="51"/>
    </row>
    <row r="650" spans="57:61" x14ac:dyDescent="0.55000000000000004">
      <c r="BE650" s="51"/>
      <c r="BF650" s="51"/>
      <c r="BG650" s="51"/>
      <c r="BH650" s="51"/>
      <c r="BI650" s="51"/>
    </row>
    <row r="651" spans="57:61" x14ac:dyDescent="0.55000000000000004">
      <c r="BE651" s="51"/>
      <c r="BF651" s="51"/>
      <c r="BG651" s="51"/>
      <c r="BH651" s="51"/>
      <c r="BI651" s="51"/>
    </row>
    <row r="652" spans="57:61" x14ac:dyDescent="0.55000000000000004">
      <c r="BE652" s="51"/>
      <c r="BF652" s="51"/>
      <c r="BG652" s="51"/>
      <c r="BH652" s="51"/>
      <c r="BI652" s="51"/>
    </row>
    <row r="653" spans="57:61" x14ac:dyDescent="0.55000000000000004">
      <c r="BE653" s="51"/>
      <c r="BF653" s="51"/>
      <c r="BG653" s="51"/>
      <c r="BH653" s="51"/>
      <c r="BI653" s="51"/>
    </row>
    <row r="654" spans="57:61" x14ac:dyDescent="0.55000000000000004">
      <c r="BE654" s="51"/>
      <c r="BF654" s="51"/>
      <c r="BG654" s="51"/>
      <c r="BH654" s="51"/>
      <c r="BI654" s="51"/>
    </row>
    <row r="655" spans="57:61" x14ac:dyDescent="0.55000000000000004">
      <c r="BE655" s="51"/>
      <c r="BF655" s="51"/>
      <c r="BG655" s="51"/>
      <c r="BH655" s="51"/>
      <c r="BI655" s="51"/>
    </row>
    <row r="656" spans="57:61" x14ac:dyDescent="0.55000000000000004">
      <c r="BE656" s="51"/>
      <c r="BF656" s="51"/>
      <c r="BG656" s="51"/>
      <c r="BH656" s="51"/>
      <c r="BI656" s="51"/>
    </row>
    <row r="657" spans="57:61" x14ac:dyDescent="0.55000000000000004">
      <c r="BE657" s="51"/>
      <c r="BF657" s="51"/>
      <c r="BG657" s="51"/>
      <c r="BH657" s="51"/>
      <c r="BI657" s="51"/>
    </row>
    <row r="658" spans="57:61" x14ac:dyDescent="0.55000000000000004">
      <c r="BE658" s="51"/>
      <c r="BF658" s="51"/>
      <c r="BG658" s="51"/>
      <c r="BH658" s="51"/>
      <c r="BI658" s="51"/>
    </row>
    <row r="659" spans="57:61" x14ac:dyDescent="0.55000000000000004">
      <c r="BE659" s="51"/>
      <c r="BF659" s="51"/>
      <c r="BG659" s="51"/>
      <c r="BH659" s="51"/>
      <c r="BI659" s="51"/>
    </row>
    <row r="660" spans="57:61" x14ac:dyDescent="0.55000000000000004">
      <c r="BE660" s="51"/>
      <c r="BF660" s="51"/>
      <c r="BG660" s="51"/>
      <c r="BH660" s="51"/>
      <c r="BI660" s="51"/>
    </row>
    <row r="661" spans="57:61" x14ac:dyDescent="0.55000000000000004">
      <c r="BE661" s="51"/>
      <c r="BF661" s="51"/>
      <c r="BG661" s="51"/>
      <c r="BH661" s="51"/>
      <c r="BI661" s="51"/>
    </row>
    <row r="662" spans="57:61" x14ac:dyDescent="0.55000000000000004">
      <c r="BE662" s="51"/>
      <c r="BF662" s="51"/>
      <c r="BG662" s="51"/>
      <c r="BH662" s="51"/>
      <c r="BI662" s="51"/>
    </row>
    <row r="663" spans="57:61" x14ac:dyDescent="0.55000000000000004">
      <c r="BE663" s="51"/>
      <c r="BF663" s="51"/>
      <c r="BG663" s="51"/>
      <c r="BH663" s="51"/>
      <c r="BI663" s="51"/>
    </row>
    <row r="664" spans="57:61" x14ac:dyDescent="0.55000000000000004">
      <c r="BE664" s="51"/>
      <c r="BF664" s="51"/>
      <c r="BG664" s="51"/>
      <c r="BH664" s="51"/>
      <c r="BI664" s="51"/>
    </row>
    <row r="665" spans="57:61" x14ac:dyDescent="0.55000000000000004">
      <c r="BE665" s="51"/>
      <c r="BF665" s="51"/>
      <c r="BG665" s="51"/>
      <c r="BH665" s="51"/>
      <c r="BI665" s="51"/>
    </row>
    <row r="666" spans="57:61" x14ac:dyDescent="0.55000000000000004">
      <c r="BE666" s="51"/>
      <c r="BF666" s="51"/>
      <c r="BG666" s="51"/>
      <c r="BH666" s="51"/>
      <c r="BI666" s="51"/>
    </row>
    <row r="667" spans="57:61" x14ac:dyDescent="0.55000000000000004">
      <c r="BE667" s="51"/>
      <c r="BF667" s="51"/>
      <c r="BG667" s="51"/>
      <c r="BH667" s="51"/>
      <c r="BI667" s="51"/>
    </row>
    <row r="668" spans="57:61" x14ac:dyDescent="0.55000000000000004">
      <c r="BE668" s="51"/>
      <c r="BF668" s="51"/>
      <c r="BG668" s="51"/>
      <c r="BH668" s="51"/>
      <c r="BI668" s="51"/>
    </row>
    <row r="669" spans="57:61" x14ac:dyDescent="0.55000000000000004">
      <c r="BE669" s="51"/>
      <c r="BF669" s="51"/>
      <c r="BG669" s="51"/>
      <c r="BH669" s="51"/>
      <c r="BI669" s="51"/>
    </row>
    <row r="670" spans="57:61" x14ac:dyDescent="0.55000000000000004">
      <c r="BE670" s="51"/>
      <c r="BF670" s="51"/>
      <c r="BG670" s="51"/>
      <c r="BH670" s="51"/>
      <c r="BI670" s="51"/>
    </row>
    <row r="671" spans="57:61" x14ac:dyDescent="0.55000000000000004">
      <c r="BE671" s="51"/>
      <c r="BF671" s="51"/>
      <c r="BG671" s="51"/>
      <c r="BH671" s="51"/>
      <c r="BI671" s="51"/>
    </row>
    <row r="672" spans="57:61" x14ac:dyDescent="0.55000000000000004">
      <c r="BE672" s="51"/>
      <c r="BF672" s="51"/>
      <c r="BG672" s="51"/>
      <c r="BH672" s="51"/>
      <c r="BI672" s="51"/>
    </row>
    <row r="673" spans="57:61" x14ac:dyDescent="0.55000000000000004">
      <c r="BE673" s="51"/>
      <c r="BF673" s="51"/>
      <c r="BG673" s="51"/>
      <c r="BH673" s="51"/>
      <c r="BI673" s="51"/>
    </row>
    <row r="674" spans="57:61" x14ac:dyDescent="0.55000000000000004">
      <c r="BE674" s="51"/>
      <c r="BF674" s="51"/>
      <c r="BG674" s="51"/>
      <c r="BH674" s="51"/>
      <c r="BI674" s="51"/>
    </row>
    <row r="675" spans="57:61" x14ac:dyDescent="0.55000000000000004">
      <c r="BE675" s="51"/>
      <c r="BF675" s="51"/>
      <c r="BG675" s="51"/>
      <c r="BH675" s="51"/>
      <c r="BI675" s="51"/>
    </row>
    <row r="676" spans="57:61" x14ac:dyDescent="0.55000000000000004">
      <c r="BE676" s="51"/>
      <c r="BF676" s="51"/>
      <c r="BG676" s="51"/>
      <c r="BH676" s="51"/>
      <c r="BI676" s="51"/>
    </row>
    <row r="677" spans="57:61" x14ac:dyDescent="0.55000000000000004">
      <c r="BE677" s="51"/>
      <c r="BF677" s="51"/>
      <c r="BG677" s="51"/>
      <c r="BH677" s="51"/>
      <c r="BI677" s="51"/>
    </row>
    <row r="678" spans="57:61" x14ac:dyDescent="0.55000000000000004">
      <c r="BE678" s="51"/>
      <c r="BF678" s="51"/>
      <c r="BG678" s="51"/>
      <c r="BH678" s="51"/>
      <c r="BI678" s="51"/>
    </row>
    <row r="679" spans="57:61" x14ac:dyDescent="0.55000000000000004">
      <c r="BE679" s="51"/>
      <c r="BF679" s="51"/>
      <c r="BG679" s="51"/>
      <c r="BH679" s="51"/>
      <c r="BI679" s="51"/>
    </row>
    <row r="680" spans="57:61" x14ac:dyDescent="0.55000000000000004">
      <c r="BE680" s="51"/>
      <c r="BF680" s="51"/>
      <c r="BG680" s="51"/>
      <c r="BH680" s="51"/>
      <c r="BI680" s="51"/>
    </row>
    <row r="681" spans="57:61" x14ac:dyDescent="0.55000000000000004">
      <c r="BE681" s="51"/>
      <c r="BF681" s="51"/>
      <c r="BG681" s="51"/>
      <c r="BH681" s="51"/>
      <c r="BI681" s="51"/>
    </row>
    <row r="682" spans="57:61" x14ac:dyDescent="0.55000000000000004">
      <c r="BE682" s="51"/>
      <c r="BF682" s="51"/>
      <c r="BG682" s="51"/>
      <c r="BH682" s="51"/>
      <c r="BI682" s="51"/>
    </row>
    <row r="683" spans="57:61" x14ac:dyDescent="0.55000000000000004">
      <c r="BE683" s="51"/>
      <c r="BF683" s="51"/>
      <c r="BG683" s="51"/>
      <c r="BH683" s="51"/>
      <c r="BI683" s="51"/>
    </row>
    <row r="684" spans="57:61" x14ac:dyDescent="0.55000000000000004">
      <c r="BE684" s="51"/>
      <c r="BF684" s="51"/>
      <c r="BG684" s="51"/>
      <c r="BH684" s="51"/>
      <c r="BI684" s="51"/>
    </row>
    <row r="685" spans="57:61" x14ac:dyDescent="0.55000000000000004">
      <c r="BE685" s="51"/>
      <c r="BF685" s="51"/>
      <c r="BG685" s="51"/>
      <c r="BH685" s="51"/>
      <c r="BI685" s="51"/>
    </row>
    <row r="686" spans="57:61" x14ac:dyDescent="0.55000000000000004">
      <c r="BE686" s="51"/>
      <c r="BF686" s="51"/>
      <c r="BG686" s="51"/>
      <c r="BH686" s="51"/>
      <c r="BI686" s="51"/>
    </row>
    <row r="687" spans="57:61" x14ac:dyDescent="0.55000000000000004">
      <c r="BE687" s="51"/>
      <c r="BF687" s="51"/>
      <c r="BG687" s="51"/>
      <c r="BH687" s="51"/>
      <c r="BI687" s="51"/>
    </row>
    <row r="688" spans="57:61" x14ac:dyDescent="0.55000000000000004">
      <c r="BE688" s="51"/>
      <c r="BF688" s="51"/>
      <c r="BG688" s="51"/>
      <c r="BH688" s="51"/>
      <c r="BI688" s="51"/>
    </row>
    <row r="689" spans="57:61" x14ac:dyDescent="0.55000000000000004">
      <c r="BE689" s="51"/>
      <c r="BF689" s="51"/>
      <c r="BG689" s="51"/>
      <c r="BH689" s="51"/>
      <c r="BI689" s="51"/>
    </row>
    <row r="690" spans="57:61" x14ac:dyDescent="0.55000000000000004">
      <c r="BE690" s="51"/>
      <c r="BF690" s="51"/>
      <c r="BG690" s="51"/>
      <c r="BH690" s="51"/>
      <c r="BI690" s="51"/>
    </row>
    <row r="691" spans="57:61" x14ac:dyDescent="0.55000000000000004">
      <c r="BE691" s="51"/>
      <c r="BF691" s="51"/>
      <c r="BG691" s="51"/>
      <c r="BH691" s="51"/>
      <c r="BI691" s="51"/>
    </row>
    <row r="692" spans="57:61" x14ac:dyDescent="0.55000000000000004">
      <c r="BE692" s="51"/>
      <c r="BF692" s="51"/>
      <c r="BG692" s="51"/>
      <c r="BH692" s="51"/>
      <c r="BI692" s="51"/>
    </row>
    <row r="693" spans="57:61" x14ac:dyDescent="0.55000000000000004">
      <c r="BE693" s="51"/>
      <c r="BF693" s="51"/>
      <c r="BG693" s="51"/>
      <c r="BH693" s="51"/>
      <c r="BI693" s="51"/>
    </row>
    <row r="694" spans="57:61" x14ac:dyDescent="0.55000000000000004">
      <c r="BE694" s="51"/>
      <c r="BF694" s="51"/>
      <c r="BG694" s="51"/>
      <c r="BH694" s="51"/>
      <c r="BI694" s="51"/>
    </row>
    <row r="695" spans="57:61" x14ac:dyDescent="0.55000000000000004">
      <c r="BE695" s="51"/>
      <c r="BF695" s="51"/>
      <c r="BG695" s="51"/>
      <c r="BH695" s="51"/>
      <c r="BI695" s="51"/>
    </row>
    <row r="696" spans="57:61" x14ac:dyDescent="0.55000000000000004">
      <c r="BE696" s="51"/>
      <c r="BF696" s="51"/>
      <c r="BG696" s="51"/>
      <c r="BH696" s="51"/>
      <c r="BI696" s="51"/>
    </row>
    <row r="697" spans="57:61" x14ac:dyDescent="0.55000000000000004">
      <c r="BE697" s="51"/>
      <c r="BF697" s="51"/>
      <c r="BG697" s="51"/>
      <c r="BH697" s="51"/>
      <c r="BI697" s="51"/>
    </row>
    <row r="698" spans="57:61" x14ac:dyDescent="0.55000000000000004">
      <c r="BE698" s="51"/>
      <c r="BF698" s="51"/>
      <c r="BG698" s="51"/>
      <c r="BH698" s="51"/>
      <c r="BI698" s="51"/>
    </row>
    <row r="699" spans="57:61" x14ac:dyDescent="0.55000000000000004">
      <c r="BE699" s="51"/>
      <c r="BF699" s="51"/>
      <c r="BG699" s="51"/>
      <c r="BH699" s="51"/>
      <c r="BI699" s="51"/>
    </row>
    <row r="700" spans="57:61" x14ac:dyDescent="0.55000000000000004">
      <c r="BE700" s="51"/>
      <c r="BF700" s="51"/>
      <c r="BG700" s="51"/>
      <c r="BH700" s="51"/>
      <c r="BI700" s="51"/>
    </row>
    <row r="701" spans="57:61" x14ac:dyDescent="0.55000000000000004">
      <c r="BE701" s="51"/>
      <c r="BF701" s="51"/>
      <c r="BG701" s="51"/>
      <c r="BH701" s="51"/>
      <c r="BI701" s="51"/>
    </row>
    <row r="702" spans="57:61" x14ac:dyDescent="0.55000000000000004">
      <c r="BE702" s="51"/>
      <c r="BF702" s="51"/>
      <c r="BG702" s="51"/>
      <c r="BH702" s="51"/>
      <c r="BI702" s="51"/>
    </row>
    <row r="703" spans="57:61" x14ac:dyDescent="0.55000000000000004">
      <c r="BE703" s="51"/>
      <c r="BF703" s="51"/>
      <c r="BG703" s="51"/>
      <c r="BH703" s="51"/>
      <c r="BI703" s="51"/>
    </row>
    <row r="704" spans="57:61" x14ac:dyDescent="0.55000000000000004">
      <c r="BE704" s="51"/>
      <c r="BF704" s="51"/>
      <c r="BG704" s="51"/>
      <c r="BH704" s="51"/>
      <c r="BI704" s="51"/>
    </row>
    <row r="705" spans="57:61" x14ac:dyDescent="0.55000000000000004">
      <c r="BE705" s="51"/>
      <c r="BF705" s="51"/>
      <c r="BG705" s="51"/>
      <c r="BH705" s="51"/>
      <c r="BI705" s="51"/>
    </row>
    <row r="706" spans="57:61" x14ac:dyDescent="0.55000000000000004">
      <c r="BE706" s="51"/>
      <c r="BF706" s="51"/>
      <c r="BG706" s="51"/>
      <c r="BH706" s="51"/>
      <c r="BI706" s="51"/>
    </row>
    <row r="707" spans="57:61" x14ac:dyDescent="0.55000000000000004">
      <c r="BE707" s="51"/>
      <c r="BF707" s="51"/>
      <c r="BG707" s="51"/>
      <c r="BH707" s="51"/>
      <c r="BI707" s="51"/>
    </row>
    <row r="708" spans="57:61" x14ac:dyDescent="0.55000000000000004">
      <c r="BE708" s="51"/>
      <c r="BF708" s="51"/>
      <c r="BG708" s="51"/>
      <c r="BH708" s="51"/>
      <c r="BI708" s="51"/>
    </row>
    <row r="709" spans="57:61" x14ac:dyDescent="0.55000000000000004">
      <c r="BE709" s="51"/>
      <c r="BF709" s="51"/>
      <c r="BG709" s="51"/>
      <c r="BH709" s="51"/>
      <c r="BI709" s="51"/>
    </row>
    <row r="710" spans="57:61" x14ac:dyDescent="0.55000000000000004">
      <c r="BE710" s="51"/>
      <c r="BF710" s="51"/>
      <c r="BG710" s="51"/>
      <c r="BH710" s="51"/>
      <c r="BI710" s="51"/>
    </row>
    <row r="711" spans="57:61" x14ac:dyDescent="0.55000000000000004">
      <c r="BE711" s="51"/>
      <c r="BF711" s="51"/>
      <c r="BG711" s="51"/>
      <c r="BH711" s="51"/>
      <c r="BI711" s="51"/>
    </row>
    <row r="712" spans="57:61" x14ac:dyDescent="0.55000000000000004">
      <c r="BE712" s="51"/>
      <c r="BF712" s="51"/>
      <c r="BG712" s="51"/>
      <c r="BH712" s="51"/>
      <c r="BI712" s="51"/>
    </row>
    <row r="713" spans="57:61" x14ac:dyDescent="0.55000000000000004">
      <c r="BE713" s="51"/>
      <c r="BF713" s="51"/>
      <c r="BG713" s="51"/>
      <c r="BH713" s="51"/>
      <c r="BI713" s="51"/>
    </row>
    <row r="714" spans="57:61" x14ac:dyDescent="0.55000000000000004">
      <c r="BE714" s="51"/>
      <c r="BF714" s="51"/>
      <c r="BG714" s="51"/>
      <c r="BH714" s="51"/>
      <c r="BI714" s="51"/>
    </row>
    <row r="715" spans="57:61" x14ac:dyDescent="0.55000000000000004">
      <c r="BE715" s="51"/>
      <c r="BF715" s="51"/>
      <c r="BG715" s="51"/>
      <c r="BH715" s="51"/>
      <c r="BI715" s="51"/>
    </row>
    <row r="716" spans="57:61" x14ac:dyDescent="0.55000000000000004">
      <c r="BE716" s="51"/>
      <c r="BF716" s="51"/>
      <c r="BG716" s="51"/>
      <c r="BH716" s="51"/>
      <c r="BI716" s="51"/>
    </row>
    <row r="717" spans="57:61" x14ac:dyDescent="0.55000000000000004">
      <c r="BE717" s="51"/>
      <c r="BF717" s="51"/>
      <c r="BG717" s="51"/>
      <c r="BH717" s="51"/>
      <c r="BI717" s="51"/>
    </row>
    <row r="718" spans="57:61" x14ac:dyDescent="0.55000000000000004">
      <c r="BE718" s="51"/>
      <c r="BF718" s="51"/>
      <c r="BG718" s="51"/>
      <c r="BH718" s="51"/>
      <c r="BI718" s="51"/>
    </row>
    <row r="719" spans="57:61" x14ac:dyDescent="0.55000000000000004">
      <c r="BE719" s="51"/>
      <c r="BF719" s="51"/>
      <c r="BG719" s="51"/>
      <c r="BH719" s="51"/>
      <c r="BI719" s="51"/>
    </row>
    <row r="720" spans="57:61" x14ac:dyDescent="0.55000000000000004">
      <c r="BE720" s="51"/>
      <c r="BF720" s="51"/>
      <c r="BG720" s="51"/>
      <c r="BH720" s="51"/>
      <c r="BI720" s="51"/>
    </row>
    <row r="721" spans="57:61" x14ac:dyDescent="0.55000000000000004">
      <c r="BE721" s="51"/>
      <c r="BF721" s="51"/>
      <c r="BG721" s="51"/>
      <c r="BH721" s="51"/>
      <c r="BI721" s="51"/>
    </row>
    <row r="722" spans="57:61" x14ac:dyDescent="0.55000000000000004">
      <c r="BE722" s="51"/>
      <c r="BF722" s="51"/>
      <c r="BG722" s="51"/>
      <c r="BH722" s="51"/>
      <c r="BI722" s="51"/>
    </row>
    <row r="723" spans="57:61" x14ac:dyDescent="0.55000000000000004">
      <c r="BE723" s="51"/>
      <c r="BF723" s="51"/>
      <c r="BG723" s="51"/>
      <c r="BH723" s="51"/>
      <c r="BI723" s="51"/>
    </row>
    <row r="724" spans="57:61" x14ac:dyDescent="0.55000000000000004">
      <c r="BE724" s="51"/>
      <c r="BF724" s="51"/>
      <c r="BG724" s="51"/>
      <c r="BH724" s="51"/>
      <c r="BI724" s="51"/>
    </row>
    <row r="725" spans="57:61" x14ac:dyDescent="0.55000000000000004">
      <c r="BE725" s="51"/>
      <c r="BF725" s="51"/>
      <c r="BG725" s="51"/>
      <c r="BH725" s="51"/>
      <c r="BI725" s="51"/>
    </row>
    <row r="726" spans="57:61" x14ac:dyDescent="0.55000000000000004">
      <c r="BE726" s="51"/>
      <c r="BF726" s="51"/>
      <c r="BG726" s="51"/>
      <c r="BH726" s="51"/>
      <c r="BI726" s="51"/>
    </row>
    <row r="727" spans="57:61" x14ac:dyDescent="0.55000000000000004">
      <c r="BE727" s="51"/>
      <c r="BF727" s="51"/>
      <c r="BG727" s="51"/>
      <c r="BH727" s="51"/>
      <c r="BI727" s="51"/>
    </row>
    <row r="728" spans="57:61" x14ac:dyDescent="0.55000000000000004">
      <c r="BE728" s="51"/>
      <c r="BF728" s="51"/>
      <c r="BG728" s="51"/>
      <c r="BH728" s="51"/>
      <c r="BI728" s="51"/>
    </row>
    <row r="729" spans="57:61" x14ac:dyDescent="0.55000000000000004">
      <c r="BE729" s="51"/>
      <c r="BF729" s="51"/>
      <c r="BG729" s="51"/>
      <c r="BH729" s="51"/>
      <c r="BI729" s="51"/>
    </row>
    <row r="730" spans="57:61" x14ac:dyDescent="0.55000000000000004">
      <c r="BE730" s="51"/>
      <c r="BF730" s="51"/>
      <c r="BG730" s="51"/>
      <c r="BH730" s="51"/>
      <c r="BI730" s="51"/>
    </row>
    <row r="731" spans="57:61" x14ac:dyDescent="0.55000000000000004">
      <c r="BE731" s="51"/>
      <c r="BF731" s="51"/>
      <c r="BG731" s="51"/>
      <c r="BH731" s="51"/>
      <c r="BI731" s="51"/>
    </row>
    <row r="732" spans="57:61" x14ac:dyDescent="0.55000000000000004">
      <c r="BE732" s="51"/>
      <c r="BF732" s="51"/>
      <c r="BG732" s="51"/>
      <c r="BH732" s="51"/>
      <c r="BI732" s="51"/>
    </row>
    <row r="733" spans="57:61" x14ac:dyDescent="0.55000000000000004">
      <c r="BE733" s="51"/>
      <c r="BF733" s="51"/>
      <c r="BG733" s="51"/>
      <c r="BH733" s="51"/>
      <c r="BI733" s="51"/>
    </row>
    <row r="734" spans="57:61" x14ac:dyDescent="0.55000000000000004">
      <c r="BE734" s="51"/>
      <c r="BF734" s="51"/>
      <c r="BG734" s="51"/>
      <c r="BH734" s="51"/>
      <c r="BI734" s="51"/>
    </row>
    <row r="735" spans="57:61" x14ac:dyDescent="0.55000000000000004">
      <c r="BE735" s="51"/>
      <c r="BF735" s="51"/>
      <c r="BG735" s="51"/>
      <c r="BH735" s="51"/>
      <c r="BI735" s="51"/>
    </row>
    <row r="736" spans="57:61" x14ac:dyDescent="0.55000000000000004">
      <c r="BE736" s="51"/>
      <c r="BF736" s="51"/>
      <c r="BG736" s="51"/>
      <c r="BH736" s="51"/>
      <c r="BI736" s="51"/>
    </row>
    <row r="737" spans="57:61" x14ac:dyDescent="0.55000000000000004">
      <c r="BE737" s="51"/>
      <c r="BF737" s="51"/>
      <c r="BG737" s="51"/>
      <c r="BH737" s="51"/>
      <c r="BI737" s="51"/>
    </row>
    <row r="738" spans="57:61" x14ac:dyDescent="0.55000000000000004">
      <c r="BE738" s="51"/>
      <c r="BF738" s="51"/>
      <c r="BG738" s="51"/>
      <c r="BH738" s="51"/>
      <c r="BI738" s="51"/>
    </row>
    <row r="739" spans="57:61" x14ac:dyDescent="0.55000000000000004">
      <c r="BE739" s="51"/>
      <c r="BF739" s="51"/>
      <c r="BG739" s="51"/>
      <c r="BH739" s="51"/>
      <c r="BI739" s="51"/>
    </row>
    <row r="740" spans="57:61" x14ac:dyDescent="0.55000000000000004">
      <c r="BE740" s="51"/>
      <c r="BF740" s="51"/>
      <c r="BG740" s="51"/>
      <c r="BH740" s="51"/>
      <c r="BI740" s="51"/>
    </row>
    <row r="741" spans="57:61" x14ac:dyDescent="0.55000000000000004">
      <c r="BE741" s="51"/>
      <c r="BF741" s="51"/>
      <c r="BG741" s="51"/>
      <c r="BH741" s="51"/>
      <c r="BI741" s="51"/>
    </row>
    <row r="742" spans="57:61" x14ac:dyDescent="0.55000000000000004">
      <c r="BE742" s="51"/>
      <c r="BF742" s="51"/>
      <c r="BG742" s="51"/>
      <c r="BH742" s="51"/>
      <c r="BI742" s="51"/>
    </row>
    <row r="743" spans="57:61" x14ac:dyDescent="0.55000000000000004">
      <c r="BE743" s="51"/>
      <c r="BF743" s="51"/>
      <c r="BG743" s="51"/>
      <c r="BH743" s="51"/>
      <c r="BI743" s="51"/>
    </row>
    <row r="744" spans="57:61" x14ac:dyDescent="0.55000000000000004">
      <c r="BE744" s="51"/>
      <c r="BF744" s="51"/>
      <c r="BG744" s="51"/>
      <c r="BH744" s="51"/>
      <c r="BI744" s="51"/>
    </row>
    <row r="745" spans="57:61" x14ac:dyDescent="0.55000000000000004">
      <c r="BE745" s="51"/>
      <c r="BF745" s="51"/>
      <c r="BG745" s="51"/>
      <c r="BH745" s="51"/>
      <c r="BI745" s="51"/>
    </row>
    <row r="746" spans="57:61" x14ac:dyDescent="0.55000000000000004">
      <c r="BE746" s="51"/>
      <c r="BF746" s="51"/>
      <c r="BG746" s="51"/>
      <c r="BH746" s="51"/>
      <c r="BI746" s="51"/>
    </row>
    <row r="747" spans="57:61" x14ac:dyDescent="0.55000000000000004">
      <c r="BE747" s="51"/>
      <c r="BF747" s="51"/>
      <c r="BG747" s="51"/>
      <c r="BH747" s="51"/>
      <c r="BI747" s="51"/>
    </row>
    <row r="748" spans="57:61" x14ac:dyDescent="0.55000000000000004">
      <c r="BE748" s="51"/>
      <c r="BF748" s="51"/>
      <c r="BG748" s="51"/>
      <c r="BH748" s="51"/>
      <c r="BI748" s="51"/>
    </row>
    <row r="749" spans="57:61" x14ac:dyDescent="0.55000000000000004">
      <c r="BE749" s="51"/>
      <c r="BF749" s="51"/>
      <c r="BG749" s="51"/>
      <c r="BH749" s="51"/>
      <c r="BI749" s="51"/>
    </row>
    <row r="750" spans="57:61" x14ac:dyDescent="0.55000000000000004">
      <c r="BE750" s="51"/>
      <c r="BF750" s="51"/>
      <c r="BG750" s="51"/>
      <c r="BH750" s="51"/>
      <c r="BI750" s="51"/>
    </row>
    <row r="751" spans="57:61" x14ac:dyDescent="0.55000000000000004">
      <c r="BE751" s="51"/>
      <c r="BF751" s="51"/>
      <c r="BG751" s="51"/>
      <c r="BH751" s="51"/>
      <c r="BI751" s="51"/>
    </row>
    <row r="752" spans="57:61" x14ac:dyDescent="0.55000000000000004">
      <c r="BE752" s="51"/>
      <c r="BF752" s="51"/>
      <c r="BG752" s="51"/>
      <c r="BH752" s="51"/>
      <c r="BI752" s="51"/>
    </row>
    <row r="753" spans="57:61" x14ac:dyDescent="0.55000000000000004">
      <c r="BE753" s="51"/>
      <c r="BF753" s="51"/>
      <c r="BG753" s="51"/>
      <c r="BH753" s="51"/>
      <c r="BI753" s="51"/>
    </row>
    <row r="754" spans="57:61" x14ac:dyDescent="0.55000000000000004">
      <c r="BE754" s="51"/>
      <c r="BF754" s="51"/>
      <c r="BG754" s="51"/>
      <c r="BH754" s="51"/>
      <c r="BI754" s="51"/>
    </row>
    <row r="755" spans="57:61" x14ac:dyDescent="0.55000000000000004">
      <c r="BE755" s="51"/>
      <c r="BF755" s="51"/>
      <c r="BG755" s="51"/>
      <c r="BH755" s="51"/>
      <c r="BI755" s="51"/>
    </row>
    <row r="756" spans="57:61" x14ac:dyDescent="0.55000000000000004">
      <c r="BE756" s="51"/>
      <c r="BF756" s="51"/>
      <c r="BG756" s="51"/>
      <c r="BH756" s="51"/>
      <c r="BI756" s="51"/>
    </row>
    <row r="757" spans="57:61" x14ac:dyDescent="0.55000000000000004">
      <c r="BE757" s="51"/>
      <c r="BF757" s="51"/>
      <c r="BG757" s="51"/>
      <c r="BH757" s="51"/>
      <c r="BI757" s="51"/>
    </row>
    <row r="758" spans="57:61" x14ac:dyDescent="0.55000000000000004">
      <c r="BE758" s="51"/>
      <c r="BF758" s="51"/>
      <c r="BG758" s="51"/>
      <c r="BH758" s="51"/>
      <c r="BI758" s="51"/>
    </row>
    <row r="759" spans="57:61" x14ac:dyDescent="0.55000000000000004">
      <c r="BE759" s="51"/>
      <c r="BF759" s="51"/>
      <c r="BG759" s="51"/>
      <c r="BH759" s="51"/>
      <c r="BI759" s="51"/>
    </row>
    <row r="760" spans="57:61" x14ac:dyDescent="0.55000000000000004">
      <c r="BE760" s="51"/>
      <c r="BF760" s="51"/>
      <c r="BG760" s="51"/>
      <c r="BH760" s="51"/>
      <c r="BI760" s="51"/>
    </row>
    <row r="761" spans="57:61" x14ac:dyDescent="0.55000000000000004">
      <c r="BE761" s="51"/>
      <c r="BF761" s="51"/>
      <c r="BG761" s="51"/>
      <c r="BH761" s="51"/>
      <c r="BI761" s="51"/>
    </row>
    <row r="762" spans="57:61" x14ac:dyDescent="0.55000000000000004">
      <c r="BE762" s="51"/>
      <c r="BF762" s="51"/>
      <c r="BG762" s="51"/>
      <c r="BH762" s="51"/>
      <c r="BI762" s="51"/>
    </row>
    <row r="763" spans="57:61" x14ac:dyDescent="0.55000000000000004">
      <c r="BE763" s="51"/>
      <c r="BF763" s="51"/>
      <c r="BG763" s="51"/>
      <c r="BH763" s="51"/>
      <c r="BI763" s="51"/>
    </row>
    <row r="764" spans="57:61" x14ac:dyDescent="0.55000000000000004">
      <c r="BE764" s="51"/>
      <c r="BF764" s="51"/>
      <c r="BG764" s="51"/>
      <c r="BH764" s="51"/>
      <c r="BI764" s="51"/>
    </row>
    <row r="765" spans="57:61" x14ac:dyDescent="0.55000000000000004">
      <c r="BE765" s="51"/>
      <c r="BF765" s="51"/>
      <c r="BG765" s="51"/>
      <c r="BH765" s="51"/>
      <c r="BI765" s="51"/>
    </row>
    <row r="766" spans="57:61" x14ac:dyDescent="0.55000000000000004">
      <c r="BE766" s="51"/>
      <c r="BF766" s="51"/>
      <c r="BG766" s="51"/>
      <c r="BH766" s="51"/>
      <c r="BI766" s="51"/>
    </row>
    <row r="767" spans="57:61" x14ac:dyDescent="0.55000000000000004">
      <c r="BE767" s="51"/>
      <c r="BF767" s="51"/>
      <c r="BG767" s="51"/>
      <c r="BH767" s="51"/>
      <c r="BI767" s="51"/>
    </row>
    <row r="768" spans="57:61" x14ac:dyDescent="0.55000000000000004">
      <c r="BE768" s="51"/>
      <c r="BF768" s="51"/>
      <c r="BG768" s="51"/>
      <c r="BH768" s="51"/>
      <c r="BI768" s="51"/>
    </row>
    <row r="769" spans="57:61" x14ac:dyDescent="0.55000000000000004">
      <c r="BE769" s="51"/>
      <c r="BF769" s="51"/>
      <c r="BG769" s="51"/>
      <c r="BH769" s="51"/>
      <c r="BI769" s="51"/>
    </row>
    <row r="770" spans="57:61" x14ac:dyDescent="0.55000000000000004">
      <c r="BE770" s="51"/>
      <c r="BF770" s="51"/>
      <c r="BG770" s="51"/>
      <c r="BH770" s="51"/>
      <c r="BI770" s="51"/>
    </row>
    <row r="771" spans="57:61" x14ac:dyDescent="0.55000000000000004">
      <c r="BE771" s="51"/>
      <c r="BF771" s="51"/>
      <c r="BG771" s="51"/>
      <c r="BH771" s="51"/>
      <c r="BI771" s="51"/>
    </row>
    <row r="772" spans="57:61" x14ac:dyDescent="0.55000000000000004">
      <c r="BE772" s="51"/>
      <c r="BF772" s="51"/>
      <c r="BG772" s="51"/>
      <c r="BH772" s="51"/>
      <c r="BI772" s="51"/>
    </row>
    <row r="773" spans="57:61" x14ac:dyDescent="0.55000000000000004">
      <c r="BE773" s="51"/>
      <c r="BF773" s="51"/>
      <c r="BG773" s="51"/>
      <c r="BH773" s="51"/>
      <c r="BI773" s="51"/>
    </row>
    <row r="774" spans="57:61" x14ac:dyDescent="0.55000000000000004">
      <c r="BE774" s="51"/>
      <c r="BF774" s="51"/>
      <c r="BG774" s="51"/>
      <c r="BH774" s="51"/>
      <c r="BI774" s="51"/>
    </row>
    <row r="775" spans="57:61" x14ac:dyDescent="0.55000000000000004">
      <c r="BE775" s="51"/>
      <c r="BF775" s="51"/>
      <c r="BG775" s="51"/>
      <c r="BH775" s="51"/>
      <c r="BI775" s="51"/>
    </row>
    <row r="776" spans="57:61" x14ac:dyDescent="0.55000000000000004">
      <c r="BE776" s="51"/>
      <c r="BF776" s="51"/>
      <c r="BG776" s="51"/>
      <c r="BH776" s="51"/>
      <c r="BI776" s="51"/>
    </row>
    <row r="777" spans="57:61" x14ac:dyDescent="0.55000000000000004">
      <c r="BE777" s="51"/>
      <c r="BF777" s="51"/>
      <c r="BG777" s="51"/>
      <c r="BH777" s="51"/>
      <c r="BI777" s="51"/>
    </row>
    <row r="778" spans="57:61" x14ac:dyDescent="0.55000000000000004">
      <c r="BE778" s="51"/>
      <c r="BF778" s="51"/>
      <c r="BG778" s="51"/>
      <c r="BH778" s="51"/>
      <c r="BI778" s="51"/>
    </row>
    <row r="779" spans="57:61" x14ac:dyDescent="0.55000000000000004">
      <c r="BE779" s="51"/>
      <c r="BF779" s="51"/>
      <c r="BG779" s="51"/>
      <c r="BH779" s="51"/>
      <c r="BI779" s="51"/>
    </row>
    <row r="780" spans="57:61" x14ac:dyDescent="0.55000000000000004">
      <c r="BE780" s="51"/>
      <c r="BF780" s="51"/>
      <c r="BG780" s="51"/>
      <c r="BH780" s="51"/>
      <c r="BI780" s="51"/>
    </row>
    <row r="781" spans="57:61" x14ac:dyDescent="0.55000000000000004">
      <c r="BE781" s="51"/>
      <c r="BF781" s="51"/>
      <c r="BG781" s="51"/>
      <c r="BH781" s="51"/>
      <c r="BI781" s="51"/>
    </row>
    <row r="782" spans="57:61" x14ac:dyDescent="0.55000000000000004">
      <c r="BE782" s="51"/>
      <c r="BF782" s="51"/>
      <c r="BG782" s="51"/>
      <c r="BH782" s="51"/>
      <c r="BI782" s="51"/>
    </row>
    <row r="783" spans="57:61" x14ac:dyDescent="0.55000000000000004">
      <c r="BE783" s="51"/>
      <c r="BF783" s="51"/>
      <c r="BG783" s="51"/>
      <c r="BH783" s="51"/>
      <c r="BI783" s="51"/>
    </row>
    <row r="784" spans="57:61" x14ac:dyDescent="0.55000000000000004">
      <c r="BE784" s="51"/>
      <c r="BF784" s="51"/>
      <c r="BG784" s="51"/>
      <c r="BH784" s="51"/>
      <c r="BI784" s="51"/>
    </row>
    <row r="785" spans="57:61" x14ac:dyDescent="0.55000000000000004">
      <c r="BE785" s="51"/>
      <c r="BF785" s="51"/>
      <c r="BG785" s="51"/>
      <c r="BH785" s="51"/>
      <c r="BI785" s="51"/>
    </row>
    <row r="786" spans="57:61" x14ac:dyDescent="0.55000000000000004">
      <c r="BE786" s="51"/>
      <c r="BF786" s="51"/>
      <c r="BG786" s="51"/>
      <c r="BH786" s="51"/>
      <c r="BI786" s="51"/>
    </row>
    <row r="787" spans="57:61" x14ac:dyDescent="0.55000000000000004">
      <c r="BE787" s="51"/>
      <c r="BF787" s="51"/>
      <c r="BG787" s="51"/>
      <c r="BH787" s="51"/>
      <c r="BI787" s="51"/>
    </row>
    <row r="788" spans="57:61" x14ac:dyDescent="0.55000000000000004">
      <c r="BE788" s="51"/>
      <c r="BF788" s="51"/>
      <c r="BG788" s="51"/>
      <c r="BH788" s="51"/>
      <c r="BI788" s="51"/>
    </row>
    <row r="789" spans="57:61" x14ac:dyDescent="0.55000000000000004">
      <c r="BE789" s="51"/>
      <c r="BF789" s="51"/>
      <c r="BG789" s="51"/>
      <c r="BH789" s="51"/>
      <c r="BI789" s="51"/>
    </row>
    <row r="790" spans="57:61" x14ac:dyDescent="0.55000000000000004">
      <c r="BE790" s="51"/>
      <c r="BF790" s="51"/>
      <c r="BG790" s="51"/>
      <c r="BH790" s="51"/>
      <c r="BI790" s="51"/>
    </row>
    <row r="791" spans="57:61" x14ac:dyDescent="0.55000000000000004">
      <c r="BE791" s="51"/>
      <c r="BF791" s="51"/>
      <c r="BG791" s="51"/>
      <c r="BH791" s="51"/>
      <c r="BI791" s="51"/>
    </row>
    <row r="792" spans="57:61" x14ac:dyDescent="0.55000000000000004">
      <c r="BE792" s="51"/>
      <c r="BF792" s="51"/>
      <c r="BG792" s="51"/>
      <c r="BH792" s="51"/>
      <c r="BI792" s="51"/>
    </row>
    <row r="793" spans="57:61" x14ac:dyDescent="0.55000000000000004">
      <c r="BE793" s="51"/>
      <c r="BF793" s="51"/>
      <c r="BG793" s="51"/>
      <c r="BH793" s="51"/>
      <c r="BI793" s="51"/>
    </row>
    <row r="794" spans="57:61" x14ac:dyDescent="0.55000000000000004">
      <c r="BE794" s="51"/>
      <c r="BF794" s="51"/>
      <c r="BG794" s="51"/>
      <c r="BH794" s="51"/>
      <c r="BI794" s="51"/>
    </row>
    <row r="795" spans="57:61" x14ac:dyDescent="0.55000000000000004">
      <c r="BE795" s="51"/>
      <c r="BF795" s="51"/>
      <c r="BG795" s="51"/>
      <c r="BH795" s="51"/>
      <c r="BI795" s="51"/>
    </row>
    <row r="796" spans="57:61" x14ac:dyDescent="0.55000000000000004">
      <c r="BE796" s="51"/>
      <c r="BF796" s="51"/>
      <c r="BG796" s="51"/>
      <c r="BH796" s="51"/>
      <c r="BI796" s="51"/>
    </row>
    <row r="797" spans="57:61" x14ac:dyDescent="0.55000000000000004">
      <c r="BE797" s="51"/>
      <c r="BF797" s="51"/>
      <c r="BG797" s="51"/>
      <c r="BH797" s="51"/>
      <c r="BI797" s="51"/>
    </row>
    <row r="798" spans="57:61" x14ac:dyDescent="0.55000000000000004">
      <c r="BE798" s="51"/>
      <c r="BF798" s="51"/>
      <c r="BG798" s="51"/>
      <c r="BH798" s="51"/>
      <c r="BI798" s="51"/>
    </row>
    <row r="799" spans="57:61" x14ac:dyDescent="0.55000000000000004">
      <c r="BE799" s="51"/>
      <c r="BF799" s="51"/>
      <c r="BG799" s="51"/>
      <c r="BH799" s="51"/>
      <c r="BI799" s="51"/>
    </row>
    <row r="800" spans="57:61" x14ac:dyDescent="0.55000000000000004">
      <c r="BE800" s="51"/>
      <c r="BF800" s="51"/>
      <c r="BG800" s="51"/>
      <c r="BH800" s="51"/>
      <c r="BI800" s="51"/>
    </row>
    <row r="801" spans="57:61" x14ac:dyDescent="0.55000000000000004">
      <c r="BE801" s="51"/>
      <c r="BF801" s="51"/>
      <c r="BG801" s="51"/>
      <c r="BH801" s="51"/>
      <c r="BI801" s="51"/>
    </row>
    <row r="802" spans="57:61" x14ac:dyDescent="0.55000000000000004">
      <c r="BE802" s="51"/>
      <c r="BF802" s="51"/>
      <c r="BG802" s="51"/>
      <c r="BH802" s="51"/>
      <c r="BI802" s="51"/>
    </row>
    <row r="803" spans="57:61" x14ac:dyDescent="0.55000000000000004">
      <c r="BE803" s="51"/>
      <c r="BF803" s="51"/>
      <c r="BG803" s="51"/>
      <c r="BH803" s="51"/>
      <c r="BI803" s="51"/>
    </row>
    <row r="804" spans="57:61" x14ac:dyDescent="0.55000000000000004">
      <c r="BE804" s="51"/>
      <c r="BF804" s="51"/>
      <c r="BG804" s="51"/>
      <c r="BH804" s="51"/>
      <c r="BI804" s="51"/>
    </row>
    <row r="805" spans="57:61" x14ac:dyDescent="0.55000000000000004">
      <c r="BE805" s="51"/>
      <c r="BF805" s="51"/>
      <c r="BG805" s="51"/>
      <c r="BH805" s="51"/>
      <c r="BI805" s="51"/>
    </row>
    <row r="806" spans="57:61" x14ac:dyDescent="0.55000000000000004">
      <c r="BE806" s="51"/>
      <c r="BF806" s="51"/>
      <c r="BG806" s="51"/>
      <c r="BH806" s="51"/>
      <c r="BI806" s="51"/>
    </row>
    <row r="807" spans="57:61" x14ac:dyDescent="0.55000000000000004">
      <c r="BE807" s="51"/>
      <c r="BF807" s="51"/>
      <c r="BG807" s="51"/>
      <c r="BH807" s="51"/>
      <c r="BI807" s="51"/>
    </row>
    <row r="808" spans="57:61" x14ac:dyDescent="0.55000000000000004">
      <c r="BE808" s="51"/>
      <c r="BF808" s="51"/>
      <c r="BG808" s="51"/>
      <c r="BH808" s="51"/>
      <c r="BI808" s="51"/>
    </row>
    <row r="809" spans="57:61" x14ac:dyDescent="0.55000000000000004">
      <c r="BE809" s="51"/>
      <c r="BF809" s="51"/>
      <c r="BG809" s="51"/>
      <c r="BH809" s="51"/>
      <c r="BI809" s="51"/>
    </row>
    <row r="810" spans="57:61" x14ac:dyDescent="0.55000000000000004">
      <c r="BE810" s="51"/>
      <c r="BF810" s="51"/>
      <c r="BG810" s="51"/>
      <c r="BH810" s="51"/>
      <c r="BI810" s="51"/>
    </row>
    <row r="811" spans="57:61" x14ac:dyDescent="0.55000000000000004">
      <c r="BE811" s="51"/>
      <c r="BF811" s="51"/>
      <c r="BG811" s="51"/>
      <c r="BH811" s="51"/>
      <c r="BI811" s="51"/>
    </row>
    <row r="812" spans="57:61" x14ac:dyDescent="0.55000000000000004">
      <c r="BE812" s="51"/>
      <c r="BF812" s="51"/>
      <c r="BG812" s="51"/>
      <c r="BH812" s="51"/>
      <c r="BI812" s="51"/>
    </row>
    <row r="813" spans="57:61" x14ac:dyDescent="0.55000000000000004">
      <c r="BE813" s="51"/>
      <c r="BF813" s="51"/>
      <c r="BG813" s="51"/>
      <c r="BH813" s="51"/>
      <c r="BI813" s="51"/>
    </row>
    <row r="814" spans="57:61" x14ac:dyDescent="0.55000000000000004">
      <c r="BE814" s="51"/>
      <c r="BF814" s="51"/>
      <c r="BG814" s="51"/>
      <c r="BH814" s="51"/>
      <c r="BI814" s="51"/>
    </row>
    <row r="815" spans="57:61" x14ac:dyDescent="0.55000000000000004">
      <c r="BE815" s="51"/>
      <c r="BF815" s="51"/>
      <c r="BG815" s="51"/>
      <c r="BH815" s="51"/>
      <c r="BI815" s="51"/>
    </row>
    <row r="816" spans="57:61" x14ac:dyDescent="0.55000000000000004">
      <c r="BE816" s="51"/>
      <c r="BF816" s="51"/>
      <c r="BG816" s="51"/>
      <c r="BH816" s="51"/>
      <c r="BI816" s="51"/>
    </row>
    <row r="817" spans="57:61" x14ac:dyDescent="0.55000000000000004">
      <c r="BE817" s="51"/>
      <c r="BF817" s="51"/>
      <c r="BG817" s="51"/>
      <c r="BH817" s="51"/>
      <c r="BI817" s="51"/>
    </row>
    <row r="818" spans="57:61" x14ac:dyDescent="0.55000000000000004">
      <c r="BE818" s="51"/>
      <c r="BF818" s="51"/>
      <c r="BG818" s="51"/>
      <c r="BH818" s="51"/>
      <c r="BI818" s="51"/>
    </row>
    <row r="819" spans="57:61" x14ac:dyDescent="0.55000000000000004">
      <c r="BE819" s="51"/>
      <c r="BF819" s="51"/>
      <c r="BG819" s="51"/>
      <c r="BH819" s="51"/>
      <c r="BI819" s="51"/>
    </row>
    <row r="820" spans="57:61" x14ac:dyDescent="0.55000000000000004">
      <c r="BE820" s="51"/>
      <c r="BF820" s="51"/>
      <c r="BG820" s="51"/>
      <c r="BH820" s="51"/>
      <c r="BI820" s="51"/>
    </row>
    <row r="821" spans="57:61" x14ac:dyDescent="0.55000000000000004">
      <c r="BE821" s="51"/>
      <c r="BF821" s="51"/>
      <c r="BG821" s="51"/>
      <c r="BH821" s="51"/>
      <c r="BI821" s="51"/>
    </row>
    <row r="822" spans="57:61" x14ac:dyDescent="0.55000000000000004">
      <c r="BE822" s="51"/>
      <c r="BF822" s="51"/>
      <c r="BG822" s="51"/>
      <c r="BH822" s="51"/>
      <c r="BI822" s="51"/>
    </row>
    <row r="823" spans="57:61" x14ac:dyDescent="0.55000000000000004">
      <c r="BE823" s="51"/>
      <c r="BF823" s="51"/>
      <c r="BG823" s="51"/>
      <c r="BH823" s="51"/>
      <c r="BI823" s="51"/>
    </row>
    <row r="824" spans="57:61" x14ac:dyDescent="0.55000000000000004">
      <c r="BE824" s="51"/>
      <c r="BF824" s="51"/>
      <c r="BG824" s="51"/>
      <c r="BH824" s="51"/>
      <c r="BI824" s="51"/>
    </row>
    <row r="825" spans="57:61" x14ac:dyDescent="0.55000000000000004">
      <c r="BE825" s="51"/>
      <c r="BF825" s="51"/>
      <c r="BG825" s="51"/>
      <c r="BH825" s="51"/>
      <c r="BI825" s="51"/>
    </row>
    <row r="826" spans="57:61" x14ac:dyDescent="0.55000000000000004">
      <c r="BE826" s="51"/>
      <c r="BF826" s="51"/>
      <c r="BG826" s="51"/>
      <c r="BH826" s="51"/>
      <c r="BI826" s="51"/>
    </row>
    <row r="827" spans="57:61" x14ac:dyDescent="0.55000000000000004">
      <c r="BE827" s="51"/>
      <c r="BF827" s="51"/>
      <c r="BG827" s="51"/>
      <c r="BH827" s="51"/>
      <c r="BI827" s="51"/>
    </row>
    <row r="828" spans="57:61" x14ac:dyDescent="0.55000000000000004">
      <c r="BE828" s="51"/>
      <c r="BF828" s="51"/>
      <c r="BG828" s="51"/>
      <c r="BH828" s="51"/>
      <c r="BI828" s="51"/>
    </row>
    <row r="829" spans="57:61" x14ac:dyDescent="0.55000000000000004">
      <c r="BE829" s="51"/>
      <c r="BF829" s="51"/>
      <c r="BG829" s="51"/>
      <c r="BH829" s="51"/>
      <c r="BI829" s="51"/>
    </row>
    <row r="830" spans="57:61" x14ac:dyDescent="0.55000000000000004">
      <c r="BE830" s="51"/>
      <c r="BF830" s="51"/>
      <c r="BG830" s="51"/>
      <c r="BH830" s="51"/>
      <c r="BI830" s="51"/>
    </row>
    <row r="831" spans="57:61" x14ac:dyDescent="0.55000000000000004">
      <c r="BE831" s="51"/>
      <c r="BF831" s="51"/>
      <c r="BG831" s="51"/>
      <c r="BH831" s="51"/>
      <c r="BI831" s="51"/>
    </row>
    <row r="832" spans="57:61" x14ac:dyDescent="0.55000000000000004">
      <c r="BE832" s="51"/>
      <c r="BF832" s="51"/>
      <c r="BG832" s="51"/>
      <c r="BH832" s="51"/>
      <c r="BI832" s="51"/>
    </row>
    <row r="833" spans="57:61" x14ac:dyDescent="0.55000000000000004">
      <c r="BE833" s="51"/>
      <c r="BF833" s="51"/>
      <c r="BG833" s="51"/>
      <c r="BH833" s="51"/>
      <c r="BI833" s="51"/>
    </row>
    <row r="834" spans="57:61" x14ac:dyDescent="0.55000000000000004">
      <c r="BE834" s="51"/>
      <c r="BF834" s="51"/>
      <c r="BG834" s="51"/>
      <c r="BH834" s="51"/>
      <c r="BI834" s="51"/>
    </row>
    <row r="835" spans="57:61" x14ac:dyDescent="0.55000000000000004">
      <c r="BE835" s="51"/>
      <c r="BF835" s="51"/>
      <c r="BG835" s="51"/>
      <c r="BH835" s="51"/>
      <c r="BI835" s="51"/>
    </row>
    <row r="836" spans="57:61" x14ac:dyDescent="0.55000000000000004">
      <c r="BE836" s="51"/>
      <c r="BF836" s="51"/>
      <c r="BG836" s="51"/>
      <c r="BH836" s="51"/>
      <c r="BI836" s="51"/>
    </row>
    <row r="837" spans="57:61" x14ac:dyDescent="0.55000000000000004">
      <c r="BE837" s="51"/>
      <c r="BF837" s="51"/>
      <c r="BG837" s="51"/>
      <c r="BH837" s="51"/>
      <c r="BI837" s="51"/>
    </row>
    <row r="838" spans="57:61" x14ac:dyDescent="0.55000000000000004">
      <c r="BE838" s="51"/>
      <c r="BF838" s="51"/>
      <c r="BG838" s="51"/>
      <c r="BH838" s="51"/>
      <c r="BI838" s="51"/>
    </row>
    <row r="839" spans="57:61" x14ac:dyDescent="0.55000000000000004">
      <c r="BE839" s="51"/>
      <c r="BF839" s="51"/>
      <c r="BG839" s="51"/>
      <c r="BH839" s="51"/>
      <c r="BI839" s="51"/>
    </row>
    <row r="840" spans="57:61" x14ac:dyDescent="0.55000000000000004">
      <c r="BE840" s="51"/>
      <c r="BF840" s="51"/>
      <c r="BG840" s="51"/>
      <c r="BH840" s="51"/>
      <c r="BI840" s="51"/>
    </row>
    <row r="841" spans="57:61" x14ac:dyDescent="0.55000000000000004">
      <c r="BE841" s="51"/>
      <c r="BF841" s="51"/>
      <c r="BG841" s="51"/>
      <c r="BH841" s="51"/>
      <c r="BI841" s="51"/>
    </row>
    <row r="842" spans="57:61" x14ac:dyDescent="0.55000000000000004">
      <c r="BE842" s="51"/>
      <c r="BF842" s="51"/>
      <c r="BG842" s="51"/>
      <c r="BH842" s="51"/>
      <c r="BI842" s="51"/>
    </row>
    <row r="843" spans="57:61" x14ac:dyDescent="0.55000000000000004">
      <c r="BE843" s="51"/>
      <c r="BF843" s="51"/>
      <c r="BG843" s="51"/>
      <c r="BH843" s="51"/>
      <c r="BI843" s="51"/>
    </row>
    <row r="844" spans="57:61" x14ac:dyDescent="0.55000000000000004">
      <c r="BE844" s="51"/>
      <c r="BF844" s="51"/>
      <c r="BG844" s="51"/>
      <c r="BH844" s="51"/>
      <c r="BI844" s="51"/>
    </row>
    <row r="845" spans="57:61" x14ac:dyDescent="0.55000000000000004">
      <c r="BE845" s="51"/>
      <c r="BF845" s="51"/>
      <c r="BG845" s="51"/>
      <c r="BH845" s="51"/>
      <c r="BI845" s="51"/>
    </row>
    <row r="846" spans="57:61" x14ac:dyDescent="0.55000000000000004">
      <c r="BE846" s="51"/>
      <c r="BF846" s="51"/>
      <c r="BG846" s="51"/>
      <c r="BH846" s="51"/>
      <c r="BI846" s="51"/>
    </row>
    <row r="847" spans="57:61" x14ac:dyDescent="0.55000000000000004">
      <c r="BE847" s="51"/>
      <c r="BF847" s="51"/>
      <c r="BG847" s="51"/>
      <c r="BH847" s="51"/>
      <c r="BI847" s="51"/>
    </row>
    <row r="848" spans="57:61" x14ac:dyDescent="0.55000000000000004">
      <c r="BE848" s="51"/>
      <c r="BF848" s="51"/>
      <c r="BG848" s="51"/>
      <c r="BH848" s="51"/>
      <c r="BI848" s="51"/>
    </row>
    <row r="849" spans="57:61" x14ac:dyDescent="0.55000000000000004">
      <c r="BE849" s="51"/>
      <c r="BF849" s="51"/>
      <c r="BG849" s="51"/>
      <c r="BH849" s="51"/>
      <c r="BI849" s="51"/>
    </row>
    <row r="850" spans="57:61" x14ac:dyDescent="0.55000000000000004">
      <c r="BE850" s="51"/>
      <c r="BF850" s="51"/>
      <c r="BG850" s="51"/>
      <c r="BH850" s="51"/>
      <c r="BI850" s="51"/>
    </row>
    <row r="851" spans="57:61" x14ac:dyDescent="0.55000000000000004">
      <c r="BE851" s="51"/>
      <c r="BF851" s="51"/>
      <c r="BG851" s="51"/>
      <c r="BH851" s="51"/>
      <c r="BI851" s="51"/>
    </row>
    <row r="852" spans="57:61" x14ac:dyDescent="0.55000000000000004">
      <c r="BE852" s="51"/>
      <c r="BF852" s="51"/>
      <c r="BG852" s="51"/>
      <c r="BH852" s="51"/>
      <c r="BI852" s="51"/>
    </row>
    <row r="853" spans="57:61" x14ac:dyDescent="0.55000000000000004">
      <c r="BE853" s="51"/>
      <c r="BF853" s="51"/>
      <c r="BG853" s="51"/>
      <c r="BH853" s="51"/>
      <c r="BI853" s="51"/>
    </row>
    <row r="854" spans="57:61" x14ac:dyDescent="0.55000000000000004">
      <c r="BE854" s="51"/>
      <c r="BF854" s="51"/>
      <c r="BG854" s="51"/>
      <c r="BH854" s="51"/>
      <c r="BI854" s="51"/>
    </row>
    <row r="855" spans="57:61" x14ac:dyDescent="0.55000000000000004">
      <c r="BE855" s="51"/>
      <c r="BF855" s="51"/>
      <c r="BG855" s="51"/>
      <c r="BH855" s="51"/>
      <c r="BI855" s="51"/>
    </row>
    <row r="856" spans="57:61" x14ac:dyDescent="0.55000000000000004">
      <c r="BE856" s="51"/>
      <c r="BF856" s="51"/>
      <c r="BG856" s="51"/>
      <c r="BH856" s="51"/>
      <c r="BI856" s="51"/>
    </row>
    <row r="857" spans="57:61" x14ac:dyDescent="0.55000000000000004">
      <c r="BE857" s="51"/>
      <c r="BF857" s="51"/>
      <c r="BG857" s="51"/>
      <c r="BH857" s="51"/>
      <c r="BI857" s="51"/>
    </row>
    <row r="858" spans="57:61" x14ac:dyDescent="0.55000000000000004">
      <c r="BE858" s="51"/>
      <c r="BF858" s="51"/>
      <c r="BG858" s="51"/>
      <c r="BH858" s="51"/>
      <c r="BI858" s="51"/>
    </row>
    <row r="859" spans="57:61" x14ac:dyDescent="0.55000000000000004">
      <c r="BE859" s="51"/>
      <c r="BF859" s="51"/>
      <c r="BG859" s="51"/>
      <c r="BH859" s="51"/>
      <c r="BI859" s="51"/>
    </row>
    <row r="860" spans="57:61" x14ac:dyDescent="0.55000000000000004">
      <c r="BE860" s="51"/>
      <c r="BF860" s="51"/>
      <c r="BG860" s="51"/>
      <c r="BH860" s="51"/>
      <c r="BI860" s="51"/>
    </row>
    <row r="861" spans="57:61" x14ac:dyDescent="0.55000000000000004">
      <c r="BE861" s="51"/>
      <c r="BF861" s="51"/>
      <c r="BG861" s="51"/>
      <c r="BH861" s="51"/>
      <c r="BI861" s="51"/>
    </row>
    <row r="862" spans="57:61" x14ac:dyDescent="0.55000000000000004">
      <c r="BE862" s="51"/>
      <c r="BF862" s="51"/>
      <c r="BG862" s="51"/>
      <c r="BH862" s="51"/>
      <c r="BI862" s="51"/>
    </row>
    <row r="863" spans="57:61" x14ac:dyDescent="0.55000000000000004">
      <c r="BE863" s="51"/>
      <c r="BF863" s="51"/>
      <c r="BG863" s="51"/>
      <c r="BH863" s="51"/>
      <c r="BI863" s="51"/>
    </row>
    <row r="864" spans="57:61" x14ac:dyDescent="0.55000000000000004">
      <c r="BE864" s="51"/>
      <c r="BF864" s="51"/>
      <c r="BG864" s="51"/>
      <c r="BH864" s="51"/>
      <c r="BI864" s="51"/>
    </row>
    <row r="865" spans="57:61" x14ac:dyDescent="0.55000000000000004">
      <c r="BE865" s="51"/>
      <c r="BF865" s="51"/>
      <c r="BG865" s="51"/>
      <c r="BH865" s="51"/>
      <c r="BI865" s="51"/>
    </row>
    <row r="866" spans="57:61" x14ac:dyDescent="0.55000000000000004">
      <c r="BE866" s="51"/>
      <c r="BF866" s="51"/>
      <c r="BG866" s="51"/>
      <c r="BH866" s="51"/>
      <c r="BI866" s="51"/>
    </row>
    <row r="867" spans="57:61" x14ac:dyDescent="0.55000000000000004">
      <c r="BE867" s="51"/>
      <c r="BF867" s="51"/>
      <c r="BG867" s="51"/>
      <c r="BH867" s="51"/>
      <c r="BI867" s="51"/>
    </row>
    <row r="868" spans="57:61" x14ac:dyDescent="0.55000000000000004">
      <c r="BE868" s="51"/>
      <c r="BF868" s="51"/>
      <c r="BG868" s="51"/>
      <c r="BH868" s="51"/>
      <c r="BI868" s="51"/>
    </row>
    <row r="869" spans="57:61" x14ac:dyDescent="0.55000000000000004">
      <c r="BE869" s="51"/>
      <c r="BF869" s="51"/>
      <c r="BG869" s="51"/>
      <c r="BH869" s="51"/>
      <c r="BI869" s="51"/>
    </row>
    <row r="870" spans="57:61" x14ac:dyDescent="0.55000000000000004">
      <c r="BE870" s="51"/>
      <c r="BF870" s="51"/>
      <c r="BG870" s="51"/>
      <c r="BH870" s="51"/>
      <c r="BI870" s="51"/>
    </row>
    <row r="871" spans="57:61" x14ac:dyDescent="0.55000000000000004">
      <c r="BE871" s="51"/>
      <c r="BF871" s="51"/>
      <c r="BG871" s="51"/>
      <c r="BH871" s="51"/>
      <c r="BI871" s="51"/>
    </row>
    <row r="872" spans="57:61" x14ac:dyDescent="0.55000000000000004">
      <c r="BE872" s="51"/>
      <c r="BF872" s="51"/>
      <c r="BG872" s="51"/>
      <c r="BH872" s="51"/>
      <c r="BI872" s="51"/>
    </row>
    <row r="873" spans="57:61" x14ac:dyDescent="0.55000000000000004">
      <c r="BE873" s="51"/>
      <c r="BF873" s="51"/>
      <c r="BG873" s="51"/>
      <c r="BH873" s="51"/>
      <c r="BI873" s="51"/>
    </row>
    <row r="874" spans="57:61" x14ac:dyDescent="0.55000000000000004">
      <c r="BE874" s="51"/>
      <c r="BF874" s="51"/>
      <c r="BG874" s="51"/>
      <c r="BH874" s="51"/>
      <c r="BI874" s="51"/>
    </row>
    <row r="875" spans="57:61" x14ac:dyDescent="0.55000000000000004">
      <c r="BE875" s="51"/>
      <c r="BF875" s="51"/>
      <c r="BG875" s="51"/>
      <c r="BH875" s="51"/>
      <c r="BI875" s="51"/>
    </row>
    <row r="876" spans="57:61" x14ac:dyDescent="0.55000000000000004">
      <c r="BE876" s="51"/>
      <c r="BF876" s="51"/>
      <c r="BG876" s="51"/>
      <c r="BH876" s="51"/>
      <c r="BI876" s="51"/>
    </row>
    <row r="877" spans="57:61" x14ac:dyDescent="0.55000000000000004">
      <c r="BE877" s="51"/>
      <c r="BF877" s="51"/>
      <c r="BG877" s="51"/>
      <c r="BH877" s="51"/>
      <c r="BI877" s="51"/>
    </row>
    <row r="878" spans="57:61" x14ac:dyDescent="0.55000000000000004">
      <c r="BE878" s="51"/>
      <c r="BF878" s="51"/>
      <c r="BG878" s="51"/>
      <c r="BH878" s="51"/>
      <c r="BI878" s="51"/>
    </row>
    <row r="879" spans="57:61" x14ac:dyDescent="0.55000000000000004">
      <c r="BE879" s="51"/>
      <c r="BF879" s="51"/>
      <c r="BG879" s="51"/>
      <c r="BH879" s="51"/>
      <c r="BI879" s="51"/>
    </row>
    <row r="880" spans="57:61" x14ac:dyDescent="0.55000000000000004">
      <c r="BE880" s="51"/>
      <c r="BF880" s="51"/>
      <c r="BG880" s="51"/>
      <c r="BH880" s="51"/>
      <c r="BI880" s="51"/>
    </row>
    <row r="881" spans="57:61" x14ac:dyDescent="0.55000000000000004">
      <c r="BE881" s="51"/>
      <c r="BF881" s="51"/>
      <c r="BG881" s="51"/>
      <c r="BH881" s="51"/>
      <c r="BI881" s="51"/>
    </row>
    <row r="882" spans="57:61" x14ac:dyDescent="0.55000000000000004">
      <c r="BE882" s="51"/>
      <c r="BF882" s="51"/>
      <c r="BG882" s="51"/>
      <c r="BH882" s="51"/>
      <c r="BI882" s="51"/>
    </row>
    <row r="883" spans="57:61" x14ac:dyDescent="0.55000000000000004">
      <c r="BE883" s="51"/>
      <c r="BF883" s="51"/>
      <c r="BG883" s="51"/>
      <c r="BH883" s="51"/>
      <c r="BI883" s="51"/>
    </row>
    <row r="884" spans="57:61" x14ac:dyDescent="0.55000000000000004">
      <c r="BE884" s="51"/>
      <c r="BF884" s="51"/>
      <c r="BG884" s="51"/>
      <c r="BH884" s="51"/>
      <c r="BI884" s="51"/>
    </row>
    <row r="885" spans="57:61" x14ac:dyDescent="0.55000000000000004">
      <c r="BE885" s="51"/>
      <c r="BF885" s="51"/>
      <c r="BG885" s="51"/>
      <c r="BH885" s="51"/>
      <c r="BI885" s="51"/>
    </row>
    <row r="886" spans="57:61" x14ac:dyDescent="0.55000000000000004">
      <c r="BE886" s="51"/>
      <c r="BF886" s="51"/>
      <c r="BG886" s="51"/>
      <c r="BH886" s="51"/>
      <c r="BI886" s="51"/>
    </row>
    <row r="887" spans="57:61" x14ac:dyDescent="0.55000000000000004">
      <c r="BE887" s="51"/>
      <c r="BF887" s="51"/>
      <c r="BG887" s="51"/>
      <c r="BH887" s="51"/>
      <c r="BI887" s="51"/>
    </row>
    <row r="888" spans="57:61" x14ac:dyDescent="0.55000000000000004">
      <c r="BE888" s="51"/>
      <c r="BF888" s="51"/>
      <c r="BG888" s="51"/>
      <c r="BH888" s="51"/>
      <c r="BI888" s="51"/>
    </row>
    <row r="889" spans="57:61" x14ac:dyDescent="0.55000000000000004">
      <c r="BE889" s="51"/>
      <c r="BF889" s="51"/>
      <c r="BG889" s="51"/>
      <c r="BH889" s="51"/>
      <c r="BI889" s="51"/>
    </row>
    <row r="890" spans="57:61" x14ac:dyDescent="0.55000000000000004">
      <c r="BE890" s="51"/>
      <c r="BF890" s="51"/>
      <c r="BG890" s="51"/>
      <c r="BH890" s="51"/>
      <c r="BI890" s="51"/>
    </row>
    <row r="891" spans="57:61" x14ac:dyDescent="0.55000000000000004">
      <c r="BE891" s="51"/>
      <c r="BF891" s="51"/>
      <c r="BG891" s="51"/>
      <c r="BH891" s="51"/>
      <c r="BI891" s="51"/>
    </row>
    <row r="892" spans="57:61" x14ac:dyDescent="0.55000000000000004">
      <c r="BE892" s="51"/>
      <c r="BF892" s="51"/>
      <c r="BG892" s="51"/>
      <c r="BH892" s="51"/>
      <c r="BI892" s="51"/>
    </row>
    <row r="893" spans="57:61" x14ac:dyDescent="0.55000000000000004">
      <c r="BE893" s="51"/>
      <c r="BF893" s="51"/>
      <c r="BG893" s="51"/>
      <c r="BH893" s="51"/>
      <c r="BI893" s="51"/>
    </row>
    <row r="894" spans="57:61" x14ac:dyDescent="0.55000000000000004">
      <c r="BE894" s="51"/>
      <c r="BF894" s="51"/>
      <c r="BG894" s="51"/>
      <c r="BH894" s="51"/>
      <c r="BI894" s="51"/>
    </row>
    <row r="895" spans="57:61" x14ac:dyDescent="0.55000000000000004">
      <c r="BE895" s="51"/>
      <c r="BF895" s="51"/>
      <c r="BG895" s="51"/>
      <c r="BH895" s="51"/>
      <c r="BI895" s="51"/>
    </row>
    <row r="896" spans="57:61" x14ac:dyDescent="0.55000000000000004">
      <c r="BE896" s="51"/>
      <c r="BF896" s="51"/>
      <c r="BG896" s="51"/>
      <c r="BH896" s="51"/>
      <c r="BI896" s="51"/>
    </row>
    <row r="897" spans="57:61" x14ac:dyDescent="0.55000000000000004">
      <c r="BE897" s="51"/>
      <c r="BF897" s="51"/>
      <c r="BG897" s="51"/>
      <c r="BH897" s="51"/>
      <c r="BI897" s="51"/>
    </row>
    <row r="898" spans="57:61" x14ac:dyDescent="0.55000000000000004">
      <c r="BE898" s="51"/>
      <c r="BF898" s="51"/>
      <c r="BG898" s="51"/>
      <c r="BH898" s="51"/>
      <c r="BI898" s="51"/>
    </row>
    <row r="899" spans="57:61" x14ac:dyDescent="0.55000000000000004">
      <c r="BE899" s="51"/>
      <c r="BF899" s="51"/>
      <c r="BG899" s="51"/>
      <c r="BH899" s="51"/>
      <c r="BI899" s="51"/>
    </row>
    <row r="900" spans="57:61" x14ac:dyDescent="0.55000000000000004">
      <c r="BE900" s="51"/>
      <c r="BF900" s="51"/>
      <c r="BG900" s="51"/>
      <c r="BH900" s="51"/>
      <c r="BI900" s="51"/>
    </row>
    <row r="901" spans="57:61" x14ac:dyDescent="0.55000000000000004">
      <c r="BE901" s="51"/>
      <c r="BF901" s="51"/>
      <c r="BG901" s="51"/>
      <c r="BH901" s="51"/>
      <c r="BI901" s="51"/>
    </row>
    <row r="902" spans="57:61" x14ac:dyDescent="0.55000000000000004">
      <c r="BE902" s="51"/>
      <c r="BF902" s="51"/>
      <c r="BG902" s="51"/>
      <c r="BH902" s="51"/>
      <c r="BI902" s="51"/>
    </row>
    <row r="903" spans="57:61" x14ac:dyDescent="0.55000000000000004">
      <c r="BE903" s="51"/>
      <c r="BF903" s="51"/>
      <c r="BG903" s="51"/>
      <c r="BH903" s="51"/>
      <c r="BI903" s="51"/>
    </row>
    <row r="904" spans="57:61" x14ac:dyDescent="0.55000000000000004">
      <c r="BE904" s="51"/>
      <c r="BF904" s="51"/>
      <c r="BG904" s="51"/>
      <c r="BH904" s="51"/>
      <c r="BI904" s="51"/>
    </row>
    <row r="905" spans="57:61" x14ac:dyDescent="0.55000000000000004">
      <c r="BE905" s="51"/>
      <c r="BF905" s="51"/>
      <c r="BG905" s="51"/>
      <c r="BH905" s="51"/>
      <c r="BI905" s="51"/>
    </row>
    <row r="906" spans="57:61" x14ac:dyDescent="0.55000000000000004">
      <c r="BE906" s="51"/>
      <c r="BF906" s="51"/>
      <c r="BG906" s="51"/>
      <c r="BH906" s="51"/>
      <c r="BI906" s="51"/>
    </row>
    <row r="907" spans="57:61" x14ac:dyDescent="0.55000000000000004">
      <c r="BE907" s="51"/>
      <c r="BF907" s="51"/>
      <c r="BG907" s="51"/>
      <c r="BH907" s="51"/>
      <c r="BI907" s="51"/>
    </row>
    <row r="908" spans="57:61" x14ac:dyDescent="0.55000000000000004">
      <c r="BE908" s="51"/>
      <c r="BF908" s="51"/>
      <c r="BG908" s="51"/>
      <c r="BH908" s="51"/>
      <c r="BI908" s="51"/>
    </row>
    <row r="909" spans="57:61" x14ac:dyDescent="0.55000000000000004">
      <c r="BE909" s="51"/>
      <c r="BF909" s="51"/>
      <c r="BG909" s="51"/>
      <c r="BH909" s="51"/>
      <c r="BI909" s="51"/>
    </row>
    <row r="910" spans="57:61" x14ac:dyDescent="0.55000000000000004">
      <c r="BE910" s="51"/>
      <c r="BF910" s="51"/>
      <c r="BG910" s="51"/>
      <c r="BH910" s="51"/>
      <c r="BI910" s="51"/>
    </row>
    <row r="911" spans="57:61" x14ac:dyDescent="0.55000000000000004">
      <c r="BE911" s="51"/>
      <c r="BF911" s="51"/>
      <c r="BG911" s="51"/>
      <c r="BH911" s="51"/>
      <c r="BI911" s="51"/>
    </row>
    <row r="912" spans="57:61" x14ac:dyDescent="0.55000000000000004">
      <c r="BE912" s="51"/>
      <c r="BF912" s="51"/>
      <c r="BG912" s="51"/>
      <c r="BH912" s="51"/>
      <c r="BI912" s="51"/>
    </row>
    <row r="913" spans="57:61" x14ac:dyDescent="0.55000000000000004">
      <c r="BE913" s="51"/>
      <c r="BF913" s="51"/>
      <c r="BG913" s="51"/>
      <c r="BH913" s="51"/>
      <c r="BI913" s="51"/>
    </row>
    <row r="914" spans="57:61" x14ac:dyDescent="0.55000000000000004">
      <c r="BE914" s="51"/>
      <c r="BF914" s="51"/>
      <c r="BG914" s="51"/>
      <c r="BH914" s="51"/>
      <c r="BI914" s="51"/>
    </row>
    <row r="915" spans="57:61" x14ac:dyDescent="0.55000000000000004">
      <c r="BE915" s="51"/>
      <c r="BF915" s="51"/>
      <c r="BG915" s="51"/>
      <c r="BH915" s="51"/>
      <c r="BI915" s="51"/>
    </row>
    <row r="916" spans="57:61" x14ac:dyDescent="0.55000000000000004">
      <c r="BE916" s="51"/>
      <c r="BF916" s="51"/>
      <c r="BG916" s="51"/>
      <c r="BH916" s="51"/>
      <c r="BI916" s="51"/>
    </row>
    <row r="917" spans="57:61" x14ac:dyDescent="0.55000000000000004">
      <c r="BE917" s="51"/>
      <c r="BF917" s="51"/>
      <c r="BG917" s="51"/>
      <c r="BH917" s="51"/>
      <c r="BI917" s="51"/>
    </row>
    <row r="918" spans="57:61" x14ac:dyDescent="0.55000000000000004">
      <c r="BE918" s="51"/>
      <c r="BF918" s="51"/>
      <c r="BG918" s="51"/>
      <c r="BH918" s="51"/>
      <c r="BI918" s="51"/>
    </row>
    <row r="919" spans="57:61" x14ac:dyDescent="0.55000000000000004">
      <c r="BE919" s="51"/>
      <c r="BF919" s="51"/>
      <c r="BG919" s="51"/>
      <c r="BH919" s="51"/>
      <c r="BI919" s="51"/>
    </row>
    <row r="920" spans="57:61" x14ac:dyDescent="0.55000000000000004">
      <c r="BE920" s="51"/>
      <c r="BF920" s="51"/>
      <c r="BG920" s="51"/>
      <c r="BH920" s="51"/>
      <c r="BI920" s="51"/>
    </row>
    <row r="921" spans="57:61" x14ac:dyDescent="0.55000000000000004">
      <c r="BE921" s="51"/>
      <c r="BF921" s="51"/>
      <c r="BG921" s="51"/>
      <c r="BH921" s="51"/>
      <c r="BI921" s="51"/>
    </row>
    <row r="922" spans="57:61" x14ac:dyDescent="0.55000000000000004">
      <c r="BE922" s="51"/>
      <c r="BF922" s="51"/>
      <c r="BG922" s="51"/>
      <c r="BH922" s="51"/>
      <c r="BI922" s="51"/>
    </row>
    <row r="923" spans="57:61" x14ac:dyDescent="0.55000000000000004">
      <c r="BE923" s="51"/>
      <c r="BF923" s="51"/>
      <c r="BG923" s="51"/>
      <c r="BH923" s="51"/>
      <c r="BI923" s="51"/>
    </row>
    <row r="924" spans="57:61" x14ac:dyDescent="0.55000000000000004">
      <c r="BE924" s="51"/>
      <c r="BF924" s="51"/>
      <c r="BG924" s="51"/>
      <c r="BH924" s="51"/>
      <c r="BI924" s="51"/>
    </row>
    <row r="925" spans="57:61" x14ac:dyDescent="0.55000000000000004">
      <c r="BE925" s="51"/>
      <c r="BF925" s="51"/>
      <c r="BG925" s="51"/>
      <c r="BH925" s="51"/>
      <c r="BI925" s="51"/>
    </row>
    <row r="926" spans="57:61" x14ac:dyDescent="0.55000000000000004">
      <c r="BE926" s="51"/>
      <c r="BF926" s="51"/>
      <c r="BG926" s="51"/>
      <c r="BH926" s="51"/>
      <c r="BI926" s="51"/>
    </row>
    <row r="927" spans="57:61" x14ac:dyDescent="0.55000000000000004">
      <c r="BE927" s="51"/>
      <c r="BF927" s="51"/>
      <c r="BG927" s="51"/>
      <c r="BH927" s="51"/>
      <c r="BI927" s="51"/>
    </row>
    <row r="928" spans="57:61" x14ac:dyDescent="0.55000000000000004">
      <c r="BE928" s="51"/>
      <c r="BF928" s="51"/>
      <c r="BG928" s="51"/>
      <c r="BH928" s="51"/>
      <c r="BI928" s="51"/>
    </row>
    <row r="929" spans="57:61" x14ac:dyDescent="0.55000000000000004">
      <c r="BE929" s="51"/>
      <c r="BF929" s="51"/>
      <c r="BG929" s="51"/>
      <c r="BH929" s="51"/>
      <c r="BI929" s="51"/>
    </row>
    <row r="930" spans="57:61" x14ac:dyDescent="0.55000000000000004">
      <c r="BE930" s="51"/>
      <c r="BF930" s="51"/>
      <c r="BG930" s="51"/>
      <c r="BH930" s="51"/>
      <c r="BI930" s="51"/>
    </row>
    <row r="931" spans="57:61" x14ac:dyDescent="0.55000000000000004">
      <c r="BE931" s="51"/>
      <c r="BF931" s="51"/>
      <c r="BG931" s="51"/>
      <c r="BH931" s="51"/>
      <c r="BI931" s="51"/>
    </row>
    <row r="932" spans="57:61" x14ac:dyDescent="0.55000000000000004">
      <c r="BE932" s="51"/>
      <c r="BF932" s="51"/>
      <c r="BG932" s="51"/>
      <c r="BH932" s="51"/>
      <c r="BI932" s="51"/>
    </row>
    <row r="933" spans="57:61" x14ac:dyDescent="0.55000000000000004">
      <c r="BE933" s="51"/>
      <c r="BF933" s="51"/>
      <c r="BG933" s="51"/>
      <c r="BH933" s="51"/>
      <c r="BI933" s="51"/>
    </row>
    <row r="934" spans="57:61" x14ac:dyDescent="0.55000000000000004">
      <c r="BE934" s="51"/>
      <c r="BF934" s="51"/>
      <c r="BG934" s="51"/>
      <c r="BH934" s="51"/>
      <c r="BI934" s="51"/>
    </row>
    <row r="935" spans="57:61" x14ac:dyDescent="0.55000000000000004">
      <c r="BE935" s="51"/>
      <c r="BF935" s="51"/>
      <c r="BG935" s="51"/>
      <c r="BH935" s="51"/>
      <c r="BI935" s="51"/>
    </row>
    <row r="936" spans="57:61" x14ac:dyDescent="0.55000000000000004">
      <c r="BE936" s="51"/>
      <c r="BF936" s="51"/>
      <c r="BG936" s="51"/>
      <c r="BH936" s="51"/>
      <c r="BI936" s="51"/>
    </row>
    <row r="937" spans="57:61" x14ac:dyDescent="0.55000000000000004">
      <c r="BE937" s="51"/>
      <c r="BF937" s="51"/>
      <c r="BG937" s="51"/>
      <c r="BH937" s="51"/>
      <c r="BI937" s="51"/>
    </row>
    <row r="938" spans="57:61" x14ac:dyDescent="0.55000000000000004">
      <c r="BE938" s="51"/>
      <c r="BF938" s="51"/>
      <c r="BG938" s="51"/>
      <c r="BH938" s="51"/>
      <c r="BI938" s="51"/>
    </row>
    <row r="939" spans="57:61" x14ac:dyDescent="0.55000000000000004">
      <c r="BE939" s="51"/>
      <c r="BF939" s="51"/>
      <c r="BG939" s="51"/>
      <c r="BH939" s="51"/>
      <c r="BI939" s="51"/>
    </row>
    <row r="940" spans="57:61" x14ac:dyDescent="0.55000000000000004">
      <c r="BE940" s="51"/>
      <c r="BF940" s="51"/>
      <c r="BG940" s="51"/>
      <c r="BH940" s="51"/>
      <c r="BI940" s="51"/>
    </row>
    <row r="941" spans="57:61" x14ac:dyDescent="0.55000000000000004">
      <c r="BE941" s="51"/>
      <c r="BF941" s="51"/>
      <c r="BG941" s="51"/>
      <c r="BH941" s="51"/>
      <c r="BI941" s="51"/>
    </row>
    <row r="942" spans="57:61" x14ac:dyDescent="0.55000000000000004">
      <c r="BE942" s="51"/>
      <c r="BF942" s="51"/>
      <c r="BG942" s="51"/>
      <c r="BH942" s="51"/>
      <c r="BI942" s="51"/>
    </row>
    <row r="943" spans="57:61" x14ac:dyDescent="0.55000000000000004">
      <c r="BE943" s="51"/>
      <c r="BF943" s="51"/>
      <c r="BG943" s="51"/>
      <c r="BH943" s="51"/>
      <c r="BI943" s="51"/>
    </row>
    <row r="944" spans="57:61" x14ac:dyDescent="0.55000000000000004">
      <c r="BE944" s="51"/>
      <c r="BF944" s="51"/>
      <c r="BG944" s="51"/>
      <c r="BH944" s="51"/>
      <c r="BI944" s="51"/>
    </row>
    <row r="945" spans="57:61" x14ac:dyDescent="0.55000000000000004">
      <c r="BE945" s="51"/>
      <c r="BF945" s="51"/>
      <c r="BG945" s="51"/>
      <c r="BH945" s="51"/>
      <c r="BI945" s="51"/>
    </row>
    <row r="946" spans="57:61" x14ac:dyDescent="0.55000000000000004">
      <c r="BE946" s="51"/>
      <c r="BF946" s="51"/>
      <c r="BG946" s="51"/>
      <c r="BH946" s="51"/>
      <c r="BI946" s="51"/>
    </row>
    <row r="947" spans="57:61" x14ac:dyDescent="0.55000000000000004">
      <c r="BE947" s="51"/>
      <c r="BF947" s="51"/>
      <c r="BG947" s="51"/>
      <c r="BH947" s="51"/>
      <c r="BI947" s="51"/>
    </row>
    <row r="948" spans="57:61" x14ac:dyDescent="0.55000000000000004">
      <c r="BE948" s="51"/>
      <c r="BF948" s="51"/>
      <c r="BG948" s="51"/>
      <c r="BH948" s="51"/>
      <c r="BI948" s="51"/>
    </row>
    <row r="949" spans="57:61" x14ac:dyDescent="0.55000000000000004">
      <c r="BE949" s="51"/>
      <c r="BF949" s="51"/>
      <c r="BG949" s="51"/>
      <c r="BH949" s="51"/>
      <c r="BI949" s="51"/>
    </row>
    <row r="950" spans="57:61" x14ac:dyDescent="0.55000000000000004">
      <c r="BE950" s="51"/>
      <c r="BF950" s="51"/>
      <c r="BG950" s="51"/>
      <c r="BH950" s="51"/>
      <c r="BI950" s="51"/>
    </row>
    <row r="951" spans="57:61" x14ac:dyDescent="0.55000000000000004">
      <c r="BE951" s="51"/>
      <c r="BF951" s="51"/>
      <c r="BG951" s="51"/>
      <c r="BH951" s="51"/>
      <c r="BI951" s="51"/>
    </row>
    <row r="952" spans="57:61" x14ac:dyDescent="0.55000000000000004">
      <c r="BE952" s="51"/>
      <c r="BF952" s="51"/>
      <c r="BG952" s="51"/>
      <c r="BH952" s="51"/>
      <c r="BI952" s="51"/>
    </row>
    <row r="953" spans="57:61" x14ac:dyDescent="0.55000000000000004">
      <c r="BE953" s="51"/>
      <c r="BF953" s="51"/>
      <c r="BG953" s="51"/>
      <c r="BH953" s="51"/>
      <c r="BI953" s="51"/>
    </row>
    <row r="954" spans="57:61" x14ac:dyDescent="0.55000000000000004">
      <c r="BE954" s="51"/>
      <c r="BF954" s="51"/>
      <c r="BG954" s="51"/>
      <c r="BH954" s="51"/>
      <c r="BI954" s="51"/>
    </row>
    <row r="955" spans="57:61" x14ac:dyDescent="0.55000000000000004">
      <c r="BE955" s="51"/>
      <c r="BF955" s="51"/>
      <c r="BG955" s="51"/>
      <c r="BH955" s="51"/>
      <c r="BI955" s="51"/>
    </row>
    <row r="956" spans="57:61" x14ac:dyDescent="0.55000000000000004">
      <c r="BE956" s="51"/>
      <c r="BF956" s="51"/>
      <c r="BG956" s="51"/>
      <c r="BH956" s="51"/>
      <c r="BI956" s="51"/>
    </row>
    <row r="957" spans="57:61" x14ac:dyDescent="0.55000000000000004">
      <c r="BE957" s="51"/>
      <c r="BF957" s="51"/>
      <c r="BG957" s="51"/>
      <c r="BH957" s="51"/>
      <c r="BI957" s="51"/>
    </row>
    <row r="958" spans="57:61" x14ac:dyDescent="0.55000000000000004">
      <c r="BE958" s="51"/>
      <c r="BF958" s="51"/>
      <c r="BG958" s="51"/>
      <c r="BH958" s="51"/>
      <c r="BI958" s="51"/>
    </row>
    <row r="959" spans="57:61" x14ac:dyDescent="0.55000000000000004">
      <c r="BE959" s="51"/>
      <c r="BF959" s="51"/>
      <c r="BG959" s="51"/>
      <c r="BH959" s="51"/>
      <c r="BI959" s="51"/>
    </row>
    <row r="960" spans="57:61" x14ac:dyDescent="0.55000000000000004">
      <c r="BE960" s="51"/>
      <c r="BF960" s="51"/>
      <c r="BG960" s="51"/>
      <c r="BH960" s="51"/>
      <c r="BI960" s="51"/>
    </row>
    <row r="961" spans="57:61" x14ac:dyDescent="0.55000000000000004">
      <c r="BE961" s="51"/>
      <c r="BF961" s="51"/>
      <c r="BG961" s="51"/>
      <c r="BH961" s="51"/>
      <c r="BI961" s="51"/>
    </row>
    <row r="962" spans="57:61" x14ac:dyDescent="0.55000000000000004">
      <c r="BE962" s="51"/>
      <c r="BF962" s="51"/>
      <c r="BG962" s="51"/>
      <c r="BH962" s="51"/>
      <c r="BI962" s="51"/>
    </row>
    <row r="963" spans="57:61" x14ac:dyDescent="0.55000000000000004">
      <c r="BE963" s="51"/>
      <c r="BF963" s="51"/>
      <c r="BG963" s="51"/>
      <c r="BH963" s="51"/>
      <c r="BI963" s="51"/>
    </row>
    <row r="964" spans="57:61" x14ac:dyDescent="0.55000000000000004">
      <c r="BE964" s="51"/>
      <c r="BF964" s="51"/>
      <c r="BG964" s="51"/>
      <c r="BH964" s="51"/>
      <c r="BI964" s="51"/>
    </row>
    <row r="965" spans="57:61" x14ac:dyDescent="0.55000000000000004">
      <c r="BE965" s="51"/>
      <c r="BF965" s="51"/>
      <c r="BG965" s="51"/>
      <c r="BH965" s="51"/>
      <c r="BI965" s="51"/>
    </row>
    <row r="966" spans="57:61" x14ac:dyDescent="0.55000000000000004">
      <c r="BE966" s="51"/>
      <c r="BF966" s="51"/>
      <c r="BG966" s="51"/>
      <c r="BH966" s="51"/>
      <c r="BI966" s="51"/>
    </row>
    <row r="967" spans="57:61" x14ac:dyDescent="0.55000000000000004">
      <c r="BE967" s="51"/>
      <c r="BF967" s="51"/>
      <c r="BG967" s="51"/>
      <c r="BH967" s="51"/>
      <c r="BI967" s="51"/>
    </row>
    <row r="968" spans="57:61" x14ac:dyDescent="0.55000000000000004">
      <c r="BE968" s="51"/>
      <c r="BF968" s="51"/>
      <c r="BG968" s="51"/>
      <c r="BH968" s="51"/>
      <c r="BI968" s="51"/>
    </row>
    <row r="969" spans="57:61" x14ac:dyDescent="0.55000000000000004">
      <c r="BE969" s="51"/>
      <c r="BF969" s="51"/>
      <c r="BG969" s="51"/>
      <c r="BH969" s="51"/>
      <c r="BI969" s="51"/>
    </row>
    <row r="970" spans="57:61" x14ac:dyDescent="0.55000000000000004">
      <c r="BE970" s="51"/>
      <c r="BF970" s="51"/>
      <c r="BG970" s="51"/>
      <c r="BH970" s="51"/>
      <c r="BI970" s="51"/>
    </row>
    <row r="971" spans="57:61" x14ac:dyDescent="0.55000000000000004">
      <c r="BE971" s="51"/>
      <c r="BF971" s="51"/>
      <c r="BG971" s="51"/>
      <c r="BH971" s="51"/>
      <c r="BI971" s="51"/>
    </row>
    <row r="972" spans="57:61" x14ac:dyDescent="0.55000000000000004">
      <c r="BE972" s="51"/>
      <c r="BF972" s="51"/>
      <c r="BG972" s="51"/>
      <c r="BH972" s="51"/>
      <c r="BI972" s="51"/>
    </row>
    <row r="973" spans="57:61" x14ac:dyDescent="0.55000000000000004">
      <c r="BE973" s="51"/>
      <c r="BF973" s="51"/>
      <c r="BG973" s="51"/>
      <c r="BH973" s="51"/>
      <c r="BI973" s="51"/>
    </row>
    <row r="974" spans="57:61" x14ac:dyDescent="0.55000000000000004">
      <c r="BE974" s="51"/>
      <c r="BF974" s="51"/>
      <c r="BG974" s="51"/>
      <c r="BH974" s="51"/>
      <c r="BI974" s="51"/>
    </row>
    <row r="975" spans="57:61" x14ac:dyDescent="0.55000000000000004">
      <c r="BE975" s="51"/>
      <c r="BF975" s="51"/>
      <c r="BG975" s="51"/>
      <c r="BH975" s="51"/>
      <c r="BI975" s="51"/>
    </row>
    <row r="976" spans="57:61" x14ac:dyDescent="0.55000000000000004">
      <c r="BE976" s="51"/>
      <c r="BF976" s="51"/>
      <c r="BG976" s="51"/>
      <c r="BH976" s="51"/>
      <c r="BI976" s="51"/>
    </row>
    <row r="977" spans="57:61" x14ac:dyDescent="0.55000000000000004">
      <c r="BE977" s="51"/>
      <c r="BF977" s="51"/>
      <c r="BG977" s="51"/>
      <c r="BH977" s="51"/>
      <c r="BI977" s="51"/>
    </row>
    <row r="978" spans="57:61" x14ac:dyDescent="0.55000000000000004">
      <c r="BE978" s="51"/>
      <c r="BF978" s="51"/>
      <c r="BG978" s="51"/>
      <c r="BH978" s="51"/>
      <c r="BI978" s="51"/>
    </row>
    <row r="979" spans="57:61" x14ac:dyDescent="0.55000000000000004">
      <c r="BE979" s="51"/>
      <c r="BF979" s="51"/>
      <c r="BG979" s="51"/>
      <c r="BH979" s="51"/>
      <c r="BI979" s="51"/>
    </row>
    <row r="980" spans="57:61" x14ac:dyDescent="0.55000000000000004">
      <c r="BE980" s="51"/>
      <c r="BF980" s="51"/>
      <c r="BG980" s="51"/>
      <c r="BH980" s="51"/>
      <c r="BI980" s="51"/>
    </row>
    <row r="981" spans="57:61" x14ac:dyDescent="0.55000000000000004">
      <c r="BE981" s="51"/>
      <c r="BF981" s="51"/>
      <c r="BG981" s="51"/>
      <c r="BH981" s="51"/>
      <c r="BI981" s="51"/>
    </row>
    <row r="982" spans="57:61" x14ac:dyDescent="0.55000000000000004">
      <c r="BE982" s="51"/>
      <c r="BF982" s="51"/>
      <c r="BG982" s="51"/>
      <c r="BH982" s="51"/>
      <c r="BI982" s="51"/>
    </row>
    <row r="983" spans="57:61" x14ac:dyDescent="0.55000000000000004">
      <c r="BE983" s="51"/>
      <c r="BF983" s="51"/>
      <c r="BG983" s="51"/>
      <c r="BH983" s="51"/>
      <c r="BI983" s="51"/>
    </row>
    <row r="984" spans="57:61" x14ac:dyDescent="0.55000000000000004">
      <c r="BE984" s="51"/>
      <c r="BF984" s="51"/>
      <c r="BG984" s="51"/>
      <c r="BH984" s="51"/>
      <c r="BI984" s="51"/>
    </row>
    <row r="985" spans="57:61" x14ac:dyDescent="0.55000000000000004">
      <c r="BE985" s="51"/>
      <c r="BF985" s="51"/>
      <c r="BG985" s="51"/>
      <c r="BH985" s="51"/>
      <c r="BI985" s="51"/>
    </row>
    <row r="986" spans="57:61" x14ac:dyDescent="0.55000000000000004">
      <c r="BE986" s="51"/>
      <c r="BF986" s="51"/>
      <c r="BG986" s="51"/>
      <c r="BH986" s="51"/>
      <c r="BI986" s="51"/>
    </row>
    <row r="987" spans="57:61" x14ac:dyDescent="0.55000000000000004">
      <c r="BE987" s="51"/>
      <c r="BF987" s="51"/>
      <c r="BG987" s="51"/>
      <c r="BH987" s="51"/>
      <c r="BI987" s="51"/>
    </row>
    <row r="988" spans="57:61" x14ac:dyDescent="0.55000000000000004">
      <c r="BE988" s="51"/>
      <c r="BF988" s="51"/>
      <c r="BG988" s="51"/>
      <c r="BH988" s="51"/>
      <c r="BI988" s="51"/>
    </row>
    <row r="989" spans="57:61" x14ac:dyDescent="0.55000000000000004">
      <c r="BE989" s="51"/>
      <c r="BF989" s="51"/>
      <c r="BG989" s="51"/>
      <c r="BH989" s="51"/>
      <c r="BI989" s="51"/>
    </row>
    <row r="990" spans="57:61" x14ac:dyDescent="0.55000000000000004">
      <c r="BE990" s="51"/>
      <c r="BF990" s="51"/>
      <c r="BG990" s="51"/>
      <c r="BH990" s="51"/>
      <c r="BI990" s="51"/>
    </row>
    <row r="991" spans="57:61" x14ac:dyDescent="0.55000000000000004">
      <c r="BE991" s="51"/>
      <c r="BF991" s="51"/>
      <c r="BG991" s="51"/>
      <c r="BH991" s="51"/>
      <c r="BI991" s="51"/>
    </row>
    <row r="992" spans="57:61" x14ac:dyDescent="0.55000000000000004">
      <c r="BE992" s="51"/>
      <c r="BF992" s="51"/>
      <c r="BG992" s="51"/>
      <c r="BH992" s="51"/>
      <c r="BI992" s="51"/>
    </row>
    <row r="993" spans="57:61" x14ac:dyDescent="0.55000000000000004">
      <c r="BE993" s="51"/>
      <c r="BF993" s="51"/>
      <c r="BG993" s="51"/>
      <c r="BH993" s="51"/>
      <c r="BI993" s="51"/>
    </row>
    <row r="994" spans="57:61" x14ac:dyDescent="0.55000000000000004">
      <c r="BE994" s="51"/>
      <c r="BF994" s="51"/>
      <c r="BG994" s="51"/>
      <c r="BH994" s="51"/>
      <c r="BI994" s="51"/>
    </row>
    <row r="995" spans="57:61" x14ac:dyDescent="0.55000000000000004">
      <c r="BE995" s="51"/>
      <c r="BF995" s="51"/>
      <c r="BG995" s="51"/>
      <c r="BH995" s="51"/>
      <c r="BI995" s="51"/>
    </row>
    <row r="996" spans="57:61" x14ac:dyDescent="0.55000000000000004">
      <c r="BE996" s="51"/>
      <c r="BF996" s="51"/>
      <c r="BG996" s="51"/>
      <c r="BH996" s="51"/>
      <c r="BI996" s="51"/>
    </row>
    <row r="997" spans="57:61" x14ac:dyDescent="0.55000000000000004">
      <c r="BE997" s="51"/>
      <c r="BF997" s="51"/>
      <c r="BG997" s="51"/>
      <c r="BH997" s="51"/>
      <c r="BI997" s="51"/>
    </row>
    <row r="998" spans="57:61" x14ac:dyDescent="0.55000000000000004">
      <c r="BE998" s="51"/>
      <c r="BF998" s="51"/>
      <c r="BG998" s="51"/>
      <c r="BH998" s="51"/>
      <c r="BI998" s="51"/>
    </row>
    <row r="999" spans="57:61" x14ac:dyDescent="0.55000000000000004">
      <c r="BE999" s="51"/>
      <c r="BF999" s="51"/>
      <c r="BG999" s="51"/>
      <c r="BH999" s="51"/>
      <c r="BI999" s="51"/>
    </row>
    <row r="1000" spans="57:61" x14ac:dyDescent="0.55000000000000004">
      <c r="BE1000" s="51"/>
      <c r="BF1000" s="51"/>
      <c r="BG1000" s="51"/>
      <c r="BH1000" s="51"/>
      <c r="BI1000" s="51"/>
    </row>
    <row r="1001" spans="57:61" x14ac:dyDescent="0.55000000000000004">
      <c r="BE1001" s="51"/>
      <c r="BF1001" s="51"/>
      <c r="BG1001" s="51"/>
      <c r="BH1001" s="51"/>
      <c r="BI1001" s="51"/>
    </row>
    <row r="1002" spans="57:61" x14ac:dyDescent="0.55000000000000004">
      <c r="BE1002" s="51"/>
      <c r="BF1002" s="51"/>
      <c r="BG1002" s="51"/>
      <c r="BH1002" s="51"/>
      <c r="BI1002" s="51"/>
    </row>
    <row r="1003" spans="57:61" x14ac:dyDescent="0.55000000000000004">
      <c r="BE1003" s="51"/>
      <c r="BF1003" s="51"/>
      <c r="BG1003" s="51"/>
      <c r="BH1003" s="51"/>
      <c r="BI1003" s="51"/>
    </row>
    <row r="1004" spans="57:61" x14ac:dyDescent="0.55000000000000004">
      <c r="BE1004" s="51"/>
      <c r="BF1004" s="51"/>
      <c r="BG1004" s="51"/>
      <c r="BH1004" s="51"/>
      <c r="BI1004" s="51"/>
    </row>
    <row r="1005" spans="57:61" x14ac:dyDescent="0.55000000000000004">
      <c r="BE1005" s="51"/>
      <c r="BF1005" s="51"/>
      <c r="BG1005" s="51"/>
      <c r="BH1005" s="51"/>
      <c r="BI1005" s="51"/>
    </row>
    <row r="1006" spans="57:61" x14ac:dyDescent="0.55000000000000004">
      <c r="BE1006" s="51"/>
      <c r="BF1006" s="51"/>
      <c r="BG1006" s="51"/>
      <c r="BH1006" s="51"/>
      <c r="BI1006" s="51"/>
    </row>
    <row r="1007" spans="57:61" x14ac:dyDescent="0.55000000000000004">
      <c r="BE1007" s="51"/>
      <c r="BF1007" s="51"/>
      <c r="BG1007" s="51"/>
      <c r="BH1007" s="51"/>
      <c r="BI1007" s="51"/>
    </row>
    <row r="1008" spans="57:61" x14ac:dyDescent="0.55000000000000004">
      <c r="BE1008" s="51"/>
      <c r="BF1008" s="51"/>
      <c r="BG1008" s="51"/>
      <c r="BH1008" s="51"/>
      <c r="BI1008" s="51"/>
    </row>
    <row r="1009" spans="57:61" x14ac:dyDescent="0.55000000000000004">
      <c r="BE1009" s="51"/>
      <c r="BF1009" s="51"/>
      <c r="BG1009" s="51"/>
      <c r="BH1009" s="51"/>
      <c r="BI1009" s="51"/>
    </row>
    <row r="1010" spans="57:61" x14ac:dyDescent="0.55000000000000004">
      <c r="BE1010" s="51"/>
      <c r="BF1010" s="51"/>
      <c r="BG1010" s="51"/>
      <c r="BH1010" s="51"/>
      <c r="BI1010" s="51"/>
    </row>
    <row r="1011" spans="57:61" x14ac:dyDescent="0.55000000000000004">
      <c r="BE1011" s="51"/>
      <c r="BF1011" s="51"/>
      <c r="BG1011" s="51"/>
      <c r="BH1011" s="51"/>
      <c r="BI1011" s="51"/>
    </row>
    <row r="1012" spans="57:61" x14ac:dyDescent="0.55000000000000004">
      <c r="BE1012" s="51"/>
      <c r="BF1012" s="51"/>
      <c r="BG1012" s="51"/>
      <c r="BH1012" s="51"/>
      <c r="BI1012" s="51"/>
    </row>
    <row r="1013" spans="57:61" x14ac:dyDescent="0.55000000000000004">
      <c r="BE1013" s="51"/>
      <c r="BF1013" s="51"/>
      <c r="BG1013" s="51"/>
      <c r="BH1013" s="51"/>
      <c r="BI1013" s="51"/>
    </row>
    <row r="1014" spans="57:61" x14ac:dyDescent="0.55000000000000004">
      <c r="BE1014" s="51"/>
      <c r="BF1014" s="51"/>
      <c r="BG1014" s="51"/>
      <c r="BH1014" s="51"/>
      <c r="BI1014" s="51"/>
    </row>
    <row r="1015" spans="57:61" x14ac:dyDescent="0.55000000000000004">
      <c r="BE1015" s="51"/>
      <c r="BF1015" s="51"/>
      <c r="BG1015" s="51"/>
      <c r="BH1015" s="51"/>
      <c r="BI1015" s="51"/>
    </row>
    <row r="1016" spans="57:61" x14ac:dyDescent="0.55000000000000004">
      <c r="BE1016" s="51"/>
      <c r="BF1016" s="51"/>
      <c r="BG1016" s="51"/>
      <c r="BH1016" s="51"/>
      <c r="BI1016" s="51"/>
    </row>
    <row r="1017" spans="57:61" x14ac:dyDescent="0.55000000000000004">
      <c r="BE1017" s="51"/>
      <c r="BF1017" s="51"/>
      <c r="BG1017" s="51"/>
      <c r="BH1017" s="51"/>
      <c r="BI1017" s="51"/>
    </row>
    <row r="1018" spans="57:61" x14ac:dyDescent="0.55000000000000004">
      <c r="BE1018" s="51"/>
      <c r="BF1018" s="51"/>
      <c r="BG1018" s="51"/>
      <c r="BH1018" s="51"/>
      <c r="BI1018" s="51"/>
    </row>
    <row r="1019" spans="57:61" x14ac:dyDescent="0.55000000000000004">
      <c r="BE1019" s="51"/>
      <c r="BF1019" s="51"/>
      <c r="BG1019" s="51"/>
      <c r="BH1019" s="51"/>
      <c r="BI1019" s="51"/>
    </row>
    <row r="1020" spans="57:61" x14ac:dyDescent="0.55000000000000004">
      <c r="BE1020" s="51"/>
      <c r="BF1020" s="51"/>
      <c r="BG1020" s="51"/>
      <c r="BH1020" s="51"/>
      <c r="BI1020" s="51"/>
    </row>
    <row r="1021" spans="57:61" x14ac:dyDescent="0.55000000000000004">
      <c r="BE1021" s="51"/>
      <c r="BF1021" s="51"/>
      <c r="BG1021" s="51"/>
      <c r="BH1021" s="51"/>
      <c r="BI1021" s="51"/>
    </row>
    <row r="1022" spans="57:61" x14ac:dyDescent="0.55000000000000004">
      <c r="BE1022" s="51"/>
      <c r="BF1022" s="51"/>
      <c r="BG1022" s="51"/>
      <c r="BH1022" s="51"/>
      <c r="BI1022" s="51"/>
    </row>
    <row r="1023" spans="57:61" x14ac:dyDescent="0.55000000000000004">
      <c r="BE1023" s="51"/>
      <c r="BF1023" s="51"/>
      <c r="BG1023" s="51"/>
      <c r="BH1023" s="51"/>
      <c r="BI1023" s="51"/>
    </row>
    <row r="1024" spans="57:61" x14ac:dyDescent="0.55000000000000004">
      <c r="BE1024" s="51"/>
      <c r="BF1024" s="51"/>
      <c r="BG1024" s="51"/>
      <c r="BH1024" s="51"/>
      <c r="BI1024" s="51"/>
    </row>
    <row r="1025" spans="57:61" x14ac:dyDescent="0.55000000000000004">
      <c r="BE1025" s="51"/>
      <c r="BF1025" s="51"/>
      <c r="BG1025" s="51"/>
      <c r="BH1025" s="51"/>
      <c r="BI1025" s="51"/>
    </row>
    <row r="1026" spans="57:61" x14ac:dyDescent="0.55000000000000004">
      <c r="BE1026" s="51"/>
      <c r="BF1026" s="51"/>
      <c r="BG1026" s="51"/>
      <c r="BH1026" s="51"/>
      <c r="BI1026" s="51"/>
    </row>
    <row r="1027" spans="57:61" x14ac:dyDescent="0.55000000000000004">
      <c r="BE1027" s="51"/>
      <c r="BF1027" s="51"/>
      <c r="BG1027" s="51"/>
      <c r="BH1027" s="51"/>
      <c r="BI1027" s="51"/>
    </row>
    <row r="1028" spans="57:61" x14ac:dyDescent="0.55000000000000004">
      <c r="BE1028" s="51"/>
      <c r="BF1028" s="51"/>
      <c r="BG1028" s="51"/>
      <c r="BH1028" s="51"/>
      <c r="BI1028" s="51"/>
    </row>
    <row r="1029" spans="57:61" x14ac:dyDescent="0.55000000000000004">
      <c r="BE1029" s="51"/>
      <c r="BF1029" s="51"/>
      <c r="BG1029" s="51"/>
      <c r="BH1029" s="51"/>
      <c r="BI1029" s="51"/>
    </row>
    <row r="1030" spans="57:61" x14ac:dyDescent="0.55000000000000004">
      <c r="BE1030" s="51"/>
      <c r="BF1030" s="51"/>
      <c r="BG1030" s="51"/>
      <c r="BH1030" s="51"/>
      <c r="BI1030" s="51"/>
    </row>
    <row r="1031" spans="57:61" x14ac:dyDescent="0.55000000000000004">
      <c r="BE1031" s="51"/>
      <c r="BF1031" s="51"/>
      <c r="BG1031" s="51"/>
      <c r="BH1031" s="51"/>
      <c r="BI1031" s="51"/>
    </row>
    <row r="1032" spans="57:61" x14ac:dyDescent="0.55000000000000004">
      <c r="BE1032" s="51"/>
      <c r="BF1032" s="51"/>
      <c r="BG1032" s="51"/>
      <c r="BH1032" s="51"/>
      <c r="BI1032" s="51"/>
    </row>
    <row r="1033" spans="57:61" x14ac:dyDescent="0.55000000000000004">
      <c r="BE1033" s="51"/>
      <c r="BF1033" s="51"/>
      <c r="BG1033" s="51"/>
      <c r="BH1033" s="51"/>
      <c r="BI1033" s="51"/>
    </row>
    <row r="1034" spans="57:61" x14ac:dyDescent="0.55000000000000004">
      <c r="BE1034" s="51"/>
      <c r="BF1034" s="51"/>
      <c r="BG1034" s="51"/>
      <c r="BH1034" s="51"/>
      <c r="BI1034" s="51"/>
    </row>
    <row r="1035" spans="57:61" x14ac:dyDescent="0.55000000000000004">
      <c r="BE1035" s="51"/>
      <c r="BF1035" s="51"/>
      <c r="BG1035" s="51"/>
      <c r="BH1035" s="51"/>
      <c r="BI1035" s="51"/>
    </row>
    <row r="1036" spans="57:61" x14ac:dyDescent="0.55000000000000004">
      <c r="BE1036" s="51"/>
      <c r="BF1036" s="51"/>
      <c r="BG1036" s="51"/>
      <c r="BH1036" s="51"/>
      <c r="BI1036" s="51"/>
    </row>
    <row r="1037" spans="57:61" x14ac:dyDescent="0.55000000000000004">
      <c r="BE1037" s="51"/>
      <c r="BF1037" s="51"/>
      <c r="BG1037" s="51"/>
      <c r="BH1037" s="51"/>
      <c r="BI1037" s="51"/>
    </row>
    <row r="1038" spans="57:61" x14ac:dyDescent="0.55000000000000004">
      <c r="BE1038" s="51"/>
      <c r="BF1038" s="51"/>
      <c r="BG1038" s="51"/>
      <c r="BH1038" s="51"/>
      <c r="BI1038" s="51"/>
    </row>
    <row r="1039" spans="57:61" x14ac:dyDescent="0.55000000000000004">
      <c r="BE1039" s="51"/>
      <c r="BF1039" s="51"/>
      <c r="BG1039" s="51"/>
      <c r="BH1039" s="51"/>
      <c r="BI1039" s="51"/>
    </row>
    <row r="1040" spans="57:61" x14ac:dyDescent="0.55000000000000004">
      <c r="BE1040" s="51"/>
      <c r="BF1040" s="51"/>
      <c r="BG1040" s="51"/>
      <c r="BH1040" s="51"/>
      <c r="BI1040" s="51"/>
    </row>
    <row r="1041" spans="57:61" x14ac:dyDescent="0.55000000000000004">
      <c r="BE1041" s="51"/>
      <c r="BF1041" s="51"/>
      <c r="BG1041" s="51"/>
      <c r="BH1041" s="51"/>
      <c r="BI1041" s="51"/>
    </row>
    <row r="1042" spans="57:61" x14ac:dyDescent="0.55000000000000004">
      <c r="BE1042" s="51"/>
      <c r="BF1042" s="51"/>
      <c r="BG1042" s="51"/>
      <c r="BH1042" s="51"/>
      <c r="BI1042" s="51"/>
    </row>
    <row r="1043" spans="57:61" x14ac:dyDescent="0.55000000000000004">
      <c r="BE1043" s="51"/>
      <c r="BF1043" s="51"/>
      <c r="BG1043" s="51"/>
      <c r="BH1043" s="51"/>
      <c r="BI1043" s="51"/>
    </row>
    <row r="1044" spans="57:61" x14ac:dyDescent="0.55000000000000004">
      <c r="BE1044" s="51"/>
      <c r="BF1044" s="51"/>
      <c r="BG1044" s="51"/>
      <c r="BH1044" s="51"/>
      <c r="BI1044" s="51"/>
    </row>
    <row r="1045" spans="57:61" x14ac:dyDescent="0.55000000000000004">
      <c r="BE1045" s="51"/>
      <c r="BF1045" s="51"/>
      <c r="BG1045" s="51"/>
      <c r="BH1045" s="51"/>
      <c r="BI1045" s="51"/>
    </row>
    <row r="1046" spans="57:61" x14ac:dyDescent="0.55000000000000004">
      <c r="BE1046" s="51"/>
      <c r="BF1046" s="51"/>
      <c r="BG1046" s="51"/>
      <c r="BH1046" s="51"/>
      <c r="BI1046" s="51"/>
    </row>
    <row r="1047" spans="57:61" x14ac:dyDescent="0.55000000000000004">
      <c r="BE1047" s="51"/>
      <c r="BF1047" s="51"/>
      <c r="BG1047" s="51"/>
      <c r="BH1047" s="51"/>
      <c r="BI1047" s="51"/>
    </row>
    <row r="1048" spans="57:61" x14ac:dyDescent="0.55000000000000004">
      <c r="BE1048" s="51"/>
      <c r="BF1048" s="51"/>
      <c r="BG1048" s="51"/>
      <c r="BH1048" s="51"/>
      <c r="BI1048" s="51"/>
    </row>
    <row r="1049" spans="57:61" x14ac:dyDescent="0.55000000000000004">
      <c r="BE1049" s="51"/>
      <c r="BF1049" s="51"/>
      <c r="BG1049" s="51"/>
      <c r="BH1049" s="51"/>
      <c r="BI1049" s="51"/>
    </row>
    <row r="1050" spans="57:61" x14ac:dyDescent="0.55000000000000004">
      <c r="BE1050" s="51"/>
      <c r="BF1050" s="51"/>
      <c r="BG1050" s="51"/>
      <c r="BH1050" s="51"/>
      <c r="BI1050" s="51"/>
    </row>
    <row r="1051" spans="57:61" x14ac:dyDescent="0.55000000000000004">
      <c r="BE1051" s="51"/>
      <c r="BF1051" s="51"/>
      <c r="BG1051" s="51"/>
      <c r="BH1051" s="51"/>
      <c r="BI1051" s="51"/>
    </row>
    <row r="1052" spans="57:61" x14ac:dyDescent="0.55000000000000004">
      <c r="BE1052" s="51"/>
      <c r="BF1052" s="51"/>
      <c r="BG1052" s="51"/>
      <c r="BH1052" s="51"/>
      <c r="BI1052" s="51"/>
    </row>
    <row r="1053" spans="57:61" x14ac:dyDescent="0.55000000000000004">
      <c r="BE1053" s="51"/>
      <c r="BF1053" s="51"/>
      <c r="BG1053" s="51"/>
      <c r="BH1053" s="51"/>
      <c r="BI1053" s="51"/>
    </row>
    <row r="1054" spans="57:61" x14ac:dyDescent="0.55000000000000004">
      <c r="BE1054" s="51"/>
      <c r="BF1054" s="51"/>
      <c r="BG1054" s="51"/>
      <c r="BH1054" s="51"/>
      <c r="BI1054" s="51"/>
    </row>
    <row r="1055" spans="57:61" x14ac:dyDescent="0.55000000000000004">
      <c r="BE1055" s="51"/>
      <c r="BF1055" s="51"/>
      <c r="BG1055" s="51"/>
      <c r="BH1055" s="51"/>
      <c r="BI1055" s="51"/>
    </row>
    <row r="1056" spans="57:61" x14ac:dyDescent="0.55000000000000004">
      <c r="BE1056" s="51"/>
      <c r="BF1056" s="51"/>
      <c r="BG1056" s="51"/>
      <c r="BH1056" s="51"/>
      <c r="BI1056" s="51"/>
    </row>
    <row r="1057" spans="57:61" x14ac:dyDescent="0.55000000000000004">
      <c r="BE1057" s="51"/>
      <c r="BF1057" s="51"/>
      <c r="BG1057" s="51"/>
      <c r="BH1057" s="51"/>
      <c r="BI1057" s="51"/>
    </row>
    <row r="1058" spans="57:61" x14ac:dyDescent="0.55000000000000004">
      <c r="BE1058" s="51"/>
      <c r="BF1058" s="51"/>
      <c r="BG1058" s="51"/>
      <c r="BH1058" s="51"/>
      <c r="BI1058" s="51"/>
    </row>
    <row r="1059" spans="57:61" x14ac:dyDescent="0.55000000000000004">
      <c r="BE1059" s="51"/>
      <c r="BF1059" s="51"/>
      <c r="BG1059" s="51"/>
      <c r="BH1059" s="51"/>
      <c r="BI1059" s="51"/>
    </row>
    <row r="1060" spans="57:61" x14ac:dyDescent="0.55000000000000004">
      <c r="BE1060" s="51"/>
      <c r="BF1060" s="51"/>
      <c r="BG1060" s="51"/>
      <c r="BH1060" s="51"/>
      <c r="BI1060" s="51"/>
    </row>
    <row r="1061" spans="57:61" x14ac:dyDescent="0.55000000000000004">
      <c r="BE1061" s="51"/>
      <c r="BF1061" s="51"/>
      <c r="BG1061" s="51"/>
      <c r="BH1061" s="51"/>
      <c r="BI1061" s="51"/>
    </row>
    <row r="1062" spans="57:61" x14ac:dyDescent="0.55000000000000004">
      <c r="BE1062" s="51"/>
      <c r="BF1062" s="51"/>
      <c r="BG1062" s="51"/>
      <c r="BH1062" s="51"/>
      <c r="BI1062" s="51"/>
    </row>
    <row r="1063" spans="57:61" x14ac:dyDescent="0.55000000000000004">
      <c r="BE1063" s="51"/>
      <c r="BF1063" s="51"/>
      <c r="BG1063" s="51"/>
      <c r="BH1063" s="51"/>
      <c r="BI1063" s="51"/>
    </row>
    <row r="1064" spans="57:61" x14ac:dyDescent="0.55000000000000004">
      <c r="BE1064" s="51"/>
      <c r="BF1064" s="51"/>
      <c r="BG1064" s="51"/>
      <c r="BH1064" s="51"/>
      <c r="BI1064" s="51"/>
    </row>
    <row r="1065" spans="57:61" x14ac:dyDescent="0.55000000000000004">
      <c r="BE1065" s="51"/>
      <c r="BF1065" s="51"/>
      <c r="BG1065" s="51"/>
      <c r="BH1065" s="51"/>
      <c r="BI1065" s="51"/>
    </row>
    <row r="1066" spans="57:61" x14ac:dyDescent="0.55000000000000004">
      <c r="BE1066" s="51"/>
      <c r="BF1066" s="51"/>
      <c r="BG1066" s="51"/>
      <c r="BH1066" s="51"/>
      <c r="BI1066" s="51"/>
    </row>
    <row r="1067" spans="57:61" x14ac:dyDescent="0.55000000000000004">
      <c r="BE1067" s="51"/>
      <c r="BF1067" s="51"/>
      <c r="BG1067" s="51"/>
      <c r="BH1067" s="51"/>
      <c r="BI1067" s="51"/>
    </row>
    <row r="1068" spans="57:61" x14ac:dyDescent="0.55000000000000004">
      <c r="BE1068" s="51"/>
      <c r="BF1068" s="51"/>
      <c r="BG1068" s="51"/>
      <c r="BH1068" s="51"/>
      <c r="BI1068" s="51"/>
    </row>
    <row r="1069" spans="57:61" x14ac:dyDescent="0.55000000000000004">
      <c r="BE1069" s="51"/>
      <c r="BF1069" s="51"/>
      <c r="BG1069" s="51"/>
      <c r="BH1069" s="51"/>
      <c r="BI1069" s="51"/>
    </row>
    <row r="1070" spans="57:61" x14ac:dyDescent="0.55000000000000004">
      <c r="BE1070" s="51"/>
      <c r="BF1070" s="51"/>
      <c r="BG1070" s="51"/>
      <c r="BH1070" s="51"/>
      <c r="BI1070" s="51"/>
    </row>
    <row r="1071" spans="57:61" x14ac:dyDescent="0.55000000000000004">
      <c r="BE1071" s="51"/>
      <c r="BF1071" s="51"/>
      <c r="BG1071" s="51"/>
      <c r="BH1071" s="51"/>
      <c r="BI1071" s="51"/>
    </row>
    <row r="1072" spans="57:61" x14ac:dyDescent="0.55000000000000004">
      <c r="BE1072" s="51"/>
      <c r="BF1072" s="51"/>
      <c r="BG1072" s="51"/>
      <c r="BH1072" s="51"/>
      <c r="BI1072" s="51"/>
    </row>
    <row r="1073" spans="57:61" x14ac:dyDescent="0.55000000000000004">
      <c r="BE1073" s="51"/>
      <c r="BF1073" s="51"/>
      <c r="BG1073" s="51"/>
      <c r="BH1073" s="51"/>
      <c r="BI1073" s="51"/>
    </row>
    <row r="1074" spans="57:61" x14ac:dyDescent="0.55000000000000004">
      <c r="BE1074" s="51"/>
      <c r="BF1074" s="51"/>
      <c r="BG1074" s="51"/>
      <c r="BH1074" s="51"/>
      <c r="BI1074" s="51"/>
    </row>
    <row r="1075" spans="57:61" x14ac:dyDescent="0.55000000000000004">
      <c r="BE1075" s="51"/>
      <c r="BF1075" s="51"/>
      <c r="BG1075" s="51"/>
      <c r="BH1075" s="51"/>
      <c r="BI1075" s="51"/>
    </row>
    <row r="1076" spans="57:61" x14ac:dyDescent="0.55000000000000004">
      <c r="BE1076" s="51"/>
      <c r="BF1076" s="51"/>
      <c r="BG1076" s="51"/>
      <c r="BH1076" s="51"/>
      <c r="BI1076" s="51"/>
    </row>
    <row r="1077" spans="57:61" x14ac:dyDescent="0.55000000000000004">
      <c r="BE1077" s="51"/>
      <c r="BF1077" s="51"/>
      <c r="BG1077" s="51"/>
      <c r="BH1077" s="51"/>
      <c r="BI1077" s="51"/>
    </row>
    <row r="1078" spans="57:61" x14ac:dyDescent="0.55000000000000004">
      <c r="BE1078" s="51"/>
      <c r="BF1078" s="51"/>
      <c r="BG1078" s="51"/>
      <c r="BH1078" s="51"/>
      <c r="BI1078" s="51"/>
    </row>
    <row r="1079" spans="57:61" x14ac:dyDescent="0.55000000000000004">
      <c r="BE1079" s="51"/>
      <c r="BF1079" s="51"/>
      <c r="BG1079" s="51"/>
      <c r="BH1079" s="51"/>
      <c r="BI1079" s="51"/>
    </row>
    <row r="1080" spans="57:61" x14ac:dyDescent="0.55000000000000004">
      <c r="BE1080" s="51"/>
      <c r="BF1080" s="51"/>
      <c r="BG1080" s="51"/>
      <c r="BH1080" s="51"/>
      <c r="BI1080" s="51"/>
    </row>
    <row r="1081" spans="57:61" x14ac:dyDescent="0.55000000000000004">
      <c r="BE1081" s="51"/>
      <c r="BF1081" s="51"/>
      <c r="BG1081" s="51"/>
      <c r="BH1081" s="51"/>
      <c r="BI1081" s="51"/>
    </row>
    <row r="1082" spans="57:61" x14ac:dyDescent="0.55000000000000004">
      <c r="BE1082" s="51"/>
      <c r="BF1082" s="51"/>
      <c r="BG1082" s="51"/>
      <c r="BH1082" s="51"/>
      <c r="BI1082" s="51"/>
    </row>
    <row r="1083" spans="57:61" x14ac:dyDescent="0.55000000000000004">
      <c r="BE1083" s="51"/>
      <c r="BF1083" s="51"/>
      <c r="BG1083" s="51"/>
      <c r="BH1083" s="51"/>
      <c r="BI1083" s="51"/>
    </row>
    <row r="1084" spans="57:61" x14ac:dyDescent="0.55000000000000004">
      <c r="BE1084" s="51"/>
      <c r="BF1084" s="51"/>
      <c r="BG1084" s="51"/>
      <c r="BH1084" s="51"/>
      <c r="BI1084" s="51"/>
    </row>
    <row r="1085" spans="57:61" x14ac:dyDescent="0.55000000000000004">
      <c r="BE1085" s="51"/>
      <c r="BF1085" s="51"/>
      <c r="BG1085" s="51"/>
      <c r="BH1085" s="51"/>
      <c r="BI1085" s="51"/>
    </row>
    <row r="1086" spans="57:61" x14ac:dyDescent="0.55000000000000004">
      <c r="BE1086" s="51"/>
      <c r="BF1086" s="51"/>
      <c r="BG1086" s="51"/>
      <c r="BH1086" s="51"/>
      <c r="BI1086" s="51"/>
    </row>
    <row r="1087" spans="57:61" x14ac:dyDescent="0.55000000000000004">
      <c r="BE1087" s="51"/>
      <c r="BF1087" s="51"/>
      <c r="BG1087" s="51"/>
      <c r="BH1087" s="51"/>
      <c r="BI1087" s="51"/>
    </row>
    <row r="1088" spans="57:61" x14ac:dyDescent="0.55000000000000004">
      <c r="BE1088" s="51"/>
      <c r="BF1088" s="51"/>
      <c r="BG1088" s="51"/>
      <c r="BH1088" s="51"/>
      <c r="BI1088" s="51"/>
    </row>
    <row r="1089" spans="57:61" x14ac:dyDescent="0.55000000000000004">
      <c r="BE1089" s="51"/>
      <c r="BF1089" s="51"/>
      <c r="BG1089" s="51"/>
      <c r="BH1089" s="51"/>
      <c r="BI1089" s="51"/>
    </row>
    <row r="1090" spans="57:61" x14ac:dyDescent="0.55000000000000004">
      <c r="BE1090" s="51"/>
      <c r="BF1090" s="51"/>
      <c r="BG1090" s="51"/>
      <c r="BH1090" s="51"/>
      <c r="BI1090" s="51"/>
    </row>
    <row r="1091" spans="57:61" x14ac:dyDescent="0.55000000000000004">
      <c r="BE1091" s="51"/>
      <c r="BF1091" s="51"/>
      <c r="BG1091" s="51"/>
      <c r="BH1091" s="51"/>
      <c r="BI1091" s="51"/>
    </row>
    <row r="1092" spans="57:61" x14ac:dyDescent="0.55000000000000004">
      <c r="BE1092" s="51"/>
      <c r="BF1092" s="51"/>
      <c r="BG1092" s="51"/>
      <c r="BH1092" s="51"/>
      <c r="BI1092" s="51"/>
    </row>
    <row r="1093" spans="57:61" x14ac:dyDescent="0.55000000000000004">
      <c r="BE1093" s="51"/>
      <c r="BF1093" s="51"/>
      <c r="BG1093" s="51"/>
      <c r="BH1093" s="51"/>
      <c r="BI1093" s="51"/>
    </row>
    <row r="1094" spans="57:61" x14ac:dyDescent="0.55000000000000004">
      <c r="BE1094" s="51"/>
      <c r="BF1094" s="51"/>
      <c r="BG1094" s="51"/>
      <c r="BH1094" s="51"/>
      <c r="BI1094" s="51"/>
    </row>
    <row r="1095" spans="57:61" x14ac:dyDescent="0.55000000000000004">
      <c r="BE1095" s="51"/>
      <c r="BF1095" s="51"/>
      <c r="BG1095" s="51"/>
      <c r="BH1095" s="51"/>
      <c r="BI1095" s="51"/>
    </row>
    <row r="1096" spans="57:61" x14ac:dyDescent="0.55000000000000004">
      <c r="BE1096" s="51"/>
      <c r="BF1096" s="51"/>
      <c r="BG1096" s="51"/>
      <c r="BH1096" s="51"/>
      <c r="BI1096" s="51"/>
    </row>
    <row r="1097" spans="57:61" x14ac:dyDescent="0.55000000000000004">
      <c r="BE1097" s="51"/>
      <c r="BF1097" s="51"/>
      <c r="BG1097" s="51"/>
      <c r="BH1097" s="51"/>
      <c r="BI1097" s="51"/>
    </row>
    <row r="1098" spans="57:61" x14ac:dyDescent="0.55000000000000004">
      <c r="BE1098" s="51"/>
      <c r="BF1098" s="51"/>
      <c r="BG1098" s="51"/>
      <c r="BH1098" s="51"/>
      <c r="BI1098" s="51"/>
    </row>
    <row r="1099" spans="57:61" x14ac:dyDescent="0.55000000000000004">
      <c r="BE1099" s="51"/>
      <c r="BF1099" s="51"/>
      <c r="BG1099" s="51"/>
      <c r="BH1099" s="51"/>
      <c r="BI1099" s="51"/>
    </row>
    <row r="1100" spans="57:61" x14ac:dyDescent="0.55000000000000004">
      <c r="BE1100" s="51"/>
      <c r="BF1100" s="51"/>
      <c r="BG1100" s="51"/>
      <c r="BH1100" s="51"/>
      <c r="BI1100" s="51"/>
    </row>
    <row r="1101" spans="57:61" x14ac:dyDescent="0.55000000000000004">
      <c r="BE1101" s="51"/>
      <c r="BF1101" s="51"/>
      <c r="BG1101" s="51"/>
      <c r="BH1101" s="51"/>
      <c r="BI1101" s="51"/>
    </row>
    <row r="1102" spans="57:61" x14ac:dyDescent="0.55000000000000004">
      <c r="BE1102" s="51"/>
      <c r="BF1102" s="51"/>
      <c r="BG1102" s="51"/>
      <c r="BH1102" s="51"/>
      <c r="BI1102" s="51"/>
    </row>
    <row r="1103" spans="57:61" x14ac:dyDescent="0.55000000000000004">
      <c r="BE1103" s="51"/>
      <c r="BF1103" s="51"/>
      <c r="BG1103" s="51"/>
      <c r="BH1103" s="51"/>
      <c r="BI1103" s="51"/>
    </row>
    <row r="1104" spans="57:61" x14ac:dyDescent="0.55000000000000004">
      <c r="BE1104" s="51"/>
      <c r="BF1104" s="51"/>
      <c r="BG1104" s="51"/>
      <c r="BH1104" s="51"/>
      <c r="BI1104" s="51"/>
    </row>
    <row r="1105" spans="57:61" x14ac:dyDescent="0.55000000000000004">
      <c r="BE1105" s="51"/>
      <c r="BF1105" s="51"/>
      <c r="BG1105" s="51"/>
      <c r="BH1105" s="51"/>
      <c r="BI1105" s="51"/>
    </row>
    <row r="1106" spans="57:61" x14ac:dyDescent="0.55000000000000004">
      <c r="BE1106" s="51"/>
      <c r="BF1106" s="51"/>
      <c r="BG1106" s="51"/>
      <c r="BH1106" s="51"/>
      <c r="BI1106" s="51"/>
    </row>
    <row r="1107" spans="57:61" x14ac:dyDescent="0.55000000000000004">
      <c r="BE1107" s="51"/>
      <c r="BF1107" s="51"/>
      <c r="BG1107" s="51"/>
      <c r="BH1107" s="51"/>
      <c r="BI1107" s="51"/>
    </row>
    <row r="1108" spans="57:61" x14ac:dyDescent="0.55000000000000004">
      <c r="BE1108" s="51"/>
      <c r="BF1108" s="51"/>
      <c r="BG1108" s="51"/>
      <c r="BH1108" s="51"/>
      <c r="BI1108" s="51"/>
    </row>
    <row r="1109" spans="57:61" x14ac:dyDescent="0.55000000000000004">
      <c r="BE1109" s="51"/>
      <c r="BF1109" s="51"/>
      <c r="BG1109" s="51"/>
      <c r="BH1109" s="51"/>
      <c r="BI1109" s="51"/>
    </row>
    <row r="1110" spans="57:61" x14ac:dyDescent="0.55000000000000004">
      <c r="BE1110" s="51"/>
      <c r="BF1110" s="51"/>
      <c r="BG1110" s="51"/>
      <c r="BH1110" s="51"/>
      <c r="BI1110" s="51"/>
    </row>
    <row r="1111" spans="57:61" x14ac:dyDescent="0.55000000000000004">
      <c r="BE1111" s="51"/>
      <c r="BF1111" s="51"/>
      <c r="BG1111" s="51"/>
      <c r="BH1111" s="51"/>
      <c r="BI1111" s="51"/>
    </row>
    <row r="1112" spans="57:61" x14ac:dyDescent="0.55000000000000004">
      <c r="BE1112" s="51"/>
      <c r="BF1112" s="51"/>
      <c r="BG1112" s="51"/>
      <c r="BH1112" s="51"/>
      <c r="BI1112" s="51"/>
    </row>
    <row r="1113" spans="57:61" x14ac:dyDescent="0.55000000000000004">
      <c r="BE1113" s="51"/>
      <c r="BF1113" s="51"/>
      <c r="BG1113" s="51"/>
      <c r="BH1113" s="51"/>
      <c r="BI1113" s="51"/>
    </row>
    <row r="1114" spans="57:61" x14ac:dyDescent="0.55000000000000004">
      <c r="BE1114" s="51"/>
      <c r="BF1114" s="51"/>
      <c r="BG1114" s="51"/>
      <c r="BH1114" s="51"/>
      <c r="BI1114" s="51"/>
    </row>
    <row r="1115" spans="57:61" x14ac:dyDescent="0.55000000000000004">
      <c r="BE1115" s="51"/>
      <c r="BF1115" s="51"/>
      <c r="BG1115" s="51"/>
      <c r="BH1115" s="51"/>
      <c r="BI1115" s="51"/>
    </row>
    <row r="1116" spans="57:61" x14ac:dyDescent="0.55000000000000004">
      <c r="BE1116" s="51"/>
      <c r="BF1116" s="51"/>
      <c r="BG1116" s="51"/>
      <c r="BH1116" s="51"/>
      <c r="BI1116" s="51"/>
    </row>
    <row r="1117" spans="57:61" x14ac:dyDescent="0.55000000000000004">
      <c r="BE1117" s="51"/>
      <c r="BF1117" s="51"/>
      <c r="BG1117" s="51"/>
      <c r="BH1117" s="51"/>
      <c r="BI1117" s="51"/>
    </row>
    <row r="1118" spans="57:61" x14ac:dyDescent="0.55000000000000004">
      <c r="BE1118" s="51"/>
      <c r="BF1118" s="51"/>
      <c r="BG1118" s="51"/>
      <c r="BH1118" s="51"/>
      <c r="BI1118" s="51"/>
    </row>
    <row r="1119" spans="57:61" x14ac:dyDescent="0.55000000000000004">
      <c r="BE1119" s="51"/>
      <c r="BF1119" s="51"/>
      <c r="BG1119" s="51"/>
      <c r="BH1119" s="51"/>
      <c r="BI1119" s="51"/>
    </row>
    <row r="1120" spans="57:61" x14ac:dyDescent="0.55000000000000004">
      <c r="BE1120" s="51"/>
      <c r="BF1120" s="51"/>
      <c r="BG1120" s="51"/>
      <c r="BH1120" s="51"/>
      <c r="BI1120" s="51"/>
    </row>
    <row r="1121" spans="57:61" x14ac:dyDescent="0.55000000000000004">
      <c r="BE1121" s="51"/>
      <c r="BF1121" s="51"/>
      <c r="BG1121" s="51"/>
      <c r="BH1121" s="51"/>
      <c r="BI1121" s="51"/>
    </row>
    <row r="1122" spans="57:61" x14ac:dyDescent="0.55000000000000004">
      <c r="BE1122" s="51"/>
      <c r="BF1122" s="51"/>
      <c r="BG1122" s="51"/>
      <c r="BH1122" s="51"/>
      <c r="BI1122" s="51"/>
    </row>
    <row r="1123" spans="57:61" x14ac:dyDescent="0.55000000000000004">
      <c r="BE1123" s="51"/>
      <c r="BF1123" s="51"/>
      <c r="BG1123" s="51"/>
      <c r="BH1123" s="51"/>
      <c r="BI1123" s="51"/>
    </row>
    <row r="1124" spans="57:61" x14ac:dyDescent="0.55000000000000004">
      <c r="BE1124" s="51"/>
      <c r="BF1124" s="51"/>
      <c r="BG1124" s="51"/>
      <c r="BH1124" s="51"/>
      <c r="BI1124" s="51"/>
    </row>
    <row r="1125" spans="57:61" x14ac:dyDescent="0.55000000000000004">
      <c r="BE1125" s="51"/>
      <c r="BF1125" s="51"/>
      <c r="BG1125" s="51"/>
      <c r="BH1125" s="51"/>
      <c r="BI1125" s="51"/>
    </row>
    <row r="1126" spans="57:61" x14ac:dyDescent="0.55000000000000004">
      <c r="BE1126" s="51"/>
      <c r="BF1126" s="51"/>
      <c r="BG1126" s="51"/>
      <c r="BH1126" s="51"/>
      <c r="BI1126" s="51"/>
    </row>
    <row r="1127" spans="57:61" x14ac:dyDescent="0.55000000000000004">
      <c r="BE1127" s="51"/>
      <c r="BF1127" s="51"/>
      <c r="BG1127" s="51"/>
      <c r="BH1127" s="51"/>
      <c r="BI1127" s="51"/>
    </row>
    <row r="1128" spans="57:61" x14ac:dyDescent="0.55000000000000004">
      <c r="BE1128" s="51"/>
      <c r="BF1128" s="51"/>
      <c r="BG1128" s="51"/>
      <c r="BH1128" s="51"/>
      <c r="BI1128" s="51"/>
    </row>
    <row r="1129" spans="57:61" x14ac:dyDescent="0.55000000000000004">
      <c r="BE1129" s="51"/>
      <c r="BF1129" s="51"/>
      <c r="BG1129" s="51"/>
      <c r="BH1129" s="51"/>
      <c r="BI1129" s="51"/>
    </row>
    <row r="1130" spans="57:61" x14ac:dyDescent="0.55000000000000004">
      <c r="BE1130" s="51"/>
      <c r="BF1130" s="51"/>
      <c r="BG1130" s="51"/>
      <c r="BH1130" s="51"/>
      <c r="BI1130" s="51"/>
    </row>
    <row r="1131" spans="57:61" x14ac:dyDescent="0.55000000000000004">
      <c r="BE1131" s="51"/>
      <c r="BF1131" s="51"/>
      <c r="BG1131" s="51"/>
      <c r="BH1131" s="51"/>
      <c r="BI1131" s="51"/>
    </row>
    <row r="1132" spans="57:61" x14ac:dyDescent="0.55000000000000004">
      <c r="BE1132" s="51"/>
      <c r="BF1132" s="51"/>
      <c r="BG1132" s="51"/>
      <c r="BH1132" s="51"/>
      <c r="BI1132" s="51"/>
    </row>
    <row r="1133" spans="57:61" x14ac:dyDescent="0.55000000000000004">
      <c r="BE1133" s="51"/>
      <c r="BF1133" s="51"/>
      <c r="BG1133" s="51"/>
      <c r="BH1133" s="51"/>
      <c r="BI1133" s="51"/>
    </row>
    <row r="1134" spans="57:61" x14ac:dyDescent="0.55000000000000004">
      <c r="BE1134" s="51"/>
      <c r="BF1134" s="51"/>
      <c r="BG1134" s="51"/>
      <c r="BH1134" s="51"/>
      <c r="BI1134" s="51"/>
    </row>
    <row r="1135" spans="57:61" x14ac:dyDescent="0.55000000000000004">
      <c r="BE1135" s="51"/>
      <c r="BF1135" s="51"/>
      <c r="BG1135" s="51"/>
      <c r="BH1135" s="51"/>
      <c r="BI1135" s="51"/>
    </row>
    <row r="1136" spans="57:61" x14ac:dyDescent="0.55000000000000004">
      <c r="BE1136" s="51"/>
      <c r="BF1136" s="51"/>
      <c r="BG1136" s="51"/>
      <c r="BH1136" s="51"/>
      <c r="BI1136" s="51"/>
    </row>
    <row r="1137" spans="57:61" x14ac:dyDescent="0.55000000000000004">
      <c r="BE1137" s="51"/>
      <c r="BF1137" s="51"/>
      <c r="BG1137" s="51"/>
      <c r="BH1137" s="51"/>
      <c r="BI1137" s="51"/>
    </row>
    <row r="1138" spans="57:61" x14ac:dyDescent="0.55000000000000004">
      <c r="BE1138" s="51"/>
      <c r="BF1138" s="51"/>
      <c r="BG1138" s="51"/>
      <c r="BH1138" s="51"/>
      <c r="BI1138" s="51"/>
    </row>
    <row r="1139" spans="57:61" x14ac:dyDescent="0.55000000000000004">
      <c r="BE1139" s="51"/>
      <c r="BF1139" s="51"/>
      <c r="BG1139" s="51"/>
      <c r="BH1139" s="51"/>
      <c r="BI1139" s="51"/>
    </row>
    <row r="1140" spans="57:61" x14ac:dyDescent="0.55000000000000004">
      <c r="BE1140" s="51"/>
      <c r="BF1140" s="51"/>
      <c r="BG1140" s="51"/>
      <c r="BH1140" s="51"/>
      <c r="BI1140" s="51"/>
    </row>
    <row r="1141" spans="57:61" x14ac:dyDescent="0.55000000000000004">
      <c r="BE1141" s="51"/>
      <c r="BF1141" s="51"/>
      <c r="BG1141" s="51"/>
      <c r="BH1141" s="51"/>
      <c r="BI1141" s="51"/>
    </row>
    <row r="1142" spans="57:61" x14ac:dyDescent="0.55000000000000004">
      <c r="BE1142" s="51"/>
      <c r="BF1142" s="51"/>
      <c r="BG1142" s="51"/>
      <c r="BH1142" s="51"/>
      <c r="BI1142" s="51"/>
    </row>
    <row r="1143" spans="57:61" x14ac:dyDescent="0.55000000000000004">
      <c r="BE1143" s="51"/>
      <c r="BF1143" s="51"/>
      <c r="BG1143" s="51"/>
      <c r="BH1143" s="51"/>
      <c r="BI1143" s="51"/>
    </row>
    <row r="1144" spans="57:61" x14ac:dyDescent="0.55000000000000004">
      <c r="BE1144" s="51"/>
      <c r="BF1144" s="51"/>
      <c r="BG1144" s="51"/>
      <c r="BH1144" s="51"/>
      <c r="BI1144" s="51"/>
    </row>
    <row r="1145" spans="57:61" x14ac:dyDescent="0.55000000000000004">
      <c r="BE1145" s="51"/>
      <c r="BF1145" s="51"/>
      <c r="BG1145" s="51"/>
      <c r="BH1145" s="51"/>
      <c r="BI1145" s="51"/>
    </row>
    <row r="1146" spans="57:61" x14ac:dyDescent="0.55000000000000004">
      <c r="BE1146" s="51"/>
      <c r="BF1146" s="51"/>
      <c r="BG1146" s="51"/>
      <c r="BH1146" s="51"/>
      <c r="BI1146" s="51"/>
    </row>
    <row r="1147" spans="57:61" x14ac:dyDescent="0.55000000000000004">
      <c r="BE1147" s="51"/>
      <c r="BF1147" s="51"/>
      <c r="BG1147" s="51"/>
      <c r="BH1147" s="51"/>
      <c r="BI1147" s="51"/>
    </row>
    <row r="1148" spans="57:61" x14ac:dyDescent="0.55000000000000004">
      <c r="BE1148" s="51"/>
      <c r="BF1148" s="51"/>
      <c r="BG1148" s="51"/>
      <c r="BH1148" s="51"/>
      <c r="BI1148" s="51"/>
    </row>
    <row r="1149" spans="57:61" x14ac:dyDescent="0.55000000000000004">
      <c r="BE1149" s="51"/>
      <c r="BF1149" s="51"/>
      <c r="BG1149" s="51"/>
      <c r="BH1149" s="51"/>
      <c r="BI1149" s="51"/>
    </row>
    <row r="1150" spans="57:61" x14ac:dyDescent="0.55000000000000004">
      <c r="BE1150" s="51"/>
      <c r="BF1150" s="51"/>
      <c r="BG1150" s="51"/>
      <c r="BH1150" s="51"/>
      <c r="BI1150" s="51"/>
    </row>
    <row r="1151" spans="57:61" x14ac:dyDescent="0.55000000000000004">
      <c r="BE1151" s="51"/>
      <c r="BF1151" s="51"/>
      <c r="BG1151" s="51"/>
      <c r="BH1151" s="51"/>
      <c r="BI1151" s="51"/>
    </row>
    <row r="1152" spans="57:61" x14ac:dyDescent="0.55000000000000004">
      <c r="BE1152" s="51"/>
      <c r="BF1152" s="51"/>
      <c r="BG1152" s="51"/>
      <c r="BH1152" s="51"/>
      <c r="BI1152" s="51"/>
    </row>
    <row r="1153" spans="57:61" x14ac:dyDescent="0.55000000000000004">
      <c r="BE1153" s="51"/>
      <c r="BF1153" s="51"/>
      <c r="BG1153" s="51"/>
      <c r="BH1153" s="51"/>
      <c r="BI1153" s="51"/>
    </row>
    <row r="1154" spans="57:61" x14ac:dyDescent="0.55000000000000004">
      <c r="BE1154" s="51"/>
      <c r="BF1154" s="51"/>
      <c r="BG1154" s="51"/>
      <c r="BH1154" s="51"/>
      <c r="BI1154" s="51"/>
    </row>
    <row r="1155" spans="57:61" x14ac:dyDescent="0.55000000000000004">
      <c r="BE1155" s="51"/>
      <c r="BF1155" s="51"/>
      <c r="BG1155" s="51"/>
      <c r="BH1155" s="51"/>
      <c r="BI1155" s="51"/>
    </row>
    <row r="1156" spans="57:61" x14ac:dyDescent="0.55000000000000004">
      <c r="BE1156" s="51"/>
      <c r="BF1156" s="51"/>
      <c r="BG1156" s="51"/>
      <c r="BH1156" s="51"/>
      <c r="BI1156" s="51"/>
    </row>
    <row r="1157" spans="57:61" x14ac:dyDescent="0.55000000000000004">
      <c r="BE1157" s="51"/>
      <c r="BF1157" s="51"/>
      <c r="BG1157" s="51"/>
      <c r="BH1157" s="51"/>
      <c r="BI1157" s="51"/>
    </row>
    <row r="1158" spans="57:61" x14ac:dyDescent="0.55000000000000004">
      <c r="BE1158" s="51"/>
      <c r="BF1158" s="51"/>
      <c r="BG1158" s="51"/>
      <c r="BH1158" s="51"/>
      <c r="BI1158" s="51"/>
    </row>
    <row r="1159" spans="57:61" x14ac:dyDescent="0.55000000000000004">
      <c r="BE1159" s="51"/>
      <c r="BF1159" s="51"/>
      <c r="BG1159" s="51"/>
      <c r="BH1159" s="51"/>
      <c r="BI1159" s="51"/>
    </row>
    <row r="1160" spans="57:61" x14ac:dyDescent="0.55000000000000004">
      <c r="BE1160" s="51"/>
      <c r="BF1160" s="51"/>
      <c r="BG1160" s="51"/>
      <c r="BH1160" s="51"/>
      <c r="BI1160" s="51"/>
    </row>
    <row r="1161" spans="57:61" x14ac:dyDescent="0.55000000000000004">
      <c r="BE1161" s="51"/>
      <c r="BF1161" s="51"/>
      <c r="BG1161" s="51"/>
      <c r="BH1161" s="51"/>
      <c r="BI1161" s="51"/>
    </row>
    <row r="1162" spans="57:61" x14ac:dyDescent="0.55000000000000004">
      <c r="BE1162" s="51"/>
      <c r="BF1162" s="51"/>
      <c r="BG1162" s="51"/>
      <c r="BH1162" s="51"/>
      <c r="BI1162" s="51"/>
    </row>
    <row r="1163" spans="57:61" x14ac:dyDescent="0.55000000000000004">
      <c r="BE1163" s="51"/>
      <c r="BF1163" s="51"/>
      <c r="BG1163" s="51"/>
      <c r="BH1163" s="51"/>
      <c r="BI1163" s="51"/>
    </row>
    <row r="1164" spans="57:61" x14ac:dyDescent="0.55000000000000004">
      <c r="BE1164" s="51"/>
      <c r="BF1164" s="51"/>
      <c r="BG1164" s="51"/>
      <c r="BH1164" s="51"/>
      <c r="BI1164" s="51"/>
    </row>
    <row r="1165" spans="57:61" x14ac:dyDescent="0.55000000000000004">
      <c r="BE1165" s="51"/>
      <c r="BF1165" s="51"/>
      <c r="BG1165" s="51"/>
      <c r="BH1165" s="51"/>
      <c r="BI1165" s="51"/>
    </row>
    <row r="1166" spans="57:61" x14ac:dyDescent="0.55000000000000004">
      <c r="BE1166" s="51"/>
      <c r="BF1166" s="51"/>
      <c r="BG1166" s="51"/>
      <c r="BH1166" s="51"/>
      <c r="BI1166" s="51"/>
    </row>
    <row r="1167" spans="57:61" x14ac:dyDescent="0.55000000000000004">
      <c r="BE1167" s="51"/>
      <c r="BF1167" s="51"/>
      <c r="BG1167" s="51"/>
      <c r="BH1167" s="51"/>
      <c r="BI1167" s="51"/>
    </row>
    <row r="1168" spans="57:61" x14ac:dyDescent="0.55000000000000004">
      <c r="BE1168" s="51"/>
      <c r="BF1168" s="51"/>
      <c r="BG1168" s="51"/>
      <c r="BH1168" s="51"/>
      <c r="BI1168" s="51"/>
    </row>
    <row r="1169" spans="57:61" x14ac:dyDescent="0.55000000000000004">
      <c r="BE1169" s="51"/>
      <c r="BF1169" s="51"/>
      <c r="BG1169" s="51"/>
      <c r="BH1169" s="51"/>
      <c r="BI1169" s="51"/>
    </row>
    <row r="1170" spans="57:61" x14ac:dyDescent="0.55000000000000004">
      <c r="BE1170" s="51"/>
      <c r="BF1170" s="51"/>
      <c r="BG1170" s="51"/>
      <c r="BH1170" s="51"/>
      <c r="BI1170" s="51"/>
    </row>
    <row r="1171" spans="57:61" x14ac:dyDescent="0.55000000000000004">
      <c r="BE1171" s="51"/>
      <c r="BF1171" s="51"/>
      <c r="BG1171" s="51"/>
      <c r="BH1171" s="51"/>
      <c r="BI1171" s="51"/>
    </row>
    <row r="1172" spans="57:61" x14ac:dyDescent="0.55000000000000004">
      <c r="BE1172" s="51"/>
      <c r="BF1172" s="51"/>
      <c r="BG1172" s="51"/>
      <c r="BH1172" s="51"/>
      <c r="BI1172" s="51"/>
    </row>
    <row r="1173" spans="57:61" x14ac:dyDescent="0.55000000000000004">
      <c r="BE1173" s="51"/>
      <c r="BF1173" s="51"/>
      <c r="BG1173" s="51"/>
      <c r="BH1173" s="51"/>
      <c r="BI1173" s="51"/>
    </row>
    <row r="1174" spans="57:61" x14ac:dyDescent="0.55000000000000004">
      <c r="BE1174" s="51"/>
      <c r="BF1174" s="51"/>
      <c r="BG1174" s="51"/>
      <c r="BH1174" s="51"/>
      <c r="BI1174" s="51"/>
    </row>
    <row r="1175" spans="57:61" x14ac:dyDescent="0.55000000000000004">
      <c r="BE1175" s="51"/>
      <c r="BF1175" s="51"/>
      <c r="BG1175" s="51"/>
      <c r="BH1175" s="51"/>
      <c r="BI1175" s="51"/>
    </row>
    <row r="1176" spans="57:61" x14ac:dyDescent="0.55000000000000004">
      <c r="BE1176" s="51"/>
      <c r="BF1176" s="51"/>
      <c r="BG1176" s="51"/>
      <c r="BH1176" s="51"/>
      <c r="BI1176" s="51"/>
    </row>
    <row r="1177" spans="57:61" x14ac:dyDescent="0.55000000000000004">
      <c r="BE1177" s="51"/>
      <c r="BF1177" s="51"/>
      <c r="BG1177" s="51"/>
      <c r="BH1177" s="51"/>
      <c r="BI1177" s="51"/>
    </row>
    <row r="1178" spans="57:61" x14ac:dyDescent="0.55000000000000004">
      <c r="BE1178" s="51"/>
      <c r="BF1178" s="51"/>
      <c r="BG1178" s="51"/>
      <c r="BH1178" s="51"/>
      <c r="BI1178" s="51"/>
    </row>
    <row r="1179" spans="57:61" x14ac:dyDescent="0.55000000000000004">
      <c r="BE1179" s="51"/>
      <c r="BF1179" s="51"/>
      <c r="BG1179" s="51"/>
      <c r="BH1179" s="51"/>
      <c r="BI1179" s="51"/>
    </row>
    <row r="1180" spans="57:61" x14ac:dyDescent="0.55000000000000004">
      <c r="BE1180" s="51"/>
      <c r="BF1180" s="51"/>
      <c r="BG1180" s="51"/>
      <c r="BH1180" s="51"/>
      <c r="BI1180" s="51"/>
    </row>
    <row r="1181" spans="57:61" x14ac:dyDescent="0.55000000000000004">
      <c r="BE1181" s="51"/>
      <c r="BF1181" s="51"/>
      <c r="BG1181" s="51"/>
      <c r="BH1181" s="51"/>
      <c r="BI1181" s="51"/>
    </row>
    <row r="1182" spans="57:61" x14ac:dyDescent="0.55000000000000004">
      <c r="BE1182" s="51"/>
      <c r="BF1182" s="51"/>
      <c r="BG1182" s="51"/>
      <c r="BH1182" s="51"/>
      <c r="BI1182" s="51"/>
    </row>
    <row r="1183" spans="57:61" x14ac:dyDescent="0.55000000000000004">
      <c r="BE1183" s="51"/>
      <c r="BF1183" s="51"/>
      <c r="BG1183" s="51"/>
      <c r="BH1183" s="51"/>
      <c r="BI1183" s="51"/>
    </row>
    <row r="1184" spans="57:61" x14ac:dyDescent="0.55000000000000004">
      <c r="BE1184" s="51"/>
      <c r="BF1184" s="51"/>
      <c r="BG1184" s="51"/>
      <c r="BH1184" s="51"/>
      <c r="BI1184" s="51"/>
    </row>
    <row r="1185" spans="57:61" x14ac:dyDescent="0.55000000000000004">
      <c r="BE1185" s="51"/>
      <c r="BF1185" s="51"/>
      <c r="BG1185" s="51"/>
      <c r="BH1185" s="51"/>
      <c r="BI1185" s="51"/>
    </row>
    <row r="1186" spans="57:61" x14ac:dyDescent="0.55000000000000004">
      <c r="BE1186" s="51"/>
      <c r="BF1186" s="51"/>
      <c r="BG1186" s="51"/>
      <c r="BH1186" s="51"/>
      <c r="BI1186" s="51"/>
    </row>
    <row r="1187" spans="57:61" x14ac:dyDescent="0.55000000000000004">
      <c r="BE1187" s="51"/>
      <c r="BF1187" s="51"/>
      <c r="BG1187" s="51"/>
      <c r="BH1187" s="51"/>
      <c r="BI1187" s="51"/>
    </row>
    <row r="1188" spans="57:61" x14ac:dyDescent="0.55000000000000004">
      <c r="BE1188" s="51"/>
      <c r="BF1188" s="51"/>
      <c r="BG1188" s="51"/>
      <c r="BH1188" s="51"/>
      <c r="BI1188" s="51"/>
    </row>
    <row r="1189" spans="57:61" x14ac:dyDescent="0.55000000000000004">
      <c r="BE1189" s="51"/>
      <c r="BF1189" s="51"/>
      <c r="BG1189" s="51"/>
      <c r="BH1189" s="51"/>
      <c r="BI1189" s="51"/>
    </row>
    <row r="1190" spans="57:61" x14ac:dyDescent="0.55000000000000004">
      <c r="BE1190" s="51"/>
      <c r="BF1190" s="51"/>
      <c r="BG1190" s="51"/>
      <c r="BH1190" s="51"/>
      <c r="BI1190" s="51"/>
    </row>
    <row r="1191" spans="57:61" x14ac:dyDescent="0.55000000000000004">
      <c r="BE1191" s="51"/>
      <c r="BF1191" s="51"/>
      <c r="BG1191" s="51"/>
      <c r="BH1191" s="51"/>
      <c r="BI1191" s="51"/>
    </row>
    <row r="1192" spans="57:61" x14ac:dyDescent="0.55000000000000004">
      <c r="BE1192" s="51"/>
      <c r="BF1192" s="51"/>
      <c r="BG1192" s="51"/>
      <c r="BH1192" s="51"/>
      <c r="BI1192" s="51"/>
    </row>
    <row r="1193" spans="57:61" x14ac:dyDescent="0.55000000000000004">
      <c r="BE1193" s="51"/>
      <c r="BF1193" s="51"/>
      <c r="BG1193" s="51"/>
      <c r="BH1193" s="51"/>
      <c r="BI1193" s="51"/>
    </row>
    <row r="1194" spans="57:61" x14ac:dyDescent="0.55000000000000004">
      <c r="BE1194" s="51"/>
      <c r="BF1194" s="51"/>
      <c r="BG1194" s="51"/>
      <c r="BH1194" s="51"/>
      <c r="BI1194" s="51"/>
    </row>
    <row r="1195" spans="57:61" x14ac:dyDescent="0.55000000000000004">
      <c r="BE1195" s="51"/>
      <c r="BF1195" s="51"/>
      <c r="BG1195" s="51"/>
      <c r="BH1195" s="51"/>
      <c r="BI1195" s="51"/>
    </row>
    <row r="1196" spans="57:61" x14ac:dyDescent="0.55000000000000004">
      <c r="BE1196" s="51"/>
      <c r="BF1196" s="51"/>
      <c r="BG1196" s="51"/>
      <c r="BH1196" s="51"/>
      <c r="BI1196" s="51"/>
    </row>
    <row r="1197" spans="57:61" x14ac:dyDescent="0.55000000000000004">
      <c r="BE1197" s="51"/>
      <c r="BF1197" s="51"/>
      <c r="BG1197" s="51"/>
      <c r="BH1197" s="51"/>
      <c r="BI1197" s="51"/>
    </row>
    <row r="1198" spans="57:61" x14ac:dyDescent="0.55000000000000004">
      <c r="BE1198" s="51"/>
      <c r="BF1198" s="51"/>
      <c r="BG1198" s="51"/>
      <c r="BH1198" s="51"/>
      <c r="BI1198" s="51"/>
    </row>
    <row r="1199" spans="57:61" x14ac:dyDescent="0.55000000000000004">
      <c r="BE1199" s="51"/>
      <c r="BF1199" s="51"/>
      <c r="BG1199" s="51"/>
      <c r="BH1199" s="51"/>
      <c r="BI1199" s="51"/>
    </row>
    <row r="1200" spans="57:61" x14ac:dyDescent="0.55000000000000004">
      <c r="BE1200" s="51"/>
      <c r="BF1200" s="51"/>
      <c r="BG1200" s="51"/>
      <c r="BH1200" s="51"/>
      <c r="BI1200" s="51"/>
    </row>
    <row r="1201" spans="57:61" x14ac:dyDescent="0.55000000000000004">
      <c r="BE1201" s="51"/>
      <c r="BF1201" s="51"/>
      <c r="BG1201" s="51"/>
      <c r="BH1201" s="51"/>
      <c r="BI1201" s="51"/>
    </row>
    <row r="1202" spans="57:61" x14ac:dyDescent="0.55000000000000004">
      <c r="BE1202" s="51"/>
      <c r="BF1202" s="51"/>
      <c r="BG1202" s="51"/>
      <c r="BH1202" s="51"/>
      <c r="BI1202" s="51"/>
    </row>
    <row r="1203" spans="57:61" x14ac:dyDescent="0.55000000000000004">
      <c r="BE1203" s="51"/>
      <c r="BF1203" s="51"/>
      <c r="BG1203" s="51"/>
      <c r="BH1203" s="51"/>
      <c r="BI1203" s="51"/>
    </row>
    <row r="1204" spans="57:61" x14ac:dyDescent="0.55000000000000004">
      <c r="BE1204" s="51"/>
      <c r="BF1204" s="51"/>
      <c r="BG1204" s="51"/>
      <c r="BH1204" s="51"/>
      <c r="BI1204" s="51"/>
    </row>
    <row r="1205" spans="57:61" x14ac:dyDescent="0.55000000000000004">
      <c r="BE1205" s="51"/>
      <c r="BF1205" s="51"/>
      <c r="BG1205" s="51"/>
      <c r="BH1205" s="51"/>
      <c r="BI1205" s="51"/>
    </row>
    <row r="1206" spans="57:61" x14ac:dyDescent="0.55000000000000004">
      <c r="BE1206" s="51"/>
      <c r="BF1206" s="51"/>
      <c r="BG1206" s="51"/>
      <c r="BH1206" s="51"/>
      <c r="BI1206" s="51"/>
    </row>
    <row r="1207" spans="57:61" x14ac:dyDescent="0.55000000000000004">
      <c r="BE1207" s="51"/>
      <c r="BF1207" s="51"/>
      <c r="BG1207" s="51"/>
      <c r="BH1207" s="51"/>
      <c r="BI1207" s="51"/>
    </row>
    <row r="1208" spans="57:61" x14ac:dyDescent="0.55000000000000004">
      <c r="BE1208" s="51"/>
      <c r="BF1208" s="51"/>
      <c r="BG1208" s="51"/>
      <c r="BH1208" s="51"/>
      <c r="BI1208" s="51"/>
    </row>
    <row r="1209" spans="57:61" x14ac:dyDescent="0.55000000000000004">
      <c r="BE1209" s="51"/>
      <c r="BF1209" s="51"/>
      <c r="BG1209" s="51"/>
      <c r="BH1209" s="51"/>
      <c r="BI1209" s="51"/>
    </row>
    <row r="1210" spans="57:61" x14ac:dyDescent="0.55000000000000004">
      <c r="BE1210" s="51"/>
      <c r="BF1210" s="51"/>
      <c r="BG1210" s="51"/>
      <c r="BH1210" s="51"/>
      <c r="BI1210" s="51"/>
    </row>
    <row r="1211" spans="57:61" x14ac:dyDescent="0.55000000000000004">
      <c r="BE1211" s="51"/>
      <c r="BF1211" s="51"/>
      <c r="BG1211" s="51"/>
      <c r="BH1211" s="51"/>
      <c r="BI1211" s="51"/>
    </row>
    <row r="1212" spans="57:61" x14ac:dyDescent="0.55000000000000004">
      <c r="BE1212" s="51"/>
      <c r="BF1212" s="51"/>
      <c r="BG1212" s="51"/>
      <c r="BH1212" s="51"/>
      <c r="BI1212" s="51"/>
    </row>
    <row r="1213" spans="57:61" x14ac:dyDescent="0.55000000000000004">
      <c r="BE1213" s="51"/>
      <c r="BF1213" s="51"/>
      <c r="BG1213" s="51"/>
      <c r="BH1213" s="51"/>
      <c r="BI1213" s="51"/>
    </row>
    <row r="1214" spans="57:61" x14ac:dyDescent="0.55000000000000004">
      <c r="BE1214" s="51"/>
      <c r="BF1214" s="51"/>
      <c r="BG1214" s="51"/>
      <c r="BH1214" s="51"/>
      <c r="BI1214" s="51"/>
    </row>
    <row r="1215" spans="57:61" x14ac:dyDescent="0.55000000000000004">
      <c r="BE1215" s="51"/>
      <c r="BF1215" s="51"/>
      <c r="BG1215" s="51"/>
      <c r="BH1215" s="51"/>
      <c r="BI1215" s="51"/>
    </row>
    <row r="1216" spans="57:61" x14ac:dyDescent="0.55000000000000004">
      <c r="BE1216" s="51"/>
      <c r="BF1216" s="51"/>
      <c r="BG1216" s="51"/>
      <c r="BH1216" s="51"/>
      <c r="BI1216" s="51"/>
    </row>
    <row r="1217" spans="57:61" x14ac:dyDescent="0.55000000000000004">
      <c r="BE1217" s="51"/>
      <c r="BF1217" s="51"/>
      <c r="BG1217" s="51"/>
      <c r="BH1217" s="51"/>
      <c r="BI1217" s="51"/>
    </row>
    <row r="1218" spans="57:61" x14ac:dyDescent="0.55000000000000004">
      <c r="BE1218" s="51"/>
      <c r="BF1218" s="51"/>
      <c r="BG1218" s="51"/>
      <c r="BH1218" s="51"/>
      <c r="BI1218" s="51"/>
    </row>
    <row r="1219" spans="57:61" x14ac:dyDescent="0.55000000000000004">
      <c r="BE1219" s="51"/>
      <c r="BF1219" s="51"/>
      <c r="BG1219" s="51"/>
      <c r="BH1219" s="51"/>
      <c r="BI1219" s="51"/>
    </row>
    <row r="1220" spans="57:61" x14ac:dyDescent="0.55000000000000004">
      <c r="BE1220" s="51"/>
      <c r="BF1220" s="51"/>
      <c r="BG1220" s="51"/>
      <c r="BH1220" s="51"/>
      <c r="BI1220" s="51"/>
    </row>
    <row r="1221" spans="57:61" x14ac:dyDescent="0.55000000000000004">
      <c r="BE1221" s="51"/>
      <c r="BF1221" s="51"/>
      <c r="BG1221" s="51"/>
      <c r="BH1221" s="51"/>
      <c r="BI1221" s="51"/>
    </row>
    <row r="1222" spans="57:61" x14ac:dyDescent="0.55000000000000004">
      <c r="BE1222" s="51"/>
      <c r="BF1222" s="51"/>
      <c r="BG1222" s="51"/>
      <c r="BH1222" s="51"/>
      <c r="BI1222" s="51"/>
    </row>
    <row r="1223" spans="57:61" x14ac:dyDescent="0.55000000000000004">
      <c r="BE1223" s="51"/>
      <c r="BF1223" s="51"/>
      <c r="BG1223" s="51"/>
      <c r="BH1223" s="51"/>
      <c r="BI1223" s="51"/>
    </row>
    <row r="1224" spans="57:61" x14ac:dyDescent="0.55000000000000004">
      <c r="BE1224" s="51"/>
      <c r="BF1224" s="51"/>
      <c r="BG1224" s="51"/>
      <c r="BH1224" s="51"/>
      <c r="BI1224" s="51"/>
    </row>
    <row r="1225" spans="57:61" x14ac:dyDescent="0.55000000000000004">
      <c r="BE1225" s="51"/>
      <c r="BF1225" s="51"/>
      <c r="BG1225" s="51"/>
      <c r="BH1225" s="51"/>
      <c r="BI1225" s="51"/>
    </row>
    <row r="1226" spans="57:61" x14ac:dyDescent="0.55000000000000004">
      <c r="BE1226" s="51"/>
      <c r="BF1226" s="51"/>
      <c r="BG1226" s="51"/>
      <c r="BH1226" s="51"/>
      <c r="BI1226" s="51"/>
    </row>
    <row r="1227" spans="57:61" x14ac:dyDescent="0.55000000000000004">
      <c r="BE1227" s="51"/>
      <c r="BF1227" s="51"/>
      <c r="BG1227" s="51"/>
      <c r="BH1227" s="51"/>
      <c r="BI1227" s="51"/>
    </row>
    <row r="1228" spans="57:61" x14ac:dyDescent="0.55000000000000004">
      <c r="BE1228" s="51"/>
      <c r="BF1228" s="51"/>
      <c r="BG1228" s="51"/>
      <c r="BH1228" s="51"/>
      <c r="BI1228" s="51"/>
    </row>
    <row r="1229" spans="57:61" x14ac:dyDescent="0.55000000000000004">
      <c r="BE1229" s="51"/>
      <c r="BF1229" s="51"/>
      <c r="BG1229" s="51"/>
      <c r="BH1229" s="51"/>
      <c r="BI1229" s="51"/>
    </row>
    <row r="1230" spans="57:61" x14ac:dyDescent="0.55000000000000004">
      <c r="BE1230" s="51"/>
      <c r="BF1230" s="51"/>
      <c r="BG1230" s="51"/>
      <c r="BH1230" s="51"/>
      <c r="BI1230" s="51"/>
    </row>
    <row r="1231" spans="57:61" x14ac:dyDescent="0.55000000000000004">
      <c r="BE1231" s="51"/>
      <c r="BF1231" s="51"/>
      <c r="BG1231" s="51"/>
      <c r="BH1231" s="51"/>
      <c r="BI1231" s="51"/>
    </row>
    <row r="1232" spans="57:61" x14ac:dyDescent="0.55000000000000004">
      <c r="BE1232" s="51"/>
      <c r="BF1232" s="51"/>
      <c r="BG1232" s="51"/>
      <c r="BH1232" s="51"/>
      <c r="BI1232" s="51"/>
    </row>
    <row r="1233" spans="57:61" x14ac:dyDescent="0.55000000000000004">
      <c r="BE1233" s="51"/>
      <c r="BF1233" s="51"/>
      <c r="BG1233" s="51"/>
      <c r="BH1233" s="51"/>
      <c r="BI1233" s="51"/>
    </row>
    <row r="1234" spans="57:61" x14ac:dyDescent="0.55000000000000004">
      <c r="BE1234" s="51"/>
      <c r="BF1234" s="51"/>
      <c r="BG1234" s="51"/>
      <c r="BH1234" s="51"/>
      <c r="BI1234" s="51"/>
    </row>
    <row r="1235" spans="57:61" x14ac:dyDescent="0.55000000000000004">
      <c r="BE1235" s="51"/>
      <c r="BF1235" s="51"/>
      <c r="BG1235" s="51"/>
      <c r="BH1235" s="51"/>
      <c r="BI1235" s="51"/>
    </row>
    <row r="1236" spans="57:61" x14ac:dyDescent="0.55000000000000004">
      <c r="BE1236" s="51"/>
      <c r="BF1236" s="51"/>
      <c r="BG1236" s="51"/>
      <c r="BH1236" s="51"/>
      <c r="BI1236" s="51"/>
    </row>
    <row r="1237" spans="57:61" x14ac:dyDescent="0.55000000000000004">
      <c r="BE1237" s="51"/>
      <c r="BF1237" s="51"/>
      <c r="BG1237" s="51"/>
      <c r="BH1237" s="51"/>
      <c r="BI1237" s="51"/>
    </row>
    <row r="1238" spans="57:61" x14ac:dyDescent="0.55000000000000004">
      <c r="BE1238" s="51"/>
      <c r="BF1238" s="51"/>
      <c r="BG1238" s="51"/>
      <c r="BH1238" s="51"/>
      <c r="BI1238" s="51"/>
    </row>
    <row r="1239" spans="57:61" x14ac:dyDescent="0.55000000000000004">
      <c r="BE1239" s="51"/>
      <c r="BF1239" s="51"/>
      <c r="BG1239" s="51"/>
      <c r="BH1239" s="51"/>
      <c r="BI1239" s="51"/>
    </row>
    <row r="1240" spans="57:61" x14ac:dyDescent="0.55000000000000004">
      <c r="BE1240" s="51"/>
      <c r="BF1240" s="51"/>
      <c r="BG1240" s="51"/>
      <c r="BH1240" s="51"/>
      <c r="BI1240" s="51"/>
    </row>
    <row r="1241" spans="57:61" x14ac:dyDescent="0.55000000000000004">
      <c r="BE1241" s="51"/>
      <c r="BF1241" s="51"/>
      <c r="BG1241" s="51"/>
      <c r="BH1241" s="51"/>
      <c r="BI1241" s="51"/>
    </row>
    <row r="1242" spans="57:61" x14ac:dyDescent="0.55000000000000004">
      <c r="BE1242" s="51"/>
      <c r="BF1242" s="51"/>
      <c r="BG1242" s="51"/>
      <c r="BH1242" s="51"/>
      <c r="BI1242" s="51"/>
    </row>
    <row r="1243" spans="57:61" x14ac:dyDescent="0.55000000000000004">
      <c r="BE1243" s="51"/>
      <c r="BF1243" s="51"/>
      <c r="BG1243" s="51"/>
      <c r="BH1243" s="51"/>
      <c r="BI1243" s="51"/>
    </row>
    <row r="1244" spans="57:61" x14ac:dyDescent="0.55000000000000004">
      <c r="BE1244" s="51"/>
      <c r="BF1244" s="51"/>
      <c r="BG1244" s="51"/>
      <c r="BH1244" s="51"/>
      <c r="BI1244" s="51"/>
    </row>
    <row r="1245" spans="57:61" x14ac:dyDescent="0.55000000000000004">
      <c r="BE1245" s="51"/>
      <c r="BF1245" s="51"/>
      <c r="BG1245" s="51"/>
      <c r="BH1245" s="51"/>
      <c r="BI1245" s="51"/>
    </row>
    <row r="1246" spans="57:61" x14ac:dyDescent="0.55000000000000004">
      <c r="BE1246" s="51"/>
      <c r="BF1246" s="51"/>
      <c r="BG1246" s="51"/>
      <c r="BH1246" s="51"/>
      <c r="BI1246" s="51"/>
    </row>
    <row r="1247" spans="57:61" x14ac:dyDescent="0.55000000000000004">
      <c r="BE1247" s="51"/>
      <c r="BF1247" s="51"/>
      <c r="BG1247" s="51"/>
      <c r="BH1247" s="51"/>
      <c r="BI1247" s="51"/>
    </row>
    <row r="1248" spans="57:61" x14ac:dyDescent="0.55000000000000004">
      <c r="BE1248" s="51"/>
      <c r="BF1248" s="51"/>
      <c r="BG1248" s="51"/>
      <c r="BH1248" s="51"/>
      <c r="BI1248" s="51"/>
    </row>
    <row r="1249" spans="57:61" x14ac:dyDescent="0.55000000000000004">
      <c r="BE1249" s="51"/>
      <c r="BF1249" s="51"/>
      <c r="BG1249" s="51"/>
      <c r="BH1249" s="51"/>
      <c r="BI1249" s="51"/>
    </row>
    <row r="1250" spans="57:61" x14ac:dyDescent="0.55000000000000004">
      <c r="BE1250" s="51"/>
      <c r="BF1250" s="51"/>
      <c r="BG1250" s="51"/>
      <c r="BH1250" s="51"/>
      <c r="BI1250" s="51"/>
    </row>
    <row r="1251" spans="57:61" x14ac:dyDescent="0.55000000000000004">
      <c r="BE1251" s="51"/>
      <c r="BF1251" s="51"/>
      <c r="BG1251" s="51"/>
      <c r="BH1251" s="51"/>
      <c r="BI1251" s="51"/>
    </row>
    <row r="1252" spans="57:61" x14ac:dyDescent="0.55000000000000004">
      <c r="BE1252" s="51"/>
      <c r="BF1252" s="51"/>
      <c r="BG1252" s="51"/>
      <c r="BH1252" s="51"/>
      <c r="BI1252" s="51"/>
    </row>
    <row r="1253" spans="57:61" x14ac:dyDescent="0.55000000000000004">
      <c r="BE1253" s="51"/>
      <c r="BF1253" s="51"/>
      <c r="BG1253" s="51"/>
      <c r="BH1253" s="51"/>
      <c r="BI1253" s="51"/>
    </row>
    <row r="1254" spans="57:61" x14ac:dyDescent="0.55000000000000004">
      <c r="BE1254" s="51"/>
      <c r="BF1254" s="51"/>
      <c r="BG1254" s="51"/>
      <c r="BH1254" s="51"/>
      <c r="BI1254" s="51"/>
    </row>
    <row r="1255" spans="57:61" x14ac:dyDescent="0.55000000000000004">
      <c r="BE1255" s="51"/>
      <c r="BF1255" s="51"/>
      <c r="BG1255" s="51"/>
      <c r="BH1255" s="51"/>
      <c r="BI1255" s="51"/>
    </row>
    <row r="1256" spans="57:61" x14ac:dyDescent="0.55000000000000004">
      <c r="BE1256" s="51"/>
      <c r="BF1256" s="51"/>
      <c r="BG1256" s="51"/>
      <c r="BH1256" s="51"/>
      <c r="BI1256" s="51"/>
    </row>
    <row r="1257" spans="57:61" x14ac:dyDescent="0.55000000000000004">
      <c r="BE1257" s="51"/>
      <c r="BF1257" s="51"/>
      <c r="BG1257" s="51"/>
      <c r="BH1257" s="51"/>
      <c r="BI1257" s="51"/>
    </row>
    <row r="1258" spans="57:61" x14ac:dyDescent="0.55000000000000004">
      <c r="BE1258" s="51"/>
      <c r="BF1258" s="51"/>
      <c r="BG1258" s="51"/>
      <c r="BH1258" s="51"/>
      <c r="BI1258" s="51"/>
    </row>
    <row r="1259" spans="57:61" x14ac:dyDescent="0.55000000000000004">
      <c r="BE1259" s="51"/>
      <c r="BF1259" s="51"/>
      <c r="BG1259" s="51"/>
      <c r="BH1259" s="51"/>
      <c r="BI1259" s="51"/>
    </row>
    <row r="1260" spans="57:61" x14ac:dyDescent="0.55000000000000004">
      <c r="BE1260" s="51"/>
      <c r="BF1260" s="51"/>
      <c r="BG1260" s="51"/>
      <c r="BH1260" s="51"/>
      <c r="BI1260" s="51"/>
    </row>
    <row r="1261" spans="57:61" x14ac:dyDescent="0.55000000000000004">
      <c r="BE1261" s="51"/>
      <c r="BF1261" s="51"/>
      <c r="BG1261" s="51"/>
      <c r="BH1261" s="51"/>
      <c r="BI1261" s="51"/>
    </row>
    <row r="1262" spans="57:61" x14ac:dyDescent="0.55000000000000004">
      <c r="BE1262" s="51"/>
      <c r="BF1262" s="51"/>
      <c r="BG1262" s="51"/>
      <c r="BH1262" s="51"/>
      <c r="BI1262" s="51"/>
    </row>
    <row r="1263" spans="57:61" x14ac:dyDescent="0.55000000000000004">
      <c r="BE1263" s="51"/>
      <c r="BF1263" s="51"/>
      <c r="BG1263" s="51"/>
      <c r="BH1263" s="51"/>
      <c r="BI1263" s="51"/>
    </row>
    <row r="1264" spans="57:61" x14ac:dyDescent="0.55000000000000004">
      <c r="BE1264" s="51"/>
      <c r="BF1264" s="51"/>
      <c r="BG1264" s="51"/>
      <c r="BH1264" s="51"/>
      <c r="BI1264" s="51"/>
    </row>
    <row r="1265" spans="57:61" x14ac:dyDescent="0.55000000000000004">
      <c r="BE1265" s="51"/>
      <c r="BF1265" s="51"/>
      <c r="BG1265" s="51"/>
      <c r="BH1265" s="51"/>
      <c r="BI1265" s="51"/>
    </row>
    <row r="1266" spans="57:61" x14ac:dyDescent="0.55000000000000004">
      <c r="BE1266" s="51"/>
      <c r="BF1266" s="51"/>
      <c r="BG1266" s="51"/>
      <c r="BH1266" s="51"/>
      <c r="BI1266" s="51"/>
    </row>
    <row r="1267" spans="57:61" x14ac:dyDescent="0.55000000000000004">
      <c r="BE1267" s="51"/>
      <c r="BF1267" s="51"/>
      <c r="BG1267" s="51"/>
      <c r="BH1267" s="51"/>
      <c r="BI1267" s="51"/>
    </row>
    <row r="1268" spans="57:61" x14ac:dyDescent="0.55000000000000004">
      <c r="BE1268" s="51"/>
      <c r="BF1268" s="51"/>
      <c r="BG1268" s="51"/>
      <c r="BH1268" s="51"/>
      <c r="BI1268" s="51"/>
    </row>
    <row r="1269" spans="57:61" x14ac:dyDescent="0.55000000000000004">
      <c r="BE1269" s="51"/>
      <c r="BF1269" s="51"/>
      <c r="BG1269" s="51"/>
      <c r="BH1269" s="51"/>
      <c r="BI1269" s="51"/>
    </row>
    <row r="1270" spans="57:61" x14ac:dyDescent="0.55000000000000004">
      <c r="BE1270" s="51"/>
      <c r="BF1270" s="51"/>
      <c r="BG1270" s="51"/>
      <c r="BH1270" s="51"/>
      <c r="BI1270" s="51"/>
    </row>
    <row r="1271" spans="57:61" x14ac:dyDescent="0.55000000000000004">
      <c r="BE1271" s="51"/>
      <c r="BF1271" s="51"/>
      <c r="BG1271" s="51"/>
      <c r="BH1271" s="51"/>
      <c r="BI1271" s="51"/>
    </row>
    <row r="1272" spans="57:61" x14ac:dyDescent="0.55000000000000004">
      <c r="BE1272" s="51"/>
      <c r="BF1272" s="51"/>
      <c r="BG1272" s="51"/>
      <c r="BH1272" s="51"/>
      <c r="BI1272" s="51"/>
    </row>
    <row r="1273" spans="57:61" x14ac:dyDescent="0.55000000000000004">
      <c r="BE1273" s="51"/>
      <c r="BF1273" s="51"/>
      <c r="BG1273" s="51"/>
      <c r="BH1273" s="51"/>
      <c r="BI1273" s="51"/>
    </row>
    <row r="1274" spans="57:61" x14ac:dyDescent="0.55000000000000004">
      <c r="BE1274" s="51"/>
      <c r="BF1274" s="51"/>
      <c r="BG1274" s="51"/>
      <c r="BH1274" s="51"/>
      <c r="BI1274" s="51"/>
    </row>
    <row r="1275" spans="57:61" x14ac:dyDescent="0.55000000000000004">
      <c r="BE1275" s="51"/>
      <c r="BF1275" s="51"/>
      <c r="BG1275" s="51"/>
      <c r="BH1275" s="51"/>
      <c r="BI1275" s="51"/>
    </row>
    <row r="1276" spans="57:61" x14ac:dyDescent="0.55000000000000004">
      <c r="BE1276" s="51"/>
      <c r="BF1276" s="51"/>
      <c r="BG1276" s="51"/>
      <c r="BH1276" s="51"/>
      <c r="BI1276" s="51"/>
    </row>
    <row r="1277" spans="57:61" x14ac:dyDescent="0.55000000000000004">
      <c r="BE1277" s="51"/>
      <c r="BF1277" s="51"/>
      <c r="BG1277" s="51"/>
      <c r="BH1277" s="51"/>
      <c r="BI1277" s="51"/>
    </row>
    <row r="1278" spans="57:61" x14ac:dyDescent="0.55000000000000004">
      <c r="BE1278" s="51"/>
      <c r="BF1278" s="51"/>
      <c r="BG1278" s="51"/>
      <c r="BH1278" s="51"/>
      <c r="BI1278" s="51"/>
    </row>
    <row r="1279" spans="57:61" x14ac:dyDescent="0.55000000000000004">
      <c r="BE1279" s="51"/>
      <c r="BF1279" s="51"/>
      <c r="BG1279" s="51"/>
      <c r="BH1279" s="51"/>
      <c r="BI1279" s="51"/>
    </row>
    <row r="1280" spans="57:61" x14ac:dyDescent="0.55000000000000004">
      <c r="BE1280" s="51"/>
      <c r="BF1280" s="51"/>
      <c r="BG1280" s="51"/>
      <c r="BH1280" s="51"/>
      <c r="BI1280" s="51"/>
    </row>
    <row r="1281" spans="57:61" x14ac:dyDescent="0.55000000000000004">
      <c r="BE1281" s="51"/>
      <c r="BF1281" s="51"/>
      <c r="BG1281" s="51"/>
      <c r="BH1281" s="51"/>
      <c r="BI1281" s="51"/>
    </row>
    <row r="1282" spans="57:61" x14ac:dyDescent="0.55000000000000004">
      <c r="BE1282" s="51"/>
      <c r="BF1282" s="51"/>
      <c r="BG1282" s="51"/>
      <c r="BH1282" s="51"/>
      <c r="BI1282" s="51"/>
    </row>
    <row r="1283" spans="57:61" x14ac:dyDescent="0.55000000000000004">
      <c r="BE1283" s="51"/>
      <c r="BF1283" s="51"/>
      <c r="BG1283" s="51"/>
      <c r="BH1283" s="51"/>
      <c r="BI1283" s="51"/>
    </row>
    <row r="1284" spans="57:61" x14ac:dyDescent="0.55000000000000004">
      <c r="BE1284" s="51"/>
      <c r="BF1284" s="51"/>
      <c r="BG1284" s="51"/>
      <c r="BH1284" s="51"/>
      <c r="BI1284" s="51"/>
    </row>
    <row r="1285" spans="57:61" x14ac:dyDescent="0.55000000000000004">
      <c r="BE1285" s="51"/>
      <c r="BF1285" s="51"/>
      <c r="BG1285" s="51"/>
      <c r="BH1285" s="51"/>
      <c r="BI1285" s="51"/>
    </row>
    <row r="1286" spans="57:61" x14ac:dyDescent="0.55000000000000004">
      <c r="BE1286" s="51"/>
      <c r="BF1286" s="51"/>
      <c r="BG1286" s="51"/>
      <c r="BH1286" s="51"/>
      <c r="BI1286" s="51"/>
    </row>
    <row r="1287" spans="57:61" x14ac:dyDescent="0.55000000000000004">
      <c r="BE1287" s="51"/>
      <c r="BF1287" s="51"/>
      <c r="BG1287" s="51"/>
      <c r="BH1287" s="51"/>
      <c r="BI1287" s="51"/>
    </row>
    <row r="1288" spans="57:61" x14ac:dyDescent="0.55000000000000004">
      <c r="BE1288" s="51"/>
      <c r="BF1288" s="51"/>
      <c r="BG1288" s="51"/>
      <c r="BH1288" s="51"/>
      <c r="BI1288" s="51"/>
    </row>
    <row r="1289" spans="57:61" x14ac:dyDescent="0.55000000000000004">
      <c r="BE1289" s="51"/>
      <c r="BF1289" s="51"/>
      <c r="BG1289" s="51"/>
      <c r="BH1289" s="51"/>
      <c r="BI1289" s="51"/>
    </row>
    <row r="1290" spans="57:61" x14ac:dyDescent="0.55000000000000004">
      <c r="BE1290" s="51"/>
      <c r="BF1290" s="51"/>
      <c r="BG1290" s="51"/>
      <c r="BH1290" s="51"/>
      <c r="BI1290" s="51"/>
    </row>
    <row r="1291" spans="57:61" x14ac:dyDescent="0.55000000000000004">
      <c r="BE1291" s="51"/>
      <c r="BF1291" s="51"/>
      <c r="BG1291" s="51"/>
      <c r="BH1291" s="51"/>
      <c r="BI1291" s="51"/>
    </row>
    <row r="1292" spans="57:61" x14ac:dyDescent="0.55000000000000004">
      <c r="BE1292" s="51"/>
      <c r="BF1292" s="51"/>
      <c r="BG1292" s="51"/>
      <c r="BH1292" s="51"/>
      <c r="BI1292" s="51"/>
    </row>
    <row r="1293" spans="57:61" x14ac:dyDescent="0.55000000000000004">
      <c r="BE1293" s="51"/>
      <c r="BF1293" s="51"/>
      <c r="BG1293" s="51"/>
      <c r="BH1293" s="51"/>
      <c r="BI1293" s="51"/>
    </row>
    <row r="1294" spans="57:61" x14ac:dyDescent="0.55000000000000004">
      <c r="BE1294" s="51"/>
      <c r="BF1294" s="51"/>
      <c r="BG1294" s="51"/>
      <c r="BH1294" s="51"/>
      <c r="BI1294" s="51"/>
    </row>
    <row r="1295" spans="57:61" x14ac:dyDescent="0.55000000000000004">
      <c r="BE1295" s="51"/>
      <c r="BF1295" s="51"/>
      <c r="BG1295" s="51"/>
      <c r="BH1295" s="51"/>
      <c r="BI1295" s="51"/>
    </row>
    <row r="1296" spans="57:61" x14ac:dyDescent="0.55000000000000004">
      <c r="BE1296" s="51"/>
      <c r="BF1296" s="51"/>
      <c r="BG1296" s="51"/>
      <c r="BH1296" s="51"/>
      <c r="BI1296" s="51"/>
    </row>
    <row r="1297" spans="57:61" x14ac:dyDescent="0.55000000000000004">
      <c r="BE1297" s="51"/>
      <c r="BF1297" s="51"/>
      <c r="BG1297" s="51"/>
      <c r="BH1297" s="51"/>
      <c r="BI1297" s="51"/>
    </row>
    <row r="1298" spans="57:61" x14ac:dyDescent="0.55000000000000004">
      <c r="BE1298" s="51"/>
      <c r="BF1298" s="51"/>
      <c r="BG1298" s="51"/>
      <c r="BH1298" s="51"/>
      <c r="BI1298" s="51"/>
    </row>
    <row r="1299" spans="57:61" x14ac:dyDescent="0.55000000000000004">
      <c r="BE1299" s="51"/>
      <c r="BF1299" s="51"/>
      <c r="BG1299" s="51"/>
      <c r="BH1299" s="51"/>
      <c r="BI1299" s="51"/>
    </row>
    <row r="1300" spans="57:61" x14ac:dyDescent="0.55000000000000004">
      <c r="BE1300" s="51"/>
      <c r="BF1300" s="51"/>
      <c r="BG1300" s="51"/>
      <c r="BH1300" s="51"/>
      <c r="BI1300" s="51"/>
    </row>
    <row r="1301" spans="57:61" x14ac:dyDescent="0.55000000000000004">
      <c r="BE1301" s="51"/>
      <c r="BF1301" s="51"/>
      <c r="BG1301" s="51"/>
      <c r="BH1301" s="51"/>
      <c r="BI1301" s="51"/>
    </row>
    <row r="1302" spans="57:61" x14ac:dyDescent="0.55000000000000004">
      <c r="BE1302" s="51"/>
      <c r="BF1302" s="51"/>
      <c r="BG1302" s="51"/>
      <c r="BH1302" s="51"/>
      <c r="BI1302" s="51"/>
    </row>
    <row r="1303" spans="57:61" x14ac:dyDescent="0.55000000000000004">
      <c r="BE1303" s="51"/>
      <c r="BF1303" s="51"/>
      <c r="BG1303" s="51"/>
      <c r="BH1303" s="51"/>
      <c r="BI1303" s="51"/>
    </row>
    <row r="1304" spans="57:61" x14ac:dyDescent="0.55000000000000004">
      <c r="BE1304" s="51"/>
      <c r="BF1304" s="51"/>
      <c r="BG1304" s="51"/>
      <c r="BH1304" s="51"/>
      <c r="BI1304" s="51"/>
    </row>
    <row r="1305" spans="57:61" x14ac:dyDescent="0.55000000000000004">
      <c r="BE1305" s="51"/>
      <c r="BF1305" s="51"/>
      <c r="BG1305" s="51"/>
      <c r="BH1305" s="51"/>
      <c r="BI1305" s="51"/>
    </row>
    <row r="1306" spans="57:61" x14ac:dyDescent="0.55000000000000004">
      <c r="BE1306" s="51"/>
      <c r="BF1306" s="51"/>
      <c r="BG1306" s="51"/>
      <c r="BH1306" s="51"/>
      <c r="BI1306" s="51"/>
    </row>
    <row r="1307" spans="57:61" x14ac:dyDescent="0.55000000000000004">
      <c r="BE1307" s="51"/>
      <c r="BF1307" s="51"/>
      <c r="BG1307" s="51"/>
      <c r="BH1307" s="51"/>
      <c r="BI1307" s="51"/>
    </row>
    <row r="1308" spans="57:61" x14ac:dyDescent="0.55000000000000004">
      <c r="BE1308" s="51"/>
      <c r="BF1308" s="51"/>
      <c r="BG1308" s="51"/>
      <c r="BH1308" s="51"/>
      <c r="BI1308" s="51"/>
    </row>
    <row r="1309" spans="57:61" x14ac:dyDescent="0.55000000000000004">
      <c r="BE1309" s="51"/>
      <c r="BF1309" s="51"/>
      <c r="BG1309" s="51"/>
      <c r="BH1309" s="51"/>
      <c r="BI1309" s="51"/>
    </row>
    <row r="1310" spans="57:61" x14ac:dyDescent="0.55000000000000004">
      <c r="BE1310" s="51"/>
      <c r="BF1310" s="51"/>
      <c r="BG1310" s="51"/>
      <c r="BH1310" s="51"/>
      <c r="BI1310" s="51"/>
    </row>
    <row r="1311" spans="57:61" x14ac:dyDescent="0.55000000000000004">
      <c r="BE1311" s="51"/>
      <c r="BF1311" s="51"/>
      <c r="BG1311" s="51"/>
      <c r="BH1311" s="51"/>
      <c r="BI1311" s="51"/>
    </row>
    <row r="1312" spans="57:61" x14ac:dyDescent="0.55000000000000004">
      <c r="BE1312" s="51"/>
      <c r="BF1312" s="51"/>
      <c r="BG1312" s="51"/>
      <c r="BH1312" s="51"/>
      <c r="BI1312" s="51"/>
    </row>
    <row r="1313" spans="57:61" x14ac:dyDescent="0.55000000000000004">
      <c r="BE1313" s="51"/>
      <c r="BF1313" s="51"/>
      <c r="BG1313" s="51"/>
      <c r="BH1313" s="51"/>
      <c r="BI1313" s="51"/>
    </row>
    <row r="1314" spans="57:61" x14ac:dyDescent="0.55000000000000004">
      <c r="BE1314" s="51"/>
      <c r="BF1314" s="51"/>
      <c r="BG1314" s="51"/>
      <c r="BH1314" s="51"/>
      <c r="BI1314" s="51"/>
    </row>
    <row r="1315" spans="57:61" x14ac:dyDescent="0.55000000000000004">
      <c r="BE1315" s="51"/>
      <c r="BF1315" s="51"/>
      <c r="BG1315" s="51"/>
      <c r="BH1315" s="51"/>
      <c r="BI1315" s="51"/>
    </row>
    <row r="1316" spans="57:61" x14ac:dyDescent="0.55000000000000004">
      <c r="BE1316" s="51"/>
      <c r="BF1316" s="51"/>
      <c r="BG1316" s="51"/>
      <c r="BH1316" s="51"/>
      <c r="BI1316" s="51"/>
    </row>
    <row r="1317" spans="57:61" x14ac:dyDescent="0.55000000000000004">
      <c r="BE1317" s="51"/>
      <c r="BF1317" s="51"/>
      <c r="BG1317" s="51"/>
      <c r="BH1317" s="51"/>
      <c r="BI1317" s="51"/>
    </row>
    <row r="1318" spans="57:61" x14ac:dyDescent="0.55000000000000004">
      <c r="BE1318" s="51"/>
      <c r="BF1318" s="51"/>
      <c r="BG1318" s="51"/>
      <c r="BH1318" s="51"/>
      <c r="BI1318" s="51"/>
    </row>
    <row r="1319" spans="57:61" x14ac:dyDescent="0.55000000000000004">
      <c r="BE1319" s="51"/>
      <c r="BF1319" s="51"/>
      <c r="BG1319" s="51"/>
      <c r="BH1319" s="51"/>
      <c r="BI1319" s="51"/>
    </row>
    <row r="1320" spans="57:61" x14ac:dyDescent="0.55000000000000004">
      <c r="BE1320" s="51"/>
      <c r="BF1320" s="51"/>
      <c r="BG1320" s="51"/>
      <c r="BH1320" s="51"/>
      <c r="BI1320" s="51"/>
    </row>
    <row r="1321" spans="57:61" x14ac:dyDescent="0.55000000000000004">
      <c r="BE1321" s="51"/>
      <c r="BF1321" s="51"/>
      <c r="BG1321" s="51"/>
      <c r="BH1321" s="51"/>
      <c r="BI1321" s="51"/>
    </row>
    <row r="1322" spans="57:61" x14ac:dyDescent="0.55000000000000004">
      <c r="BE1322" s="51"/>
      <c r="BF1322" s="51"/>
      <c r="BG1322" s="51"/>
      <c r="BH1322" s="51"/>
      <c r="BI1322" s="51"/>
    </row>
    <row r="1323" spans="57:61" x14ac:dyDescent="0.55000000000000004">
      <c r="BE1323" s="51"/>
      <c r="BF1323" s="51"/>
      <c r="BG1323" s="51"/>
      <c r="BH1323" s="51"/>
      <c r="BI1323" s="51"/>
    </row>
    <row r="1324" spans="57:61" x14ac:dyDescent="0.55000000000000004">
      <c r="BE1324" s="51"/>
      <c r="BF1324" s="51"/>
      <c r="BG1324" s="51"/>
      <c r="BH1324" s="51"/>
      <c r="BI1324" s="51"/>
    </row>
    <row r="1325" spans="57:61" x14ac:dyDescent="0.55000000000000004">
      <c r="BE1325" s="51"/>
      <c r="BF1325" s="51"/>
      <c r="BG1325" s="51"/>
      <c r="BH1325" s="51"/>
      <c r="BI1325" s="51"/>
    </row>
    <row r="1326" spans="57:61" x14ac:dyDescent="0.55000000000000004">
      <c r="BE1326" s="51"/>
      <c r="BF1326" s="51"/>
      <c r="BG1326" s="51"/>
      <c r="BH1326" s="51"/>
      <c r="BI1326" s="51"/>
    </row>
    <row r="1327" spans="57:61" x14ac:dyDescent="0.55000000000000004">
      <c r="BE1327" s="51"/>
      <c r="BF1327" s="51"/>
      <c r="BG1327" s="51"/>
      <c r="BH1327" s="51"/>
      <c r="BI1327" s="51"/>
    </row>
    <row r="1328" spans="57:61" x14ac:dyDescent="0.55000000000000004">
      <c r="BE1328" s="51"/>
      <c r="BF1328" s="51"/>
      <c r="BG1328" s="51"/>
      <c r="BH1328" s="51"/>
      <c r="BI1328" s="51"/>
    </row>
    <row r="1329" spans="57:61" x14ac:dyDescent="0.55000000000000004">
      <c r="BE1329" s="51"/>
      <c r="BF1329" s="51"/>
      <c r="BG1329" s="51"/>
      <c r="BH1329" s="51"/>
      <c r="BI1329" s="51"/>
    </row>
    <row r="1330" spans="57:61" x14ac:dyDescent="0.55000000000000004">
      <c r="BE1330" s="51"/>
      <c r="BF1330" s="51"/>
      <c r="BG1330" s="51"/>
      <c r="BH1330" s="51"/>
      <c r="BI1330" s="51"/>
    </row>
    <row r="1331" spans="57:61" x14ac:dyDescent="0.55000000000000004">
      <c r="BE1331" s="51"/>
      <c r="BF1331" s="51"/>
      <c r="BG1331" s="51"/>
      <c r="BH1331" s="51"/>
      <c r="BI1331" s="51"/>
    </row>
    <row r="1332" spans="57:61" x14ac:dyDescent="0.55000000000000004">
      <c r="BE1332" s="51"/>
      <c r="BF1332" s="51"/>
      <c r="BG1332" s="51"/>
      <c r="BH1332" s="51"/>
      <c r="BI1332" s="51"/>
    </row>
    <row r="1333" spans="57:61" x14ac:dyDescent="0.55000000000000004">
      <c r="BE1333" s="51"/>
      <c r="BF1333" s="51"/>
      <c r="BG1333" s="51"/>
      <c r="BH1333" s="51"/>
      <c r="BI1333" s="51"/>
    </row>
    <row r="1334" spans="57:61" x14ac:dyDescent="0.55000000000000004">
      <c r="BE1334" s="51"/>
      <c r="BF1334" s="51"/>
      <c r="BG1334" s="51"/>
      <c r="BH1334" s="51"/>
      <c r="BI1334" s="51"/>
    </row>
    <row r="1335" spans="57:61" x14ac:dyDescent="0.55000000000000004">
      <c r="BE1335" s="51"/>
      <c r="BF1335" s="51"/>
      <c r="BG1335" s="51"/>
      <c r="BH1335" s="51"/>
      <c r="BI1335" s="51"/>
    </row>
    <row r="1336" spans="57:61" x14ac:dyDescent="0.55000000000000004">
      <c r="BE1336" s="51"/>
      <c r="BF1336" s="51"/>
      <c r="BG1336" s="51"/>
      <c r="BH1336" s="51"/>
      <c r="BI1336" s="51"/>
    </row>
    <row r="1337" spans="57:61" x14ac:dyDescent="0.55000000000000004">
      <c r="BE1337" s="51"/>
      <c r="BF1337" s="51"/>
      <c r="BG1337" s="51"/>
      <c r="BH1337" s="51"/>
      <c r="BI1337" s="51"/>
    </row>
    <row r="1338" spans="57:61" x14ac:dyDescent="0.55000000000000004">
      <c r="BE1338" s="51"/>
      <c r="BF1338" s="51"/>
      <c r="BG1338" s="51"/>
      <c r="BH1338" s="51"/>
      <c r="BI1338" s="51"/>
    </row>
    <row r="1339" spans="57:61" x14ac:dyDescent="0.55000000000000004">
      <c r="BE1339" s="51"/>
      <c r="BF1339" s="51"/>
      <c r="BG1339" s="51"/>
      <c r="BH1339" s="51"/>
      <c r="BI1339" s="51"/>
    </row>
    <row r="1340" spans="57:61" x14ac:dyDescent="0.55000000000000004">
      <c r="BE1340" s="51"/>
      <c r="BF1340" s="51"/>
      <c r="BG1340" s="51"/>
      <c r="BH1340" s="51"/>
      <c r="BI1340" s="51"/>
    </row>
    <row r="1341" spans="57:61" x14ac:dyDescent="0.55000000000000004">
      <c r="BE1341" s="51"/>
      <c r="BF1341" s="51"/>
      <c r="BG1341" s="51"/>
      <c r="BH1341" s="51"/>
      <c r="BI1341" s="51"/>
    </row>
    <row r="1342" spans="57:61" x14ac:dyDescent="0.55000000000000004">
      <c r="BE1342" s="51"/>
      <c r="BF1342" s="51"/>
      <c r="BG1342" s="51"/>
      <c r="BH1342" s="51"/>
      <c r="BI1342" s="51"/>
    </row>
    <row r="1343" spans="57:61" x14ac:dyDescent="0.55000000000000004">
      <c r="BE1343" s="51"/>
      <c r="BF1343" s="51"/>
      <c r="BG1343" s="51"/>
      <c r="BH1343" s="51"/>
      <c r="BI1343" s="51"/>
    </row>
    <row r="1344" spans="57:61" x14ac:dyDescent="0.55000000000000004">
      <c r="BE1344" s="51"/>
      <c r="BF1344" s="51"/>
      <c r="BG1344" s="51"/>
      <c r="BH1344" s="51"/>
      <c r="BI1344" s="51"/>
    </row>
    <row r="1345" spans="57:61" x14ac:dyDescent="0.55000000000000004">
      <c r="BE1345" s="51"/>
      <c r="BF1345" s="51"/>
      <c r="BG1345" s="51"/>
      <c r="BH1345" s="51"/>
      <c r="BI1345" s="51"/>
    </row>
    <row r="1346" spans="57:61" x14ac:dyDescent="0.55000000000000004">
      <c r="BE1346" s="51"/>
      <c r="BF1346" s="51"/>
      <c r="BG1346" s="51"/>
      <c r="BH1346" s="51"/>
      <c r="BI1346" s="51"/>
    </row>
    <row r="1347" spans="57:61" x14ac:dyDescent="0.55000000000000004">
      <c r="BE1347" s="51"/>
      <c r="BF1347" s="51"/>
      <c r="BG1347" s="51"/>
      <c r="BH1347" s="51"/>
      <c r="BI1347" s="51"/>
    </row>
    <row r="1348" spans="57:61" x14ac:dyDescent="0.55000000000000004">
      <c r="BE1348" s="51"/>
      <c r="BF1348" s="51"/>
      <c r="BG1348" s="51"/>
      <c r="BH1348" s="51"/>
      <c r="BI1348" s="51"/>
    </row>
    <row r="1349" spans="57:61" x14ac:dyDescent="0.55000000000000004">
      <c r="BE1349" s="51"/>
      <c r="BF1349" s="51"/>
      <c r="BG1349" s="51"/>
      <c r="BH1349" s="51"/>
      <c r="BI1349" s="51"/>
    </row>
    <row r="1350" spans="57:61" x14ac:dyDescent="0.55000000000000004">
      <c r="BE1350" s="51"/>
      <c r="BF1350" s="51"/>
      <c r="BG1350" s="51"/>
      <c r="BH1350" s="51"/>
      <c r="BI1350" s="51"/>
    </row>
    <row r="1351" spans="57:61" x14ac:dyDescent="0.55000000000000004">
      <c r="BE1351" s="51"/>
      <c r="BF1351" s="51"/>
      <c r="BG1351" s="51"/>
      <c r="BH1351" s="51"/>
      <c r="BI1351" s="51"/>
    </row>
    <row r="1352" spans="57:61" x14ac:dyDescent="0.55000000000000004">
      <c r="BE1352" s="51"/>
      <c r="BF1352" s="51"/>
      <c r="BG1352" s="51"/>
      <c r="BH1352" s="51"/>
      <c r="BI1352" s="51"/>
    </row>
    <row r="1353" spans="57:61" x14ac:dyDescent="0.55000000000000004">
      <c r="BE1353" s="51"/>
      <c r="BF1353" s="51"/>
      <c r="BG1353" s="51"/>
      <c r="BH1353" s="51"/>
      <c r="BI1353" s="51"/>
    </row>
    <row r="1354" spans="57:61" x14ac:dyDescent="0.55000000000000004">
      <c r="BE1354" s="51"/>
      <c r="BF1354" s="51"/>
      <c r="BG1354" s="51"/>
      <c r="BH1354" s="51"/>
      <c r="BI1354" s="51"/>
    </row>
    <row r="1355" spans="57:61" x14ac:dyDescent="0.55000000000000004">
      <c r="BE1355" s="51"/>
      <c r="BF1355" s="51"/>
      <c r="BG1355" s="51"/>
      <c r="BH1355" s="51"/>
      <c r="BI1355" s="51"/>
    </row>
    <row r="1356" spans="57:61" x14ac:dyDescent="0.55000000000000004">
      <c r="BE1356" s="51"/>
      <c r="BF1356" s="51"/>
      <c r="BG1356" s="51"/>
      <c r="BH1356" s="51"/>
      <c r="BI1356" s="51"/>
    </row>
    <row r="1357" spans="57:61" x14ac:dyDescent="0.55000000000000004">
      <c r="BE1357" s="51"/>
      <c r="BF1357" s="51"/>
      <c r="BG1357" s="51"/>
      <c r="BH1357" s="51"/>
      <c r="BI1357" s="51"/>
    </row>
    <row r="1358" spans="57:61" x14ac:dyDescent="0.55000000000000004">
      <c r="BE1358" s="51"/>
      <c r="BF1358" s="51"/>
      <c r="BG1358" s="51"/>
      <c r="BH1358" s="51"/>
      <c r="BI1358" s="51"/>
    </row>
    <row r="1359" spans="57:61" x14ac:dyDescent="0.55000000000000004">
      <c r="BE1359" s="51"/>
      <c r="BF1359" s="51"/>
      <c r="BG1359" s="51"/>
      <c r="BH1359" s="51"/>
      <c r="BI1359" s="51"/>
    </row>
    <row r="1360" spans="57:61" x14ac:dyDescent="0.55000000000000004">
      <c r="BE1360" s="51"/>
      <c r="BF1360" s="51"/>
      <c r="BG1360" s="51"/>
      <c r="BH1360" s="51"/>
      <c r="BI1360" s="51"/>
    </row>
    <row r="1361" spans="57:61" x14ac:dyDescent="0.55000000000000004">
      <c r="BE1361" s="51"/>
      <c r="BF1361" s="51"/>
      <c r="BG1361" s="51"/>
      <c r="BH1361" s="51"/>
      <c r="BI1361" s="51"/>
    </row>
    <row r="1362" spans="57:61" x14ac:dyDescent="0.55000000000000004">
      <c r="BE1362" s="51"/>
      <c r="BF1362" s="51"/>
      <c r="BG1362" s="51"/>
      <c r="BH1362" s="51"/>
      <c r="BI1362" s="51"/>
    </row>
    <row r="1363" spans="57:61" x14ac:dyDescent="0.55000000000000004">
      <c r="BE1363" s="51"/>
      <c r="BF1363" s="51"/>
      <c r="BG1363" s="51"/>
      <c r="BH1363" s="51"/>
      <c r="BI1363" s="51"/>
    </row>
    <row r="1364" spans="57:61" x14ac:dyDescent="0.55000000000000004">
      <c r="BE1364" s="51"/>
      <c r="BF1364" s="51"/>
      <c r="BG1364" s="51"/>
      <c r="BH1364" s="51"/>
      <c r="BI1364" s="51"/>
    </row>
    <row r="1365" spans="57:61" x14ac:dyDescent="0.55000000000000004">
      <c r="BE1365" s="51"/>
      <c r="BF1365" s="51"/>
      <c r="BG1365" s="51"/>
      <c r="BH1365" s="51"/>
      <c r="BI1365" s="51"/>
    </row>
    <row r="1366" spans="57:61" x14ac:dyDescent="0.55000000000000004">
      <c r="BE1366" s="51"/>
      <c r="BF1366" s="51"/>
      <c r="BG1366" s="51"/>
      <c r="BH1366" s="51"/>
      <c r="BI1366" s="51"/>
    </row>
    <row r="1367" spans="57:61" x14ac:dyDescent="0.55000000000000004">
      <c r="BE1367" s="51"/>
      <c r="BF1367" s="51"/>
      <c r="BG1367" s="51"/>
      <c r="BH1367" s="51"/>
      <c r="BI1367" s="51"/>
    </row>
    <row r="1368" spans="57:61" x14ac:dyDescent="0.55000000000000004">
      <c r="BE1368" s="51"/>
      <c r="BF1368" s="51"/>
      <c r="BG1368" s="51"/>
      <c r="BH1368" s="51"/>
      <c r="BI1368" s="51"/>
    </row>
    <row r="1369" spans="57:61" x14ac:dyDescent="0.55000000000000004">
      <c r="BE1369" s="51"/>
      <c r="BF1369" s="51"/>
      <c r="BG1369" s="51"/>
      <c r="BH1369" s="51"/>
      <c r="BI1369" s="51"/>
    </row>
    <row r="1370" spans="57:61" x14ac:dyDescent="0.55000000000000004">
      <c r="BE1370" s="51"/>
      <c r="BF1370" s="51"/>
      <c r="BG1370" s="51"/>
      <c r="BH1370" s="51"/>
      <c r="BI1370" s="51"/>
    </row>
    <row r="1371" spans="57:61" x14ac:dyDescent="0.55000000000000004">
      <c r="BE1371" s="51"/>
      <c r="BF1371" s="51"/>
      <c r="BG1371" s="51"/>
      <c r="BH1371" s="51"/>
      <c r="BI1371" s="51"/>
    </row>
    <row r="1372" spans="57:61" x14ac:dyDescent="0.55000000000000004">
      <c r="BE1372" s="51"/>
      <c r="BF1372" s="51"/>
      <c r="BG1372" s="51"/>
      <c r="BH1372" s="51"/>
      <c r="BI1372" s="51"/>
    </row>
    <row r="1373" spans="57:61" x14ac:dyDescent="0.55000000000000004">
      <c r="BE1373" s="51"/>
      <c r="BF1373" s="51"/>
      <c r="BG1373" s="51"/>
      <c r="BH1373" s="51"/>
      <c r="BI1373" s="51"/>
    </row>
    <row r="1374" spans="57:61" x14ac:dyDescent="0.55000000000000004">
      <c r="BE1374" s="51"/>
      <c r="BF1374" s="51"/>
      <c r="BG1374" s="51"/>
      <c r="BH1374" s="51"/>
      <c r="BI1374" s="51"/>
    </row>
    <row r="1375" spans="57:61" x14ac:dyDescent="0.55000000000000004">
      <c r="BE1375" s="51"/>
      <c r="BF1375" s="51"/>
      <c r="BG1375" s="51"/>
      <c r="BH1375" s="51"/>
      <c r="BI1375" s="51"/>
    </row>
    <row r="1376" spans="57:61" x14ac:dyDescent="0.55000000000000004">
      <c r="BE1376" s="51"/>
      <c r="BF1376" s="51"/>
      <c r="BG1376" s="51"/>
      <c r="BH1376" s="51"/>
      <c r="BI1376" s="51"/>
    </row>
    <row r="1377" spans="57:61" x14ac:dyDescent="0.55000000000000004">
      <c r="BE1377" s="51"/>
      <c r="BF1377" s="51"/>
      <c r="BG1377" s="51"/>
      <c r="BH1377" s="51"/>
      <c r="BI1377" s="51"/>
    </row>
    <row r="1378" spans="57:61" x14ac:dyDescent="0.55000000000000004">
      <c r="BE1378" s="51"/>
      <c r="BF1378" s="51"/>
      <c r="BG1378" s="51"/>
      <c r="BH1378" s="51"/>
      <c r="BI1378" s="51"/>
    </row>
    <row r="1379" spans="57:61" x14ac:dyDescent="0.55000000000000004">
      <c r="BE1379" s="51"/>
      <c r="BF1379" s="51"/>
      <c r="BG1379" s="51"/>
      <c r="BH1379" s="51"/>
      <c r="BI1379" s="51"/>
    </row>
    <row r="1380" spans="57:61" x14ac:dyDescent="0.55000000000000004">
      <c r="BE1380" s="51"/>
      <c r="BF1380" s="51"/>
      <c r="BG1380" s="51"/>
      <c r="BH1380" s="51"/>
      <c r="BI1380" s="51"/>
    </row>
    <row r="1381" spans="57:61" x14ac:dyDescent="0.55000000000000004">
      <c r="BE1381" s="51"/>
      <c r="BF1381" s="51"/>
      <c r="BG1381" s="51"/>
      <c r="BH1381" s="51"/>
      <c r="BI1381" s="51"/>
    </row>
    <row r="1382" spans="57:61" x14ac:dyDescent="0.55000000000000004">
      <c r="BE1382" s="51"/>
      <c r="BF1382" s="51"/>
      <c r="BG1382" s="51"/>
      <c r="BH1382" s="51"/>
      <c r="BI1382" s="51"/>
    </row>
    <row r="1383" spans="57:61" x14ac:dyDescent="0.55000000000000004">
      <c r="BE1383" s="51"/>
      <c r="BF1383" s="51"/>
      <c r="BG1383" s="51"/>
      <c r="BH1383" s="51"/>
      <c r="BI1383" s="51"/>
    </row>
    <row r="1384" spans="57:61" x14ac:dyDescent="0.55000000000000004">
      <c r="BE1384" s="51"/>
      <c r="BF1384" s="51"/>
      <c r="BG1384" s="51"/>
      <c r="BH1384" s="51"/>
      <c r="BI1384" s="51"/>
    </row>
    <row r="1385" spans="57:61" x14ac:dyDescent="0.55000000000000004">
      <c r="BE1385" s="51"/>
      <c r="BF1385" s="51"/>
      <c r="BG1385" s="51"/>
      <c r="BH1385" s="51"/>
      <c r="BI1385" s="51"/>
    </row>
    <row r="1386" spans="57:61" x14ac:dyDescent="0.55000000000000004">
      <c r="BE1386" s="51"/>
      <c r="BF1386" s="51"/>
      <c r="BG1386" s="51"/>
      <c r="BH1386" s="51"/>
      <c r="BI1386" s="51"/>
    </row>
    <row r="1387" spans="57:61" x14ac:dyDescent="0.55000000000000004">
      <c r="BE1387" s="51"/>
      <c r="BF1387" s="51"/>
      <c r="BG1387" s="51"/>
      <c r="BH1387" s="51"/>
      <c r="BI1387" s="51"/>
    </row>
    <row r="1388" spans="57:61" x14ac:dyDescent="0.55000000000000004">
      <c r="BE1388" s="51"/>
      <c r="BF1388" s="51"/>
      <c r="BG1388" s="51"/>
      <c r="BH1388" s="51"/>
      <c r="BI1388" s="51"/>
    </row>
    <row r="1389" spans="57:61" x14ac:dyDescent="0.55000000000000004">
      <c r="BE1389" s="51"/>
      <c r="BF1389" s="51"/>
      <c r="BG1389" s="51"/>
      <c r="BH1389" s="51"/>
      <c r="BI1389" s="51"/>
    </row>
    <row r="1390" spans="57:61" x14ac:dyDescent="0.55000000000000004">
      <c r="BE1390" s="51"/>
      <c r="BF1390" s="51"/>
      <c r="BG1390" s="51"/>
      <c r="BH1390" s="51"/>
      <c r="BI1390" s="51"/>
    </row>
    <row r="1391" spans="57:61" x14ac:dyDescent="0.55000000000000004">
      <c r="BE1391" s="51"/>
      <c r="BF1391" s="51"/>
      <c r="BG1391" s="51"/>
      <c r="BH1391" s="51"/>
      <c r="BI1391" s="51"/>
    </row>
    <row r="1392" spans="57:61" x14ac:dyDescent="0.55000000000000004">
      <c r="BE1392" s="51"/>
      <c r="BF1392" s="51"/>
      <c r="BG1392" s="51"/>
      <c r="BH1392" s="51"/>
      <c r="BI1392" s="51"/>
    </row>
    <row r="1393" spans="57:61" x14ac:dyDescent="0.55000000000000004">
      <c r="BE1393" s="51"/>
      <c r="BF1393" s="51"/>
      <c r="BG1393" s="51"/>
      <c r="BH1393" s="51"/>
      <c r="BI1393" s="51"/>
    </row>
    <row r="1394" spans="57:61" x14ac:dyDescent="0.55000000000000004">
      <c r="BE1394" s="51"/>
      <c r="BF1394" s="51"/>
      <c r="BG1394" s="51"/>
      <c r="BH1394" s="51"/>
      <c r="BI1394" s="51"/>
    </row>
    <row r="1395" spans="57:61" x14ac:dyDescent="0.55000000000000004">
      <c r="BE1395" s="51"/>
      <c r="BF1395" s="51"/>
      <c r="BG1395" s="51"/>
      <c r="BH1395" s="51"/>
      <c r="BI1395" s="51"/>
    </row>
    <row r="1396" spans="57:61" x14ac:dyDescent="0.55000000000000004">
      <c r="BE1396" s="51"/>
      <c r="BF1396" s="51"/>
      <c r="BG1396" s="51"/>
      <c r="BH1396" s="51"/>
      <c r="BI1396" s="51"/>
    </row>
    <row r="1397" spans="57:61" x14ac:dyDescent="0.55000000000000004">
      <c r="BE1397" s="51"/>
      <c r="BF1397" s="51"/>
      <c r="BG1397" s="51"/>
      <c r="BH1397" s="51"/>
      <c r="BI1397" s="51"/>
    </row>
    <row r="1398" spans="57:61" x14ac:dyDescent="0.55000000000000004">
      <c r="BE1398" s="51"/>
      <c r="BF1398" s="51"/>
      <c r="BG1398" s="51"/>
      <c r="BH1398" s="51"/>
      <c r="BI1398" s="51"/>
    </row>
    <row r="1399" spans="57:61" x14ac:dyDescent="0.55000000000000004">
      <c r="BE1399" s="51"/>
      <c r="BF1399" s="51"/>
      <c r="BG1399" s="51"/>
      <c r="BH1399" s="51"/>
      <c r="BI1399" s="51"/>
    </row>
    <row r="1400" spans="57:61" x14ac:dyDescent="0.55000000000000004">
      <c r="BE1400" s="51"/>
      <c r="BF1400" s="51"/>
      <c r="BG1400" s="51"/>
      <c r="BH1400" s="51"/>
      <c r="BI1400" s="51"/>
    </row>
    <row r="1401" spans="57:61" x14ac:dyDescent="0.55000000000000004">
      <c r="BE1401" s="51"/>
      <c r="BF1401" s="51"/>
      <c r="BG1401" s="51"/>
      <c r="BH1401" s="51"/>
      <c r="BI1401" s="51"/>
    </row>
    <row r="1402" spans="57:61" x14ac:dyDescent="0.55000000000000004">
      <c r="BE1402" s="51"/>
      <c r="BF1402" s="51"/>
      <c r="BG1402" s="51"/>
      <c r="BH1402" s="51"/>
      <c r="BI1402" s="51"/>
    </row>
    <row r="1403" spans="57:61" x14ac:dyDescent="0.55000000000000004">
      <c r="BE1403" s="51"/>
      <c r="BF1403" s="51"/>
      <c r="BG1403" s="51"/>
      <c r="BH1403" s="51"/>
      <c r="BI1403" s="51"/>
    </row>
    <row r="1404" spans="57:61" x14ac:dyDescent="0.55000000000000004">
      <c r="BE1404" s="51"/>
      <c r="BF1404" s="51"/>
      <c r="BG1404" s="51"/>
      <c r="BH1404" s="51"/>
      <c r="BI1404" s="51"/>
    </row>
    <row r="1405" spans="57:61" x14ac:dyDescent="0.55000000000000004">
      <c r="BE1405" s="51"/>
      <c r="BF1405" s="51"/>
      <c r="BG1405" s="51"/>
      <c r="BH1405" s="51"/>
      <c r="BI1405" s="51"/>
    </row>
    <row r="1406" spans="57:61" x14ac:dyDescent="0.55000000000000004">
      <c r="BE1406" s="51"/>
      <c r="BF1406" s="51"/>
      <c r="BG1406" s="51"/>
      <c r="BH1406" s="51"/>
      <c r="BI1406" s="51"/>
    </row>
    <row r="1407" spans="57:61" x14ac:dyDescent="0.55000000000000004">
      <c r="BE1407" s="51"/>
      <c r="BF1407" s="51"/>
      <c r="BG1407" s="51"/>
      <c r="BH1407" s="51"/>
      <c r="BI1407" s="51"/>
    </row>
    <row r="1408" spans="57:61" x14ac:dyDescent="0.55000000000000004">
      <c r="BE1408" s="51"/>
      <c r="BF1408" s="51"/>
      <c r="BG1408" s="51"/>
      <c r="BH1408" s="51"/>
      <c r="BI1408" s="51"/>
    </row>
    <row r="1409" spans="57:61" x14ac:dyDescent="0.55000000000000004">
      <c r="BE1409" s="51"/>
      <c r="BF1409" s="51"/>
      <c r="BG1409" s="51"/>
      <c r="BH1409" s="51"/>
      <c r="BI1409" s="51"/>
    </row>
    <row r="1410" spans="57:61" x14ac:dyDescent="0.55000000000000004">
      <c r="BE1410" s="51"/>
      <c r="BF1410" s="51"/>
      <c r="BG1410" s="51"/>
      <c r="BH1410" s="51"/>
      <c r="BI1410" s="51"/>
    </row>
    <row r="1411" spans="57:61" x14ac:dyDescent="0.55000000000000004">
      <c r="BE1411" s="51"/>
      <c r="BF1411" s="51"/>
      <c r="BG1411" s="51"/>
      <c r="BH1411" s="51"/>
      <c r="BI1411" s="51"/>
    </row>
    <row r="1412" spans="57:61" x14ac:dyDescent="0.55000000000000004">
      <c r="BE1412" s="51"/>
      <c r="BF1412" s="51"/>
      <c r="BG1412" s="51"/>
      <c r="BH1412" s="51"/>
      <c r="BI1412" s="51"/>
    </row>
    <row r="1413" spans="57:61" x14ac:dyDescent="0.55000000000000004">
      <c r="BE1413" s="51"/>
      <c r="BF1413" s="51"/>
      <c r="BG1413" s="51"/>
      <c r="BH1413" s="51"/>
      <c r="BI1413" s="51"/>
    </row>
    <row r="1414" spans="57:61" x14ac:dyDescent="0.55000000000000004">
      <c r="BE1414" s="51"/>
      <c r="BF1414" s="51"/>
      <c r="BG1414" s="51"/>
      <c r="BH1414" s="51"/>
      <c r="BI1414" s="51"/>
    </row>
    <row r="1415" spans="57:61" x14ac:dyDescent="0.55000000000000004">
      <c r="BE1415" s="51"/>
      <c r="BF1415" s="51"/>
      <c r="BG1415" s="51"/>
      <c r="BH1415" s="51"/>
      <c r="BI1415" s="51"/>
    </row>
    <row r="1416" spans="57:61" x14ac:dyDescent="0.55000000000000004">
      <c r="BE1416" s="51"/>
      <c r="BF1416" s="51"/>
      <c r="BG1416" s="51"/>
      <c r="BH1416" s="51"/>
      <c r="BI1416" s="51"/>
    </row>
    <row r="1417" spans="57:61" x14ac:dyDescent="0.55000000000000004">
      <c r="BE1417" s="51"/>
      <c r="BF1417" s="51"/>
      <c r="BG1417" s="51"/>
      <c r="BH1417" s="51"/>
      <c r="BI1417" s="51"/>
    </row>
    <row r="1418" spans="57:61" x14ac:dyDescent="0.55000000000000004">
      <c r="BE1418" s="51"/>
      <c r="BF1418" s="51"/>
      <c r="BG1418" s="51"/>
      <c r="BH1418" s="51"/>
      <c r="BI1418" s="51"/>
    </row>
    <row r="1419" spans="57:61" x14ac:dyDescent="0.55000000000000004">
      <c r="BE1419" s="51"/>
      <c r="BF1419" s="51"/>
      <c r="BG1419" s="51"/>
      <c r="BH1419" s="51"/>
      <c r="BI1419" s="51"/>
    </row>
    <row r="1420" spans="57:61" x14ac:dyDescent="0.55000000000000004">
      <c r="BE1420" s="51"/>
      <c r="BF1420" s="51"/>
      <c r="BG1420" s="51"/>
      <c r="BH1420" s="51"/>
      <c r="BI1420" s="51"/>
    </row>
    <row r="1421" spans="57:61" x14ac:dyDescent="0.55000000000000004">
      <c r="BE1421" s="51"/>
      <c r="BF1421" s="51"/>
      <c r="BG1421" s="51"/>
      <c r="BH1421" s="51"/>
      <c r="BI1421" s="51"/>
    </row>
    <row r="1422" spans="57:61" x14ac:dyDescent="0.55000000000000004">
      <c r="BE1422" s="51"/>
      <c r="BF1422" s="51"/>
      <c r="BG1422" s="51"/>
      <c r="BH1422" s="51"/>
      <c r="BI1422" s="51"/>
    </row>
    <row r="1423" spans="57:61" x14ac:dyDescent="0.55000000000000004">
      <c r="BE1423" s="51"/>
      <c r="BF1423" s="51"/>
      <c r="BG1423" s="51"/>
      <c r="BH1423" s="51"/>
      <c r="BI1423" s="51"/>
    </row>
    <row r="1424" spans="57:61" x14ac:dyDescent="0.55000000000000004">
      <c r="BE1424" s="51"/>
      <c r="BF1424" s="51"/>
      <c r="BG1424" s="51"/>
      <c r="BH1424" s="51"/>
      <c r="BI1424" s="51"/>
    </row>
    <row r="1425" spans="57:61" x14ac:dyDescent="0.55000000000000004">
      <c r="BE1425" s="51"/>
      <c r="BF1425" s="51"/>
      <c r="BG1425" s="51"/>
      <c r="BH1425" s="51"/>
      <c r="BI1425" s="51"/>
    </row>
    <row r="1426" spans="57:61" x14ac:dyDescent="0.55000000000000004">
      <c r="BE1426" s="51"/>
      <c r="BF1426" s="51"/>
      <c r="BG1426" s="51"/>
      <c r="BH1426" s="51"/>
      <c r="BI1426" s="51"/>
    </row>
    <row r="1427" spans="57:61" x14ac:dyDescent="0.55000000000000004">
      <c r="BE1427" s="51"/>
      <c r="BF1427" s="51"/>
      <c r="BG1427" s="51"/>
      <c r="BH1427" s="51"/>
      <c r="BI1427" s="51"/>
    </row>
    <row r="1428" spans="57:61" x14ac:dyDescent="0.55000000000000004">
      <c r="BE1428" s="51"/>
      <c r="BF1428" s="51"/>
      <c r="BG1428" s="51"/>
      <c r="BH1428" s="51"/>
      <c r="BI1428" s="51"/>
    </row>
    <row r="1429" spans="57:61" x14ac:dyDescent="0.55000000000000004">
      <c r="BE1429" s="51"/>
      <c r="BF1429" s="51"/>
      <c r="BG1429" s="51"/>
      <c r="BH1429" s="51"/>
      <c r="BI1429" s="51"/>
    </row>
    <row r="1430" spans="57:61" x14ac:dyDescent="0.55000000000000004">
      <c r="BE1430" s="51"/>
      <c r="BF1430" s="51"/>
      <c r="BG1430" s="51"/>
      <c r="BH1430" s="51"/>
      <c r="BI1430" s="51"/>
    </row>
    <row r="1431" spans="57:61" x14ac:dyDescent="0.55000000000000004">
      <c r="BE1431" s="51"/>
      <c r="BF1431" s="51"/>
      <c r="BG1431" s="51"/>
      <c r="BH1431" s="51"/>
      <c r="BI1431" s="51"/>
    </row>
    <row r="1432" spans="57:61" x14ac:dyDescent="0.55000000000000004">
      <c r="BE1432" s="51"/>
      <c r="BF1432" s="51"/>
      <c r="BG1432" s="51"/>
      <c r="BH1432" s="51"/>
      <c r="BI1432" s="51"/>
    </row>
    <row r="1433" spans="57:61" x14ac:dyDescent="0.55000000000000004">
      <c r="BE1433" s="51"/>
      <c r="BF1433" s="51"/>
      <c r="BG1433" s="51"/>
      <c r="BH1433" s="51"/>
      <c r="BI1433" s="51"/>
    </row>
    <row r="1434" spans="57:61" x14ac:dyDescent="0.55000000000000004">
      <c r="BE1434" s="51"/>
      <c r="BF1434" s="51"/>
      <c r="BG1434" s="51"/>
      <c r="BH1434" s="51"/>
      <c r="BI1434" s="51"/>
    </row>
    <row r="1435" spans="57:61" x14ac:dyDescent="0.55000000000000004">
      <c r="BE1435" s="51"/>
      <c r="BF1435" s="51"/>
      <c r="BG1435" s="51"/>
      <c r="BH1435" s="51"/>
      <c r="BI1435" s="51"/>
    </row>
    <row r="1436" spans="57:61" x14ac:dyDescent="0.55000000000000004">
      <c r="BE1436" s="51"/>
      <c r="BF1436" s="51"/>
      <c r="BG1436" s="51"/>
      <c r="BH1436" s="51"/>
      <c r="BI1436" s="51"/>
    </row>
    <row r="1437" spans="57:61" x14ac:dyDescent="0.55000000000000004">
      <c r="BE1437" s="51"/>
      <c r="BF1437" s="51"/>
      <c r="BG1437" s="51"/>
      <c r="BH1437" s="51"/>
      <c r="BI1437" s="51"/>
    </row>
    <row r="1438" spans="57:61" x14ac:dyDescent="0.55000000000000004">
      <c r="BE1438" s="51"/>
      <c r="BF1438" s="51"/>
      <c r="BG1438" s="51"/>
      <c r="BH1438" s="51"/>
      <c r="BI1438" s="51"/>
    </row>
    <row r="1439" spans="57:61" x14ac:dyDescent="0.55000000000000004">
      <c r="BE1439" s="51"/>
      <c r="BF1439" s="51"/>
      <c r="BG1439" s="51"/>
      <c r="BH1439" s="51"/>
      <c r="BI1439" s="51"/>
    </row>
    <row r="1440" spans="57:61" x14ac:dyDescent="0.55000000000000004">
      <c r="BE1440" s="51"/>
      <c r="BF1440" s="51"/>
      <c r="BG1440" s="51"/>
      <c r="BH1440" s="51"/>
      <c r="BI1440" s="51"/>
    </row>
    <row r="1441" spans="57:61" x14ac:dyDescent="0.55000000000000004">
      <c r="BE1441" s="51"/>
      <c r="BF1441" s="51"/>
      <c r="BG1441" s="51"/>
      <c r="BH1441" s="51"/>
      <c r="BI1441" s="51"/>
    </row>
    <row r="1442" spans="57:61" x14ac:dyDescent="0.55000000000000004">
      <c r="BE1442" s="51"/>
      <c r="BF1442" s="51"/>
      <c r="BG1442" s="51"/>
      <c r="BH1442" s="51"/>
      <c r="BI1442" s="51"/>
    </row>
    <row r="1443" spans="57:61" x14ac:dyDescent="0.55000000000000004">
      <c r="BE1443" s="51"/>
      <c r="BF1443" s="51"/>
      <c r="BG1443" s="51"/>
      <c r="BH1443" s="51"/>
      <c r="BI1443" s="51"/>
    </row>
    <row r="1444" spans="57:61" x14ac:dyDescent="0.55000000000000004">
      <c r="BE1444" s="51"/>
      <c r="BF1444" s="51"/>
      <c r="BG1444" s="51"/>
      <c r="BH1444" s="51"/>
      <c r="BI1444" s="51"/>
    </row>
    <row r="1445" spans="57:61" x14ac:dyDescent="0.55000000000000004">
      <c r="BE1445" s="51"/>
      <c r="BF1445" s="51"/>
      <c r="BG1445" s="51"/>
      <c r="BH1445" s="51"/>
      <c r="BI1445" s="51"/>
    </row>
    <row r="1446" spans="57:61" x14ac:dyDescent="0.55000000000000004">
      <c r="BE1446" s="51"/>
      <c r="BF1446" s="51"/>
      <c r="BG1446" s="51"/>
      <c r="BH1446" s="51"/>
      <c r="BI1446" s="51"/>
    </row>
    <row r="1447" spans="57:61" x14ac:dyDescent="0.55000000000000004">
      <c r="BE1447" s="51"/>
      <c r="BF1447" s="51"/>
      <c r="BG1447" s="51"/>
      <c r="BH1447" s="51"/>
      <c r="BI1447" s="51"/>
    </row>
    <row r="1448" spans="57:61" x14ac:dyDescent="0.55000000000000004">
      <c r="BE1448" s="51"/>
      <c r="BF1448" s="51"/>
      <c r="BG1448" s="51"/>
      <c r="BH1448" s="51"/>
      <c r="BI1448" s="51"/>
    </row>
    <row r="1449" spans="57:61" x14ac:dyDescent="0.55000000000000004">
      <c r="BE1449" s="51"/>
      <c r="BF1449" s="51"/>
      <c r="BG1449" s="51"/>
      <c r="BH1449" s="51"/>
      <c r="BI1449" s="51"/>
    </row>
    <row r="1450" spans="57:61" x14ac:dyDescent="0.55000000000000004">
      <c r="BE1450" s="51"/>
      <c r="BF1450" s="51"/>
      <c r="BG1450" s="51"/>
      <c r="BH1450" s="51"/>
      <c r="BI1450" s="51"/>
    </row>
    <row r="1451" spans="57:61" x14ac:dyDescent="0.55000000000000004">
      <c r="BE1451" s="51"/>
      <c r="BF1451" s="51"/>
      <c r="BG1451" s="51"/>
      <c r="BH1451" s="51"/>
      <c r="BI1451" s="51"/>
    </row>
    <row r="1452" spans="57:61" x14ac:dyDescent="0.55000000000000004">
      <c r="BE1452" s="51"/>
      <c r="BF1452" s="51"/>
      <c r="BG1452" s="51"/>
      <c r="BH1452" s="51"/>
      <c r="BI1452" s="51"/>
    </row>
    <row r="1453" spans="57:61" x14ac:dyDescent="0.55000000000000004">
      <c r="BE1453" s="51"/>
      <c r="BF1453" s="51"/>
      <c r="BG1453" s="51"/>
      <c r="BH1453" s="51"/>
      <c r="BI1453" s="51"/>
    </row>
    <row r="1454" spans="57:61" x14ac:dyDescent="0.55000000000000004">
      <c r="BE1454" s="51"/>
      <c r="BF1454" s="51"/>
      <c r="BG1454" s="51"/>
      <c r="BH1454" s="51"/>
      <c r="BI1454" s="51"/>
    </row>
    <row r="1455" spans="57:61" x14ac:dyDescent="0.55000000000000004">
      <c r="BE1455" s="51"/>
      <c r="BF1455" s="51"/>
      <c r="BG1455" s="51"/>
      <c r="BH1455" s="51"/>
      <c r="BI1455" s="51"/>
    </row>
    <row r="1456" spans="57:61" x14ac:dyDescent="0.55000000000000004">
      <c r="BE1456" s="51"/>
      <c r="BF1456" s="51"/>
      <c r="BG1456" s="51"/>
      <c r="BH1456" s="51"/>
      <c r="BI1456" s="51"/>
    </row>
    <row r="1457" spans="57:61" x14ac:dyDescent="0.55000000000000004">
      <c r="BE1457" s="51"/>
      <c r="BF1457" s="51"/>
      <c r="BG1457" s="51"/>
      <c r="BH1457" s="51"/>
      <c r="BI1457" s="51"/>
    </row>
    <row r="1458" spans="57:61" x14ac:dyDescent="0.55000000000000004">
      <c r="BE1458" s="51"/>
      <c r="BF1458" s="51"/>
      <c r="BG1458" s="51"/>
      <c r="BH1458" s="51"/>
      <c r="BI1458" s="51"/>
    </row>
    <row r="1459" spans="57:61" x14ac:dyDescent="0.55000000000000004">
      <c r="BE1459" s="51"/>
      <c r="BF1459" s="51"/>
      <c r="BG1459" s="51"/>
      <c r="BH1459" s="51"/>
      <c r="BI1459" s="51"/>
    </row>
    <row r="1460" spans="57:61" x14ac:dyDescent="0.55000000000000004">
      <c r="BE1460" s="51"/>
      <c r="BF1460" s="51"/>
      <c r="BG1460" s="51"/>
      <c r="BH1460" s="51"/>
      <c r="BI1460" s="51"/>
    </row>
    <row r="1461" spans="57:61" x14ac:dyDescent="0.55000000000000004">
      <c r="BE1461" s="51"/>
      <c r="BF1461" s="51"/>
      <c r="BG1461" s="51"/>
      <c r="BH1461" s="51"/>
      <c r="BI1461" s="51"/>
    </row>
    <row r="1462" spans="57:61" x14ac:dyDescent="0.55000000000000004">
      <c r="BE1462" s="51"/>
      <c r="BF1462" s="51"/>
      <c r="BG1462" s="51"/>
      <c r="BH1462" s="51"/>
      <c r="BI1462" s="51"/>
    </row>
    <row r="1463" spans="57:61" x14ac:dyDescent="0.55000000000000004">
      <c r="BE1463" s="51"/>
      <c r="BF1463" s="51"/>
      <c r="BG1463" s="51"/>
      <c r="BH1463" s="51"/>
      <c r="BI1463" s="51"/>
    </row>
    <row r="1464" spans="57:61" x14ac:dyDescent="0.55000000000000004">
      <c r="BE1464" s="51"/>
      <c r="BF1464" s="51"/>
      <c r="BG1464" s="51"/>
      <c r="BH1464" s="51"/>
      <c r="BI1464" s="51"/>
    </row>
    <row r="1465" spans="57:61" x14ac:dyDescent="0.55000000000000004">
      <c r="BE1465" s="51"/>
      <c r="BF1465" s="51"/>
      <c r="BG1465" s="51"/>
      <c r="BH1465" s="51"/>
      <c r="BI1465" s="51"/>
    </row>
    <row r="1466" spans="57:61" x14ac:dyDescent="0.55000000000000004">
      <c r="BE1466" s="51"/>
      <c r="BF1466" s="51"/>
      <c r="BG1466" s="51"/>
      <c r="BH1466" s="51"/>
      <c r="BI1466" s="51"/>
    </row>
    <row r="1467" spans="57:61" x14ac:dyDescent="0.55000000000000004">
      <c r="BE1467" s="51"/>
      <c r="BF1467" s="51"/>
      <c r="BG1467" s="51"/>
      <c r="BH1467" s="51"/>
      <c r="BI1467" s="51"/>
    </row>
    <row r="1468" spans="57:61" x14ac:dyDescent="0.55000000000000004">
      <c r="BE1468" s="51"/>
      <c r="BF1468" s="51"/>
      <c r="BG1468" s="51"/>
      <c r="BH1468" s="51"/>
      <c r="BI1468" s="51"/>
    </row>
    <row r="1469" spans="57:61" x14ac:dyDescent="0.55000000000000004">
      <c r="BE1469" s="51"/>
      <c r="BF1469" s="51"/>
      <c r="BG1469" s="51"/>
      <c r="BH1469" s="51"/>
      <c r="BI1469" s="51"/>
    </row>
    <row r="1470" spans="57:61" x14ac:dyDescent="0.55000000000000004">
      <c r="BE1470" s="51"/>
      <c r="BF1470" s="51"/>
      <c r="BG1470" s="51"/>
      <c r="BH1470" s="51"/>
      <c r="BI1470" s="51"/>
    </row>
    <row r="1471" spans="57:61" x14ac:dyDescent="0.55000000000000004">
      <c r="BE1471" s="51"/>
      <c r="BF1471" s="51"/>
      <c r="BG1471" s="51"/>
      <c r="BH1471" s="51"/>
      <c r="BI1471" s="51"/>
    </row>
    <row r="1472" spans="57:61" x14ac:dyDescent="0.55000000000000004">
      <c r="BE1472" s="51"/>
      <c r="BF1472" s="51"/>
      <c r="BG1472" s="51"/>
      <c r="BH1472" s="51"/>
      <c r="BI1472" s="51"/>
    </row>
    <row r="1473" spans="57:61" x14ac:dyDescent="0.55000000000000004">
      <c r="BE1473" s="51"/>
      <c r="BF1473" s="51"/>
      <c r="BG1473" s="51"/>
      <c r="BH1473" s="51"/>
      <c r="BI1473" s="51"/>
    </row>
    <row r="1474" spans="57:61" x14ac:dyDescent="0.55000000000000004">
      <c r="BE1474" s="51"/>
      <c r="BF1474" s="51"/>
      <c r="BG1474" s="51"/>
      <c r="BH1474" s="51"/>
      <c r="BI1474" s="51"/>
    </row>
    <row r="1475" spans="57:61" x14ac:dyDescent="0.55000000000000004">
      <c r="BE1475" s="51"/>
      <c r="BF1475" s="51"/>
      <c r="BG1475" s="51"/>
      <c r="BH1475" s="51"/>
      <c r="BI1475" s="51"/>
    </row>
    <row r="1476" spans="57:61" x14ac:dyDescent="0.55000000000000004">
      <c r="BE1476" s="51"/>
      <c r="BF1476" s="51"/>
      <c r="BG1476" s="51"/>
      <c r="BH1476" s="51"/>
      <c r="BI1476" s="51"/>
    </row>
    <row r="1477" spans="57:61" x14ac:dyDescent="0.55000000000000004">
      <c r="BE1477" s="51"/>
      <c r="BF1477" s="51"/>
      <c r="BG1477" s="51"/>
      <c r="BH1477" s="51"/>
      <c r="BI1477" s="51"/>
    </row>
    <row r="1478" spans="57:61" x14ac:dyDescent="0.55000000000000004">
      <c r="BE1478" s="51"/>
      <c r="BF1478" s="51"/>
      <c r="BG1478" s="51"/>
      <c r="BH1478" s="51"/>
      <c r="BI1478" s="51"/>
    </row>
    <row r="1479" spans="57:61" x14ac:dyDescent="0.55000000000000004">
      <c r="BE1479" s="51"/>
      <c r="BF1479" s="51"/>
      <c r="BG1479" s="51"/>
      <c r="BH1479" s="51"/>
      <c r="BI1479" s="51"/>
    </row>
    <row r="1480" spans="57:61" x14ac:dyDescent="0.55000000000000004">
      <c r="BE1480" s="51"/>
      <c r="BF1480" s="51"/>
      <c r="BG1480" s="51"/>
      <c r="BH1480" s="51"/>
      <c r="BI1480" s="51"/>
    </row>
    <row r="1481" spans="57:61" x14ac:dyDescent="0.55000000000000004">
      <c r="BE1481" s="51"/>
      <c r="BF1481" s="51"/>
      <c r="BG1481" s="51"/>
      <c r="BH1481" s="51"/>
      <c r="BI1481" s="51"/>
    </row>
    <row r="1482" spans="57:61" x14ac:dyDescent="0.55000000000000004">
      <c r="BE1482" s="51"/>
      <c r="BF1482" s="51"/>
      <c r="BG1482" s="51"/>
      <c r="BH1482" s="51"/>
      <c r="BI1482" s="51"/>
    </row>
    <row r="1483" spans="57:61" x14ac:dyDescent="0.55000000000000004">
      <c r="BE1483" s="51"/>
      <c r="BF1483" s="51"/>
      <c r="BG1483" s="51"/>
      <c r="BH1483" s="51"/>
      <c r="BI1483" s="51"/>
    </row>
    <row r="1484" spans="57:61" x14ac:dyDescent="0.55000000000000004">
      <c r="BE1484" s="51"/>
      <c r="BF1484" s="51"/>
      <c r="BG1484" s="51"/>
      <c r="BH1484" s="51"/>
      <c r="BI1484" s="51"/>
    </row>
    <row r="1485" spans="57:61" x14ac:dyDescent="0.55000000000000004">
      <c r="BE1485" s="51"/>
      <c r="BF1485" s="51"/>
      <c r="BG1485" s="51"/>
      <c r="BH1485" s="51"/>
      <c r="BI1485" s="51"/>
    </row>
    <row r="1486" spans="57:61" x14ac:dyDescent="0.55000000000000004">
      <c r="BE1486" s="51"/>
      <c r="BF1486" s="51"/>
      <c r="BG1486" s="51"/>
      <c r="BH1486" s="51"/>
      <c r="BI1486" s="51"/>
    </row>
    <row r="1487" spans="57:61" x14ac:dyDescent="0.55000000000000004">
      <c r="BE1487" s="51"/>
      <c r="BF1487" s="51"/>
      <c r="BG1487" s="51"/>
      <c r="BH1487" s="51"/>
      <c r="BI1487" s="51"/>
    </row>
    <row r="1488" spans="57:61" x14ac:dyDescent="0.55000000000000004">
      <c r="BE1488" s="51"/>
      <c r="BF1488" s="51"/>
      <c r="BG1488" s="51"/>
      <c r="BH1488" s="51"/>
      <c r="BI1488" s="51"/>
    </row>
    <row r="1489" spans="57:61" x14ac:dyDescent="0.55000000000000004">
      <c r="BE1489" s="51"/>
      <c r="BF1489" s="51"/>
      <c r="BG1489" s="51"/>
      <c r="BH1489" s="51"/>
      <c r="BI1489" s="51"/>
    </row>
    <row r="1490" spans="57:61" x14ac:dyDescent="0.55000000000000004">
      <c r="BE1490" s="51"/>
      <c r="BF1490" s="51"/>
      <c r="BG1490" s="51"/>
      <c r="BH1490" s="51"/>
      <c r="BI1490" s="51"/>
    </row>
    <row r="1491" spans="57:61" x14ac:dyDescent="0.55000000000000004">
      <c r="BE1491" s="51"/>
      <c r="BF1491" s="51"/>
      <c r="BG1491" s="51"/>
      <c r="BH1491" s="51"/>
      <c r="BI1491" s="51"/>
    </row>
    <row r="1492" spans="57:61" x14ac:dyDescent="0.55000000000000004">
      <c r="BE1492" s="51"/>
      <c r="BF1492" s="51"/>
      <c r="BG1492" s="51"/>
      <c r="BH1492" s="51"/>
      <c r="BI1492" s="51"/>
    </row>
    <row r="1493" spans="57:61" x14ac:dyDescent="0.55000000000000004">
      <c r="BE1493" s="51"/>
      <c r="BF1493" s="51"/>
      <c r="BG1493" s="51"/>
      <c r="BH1493" s="51"/>
      <c r="BI1493" s="51"/>
    </row>
    <row r="1494" spans="57:61" x14ac:dyDescent="0.55000000000000004">
      <c r="BE1494" s="51"/>
      <c r="BF1494" s="51"/>
      <c r="BG1494" s="51"/>
      <c r="BH1494" s="51"/>
      <c r="BI1494" s="51"/>
    </row>
    <row r="1495" spans="57:61" x14ac:dyDescent="0.55000000000000004">
      <c r="BE1495" s="51"/>
      <c r="BF1495" s="51"/>
      <c r="BG1495" s="51"/>
      <c r="BH1495" s="51"/>
      <c r="BI1495" s="51"/>
    </row>
    <row r="1496" spans="57:61" x14ac:dyDescent="0.55000000000000004">
      <c r="BE1496" s="51"/>
      <c r="BF1496" s="51"/>
      <c r="BG1496" s="51"/>
      <c r="BH1496" s="51"/>
      <c r="BI1496" s="51"/>
    </row>
    <row r="1497" spans="57:61" x14ac:dyDescent="0.55000000000000004">
      <c r="BE1497" s="51"/>
      <c r="BF1497" s="51"/>
      <c r="BG1497" s="51"/>
      <c r="BH1497" s="51"/>
      <c r="BI1497" s="51"/>
    </row>
    <row r="1498" spans="57:61" x14ac:dyDescent="0.55000000000000004">
      <c r="BE1498" s="51"/>
      <c r="BF1498" s="51"/>
      <c r="BG1498" s="51"/>
      <c r="BH1498" s="51"/>
      <c r="BI1498" s="51"/>
    </row>
    <row r="1499" spans="57:61" x14ac:dyDescent="0.55000000000000004">
      <c r="BE1499" s="51"/>
      <c r="BF1499" s="51"/>
      <c r="BG1499" s="51"/>
      <c r="BH1499" s="51"/>
      <c r="BI1499" s="51"/>
    </row>
    <row r="1500" spans="57:61" x14ac:dyDescent="0.55000000000000004">
      <c r="BE1500" s="51"/>
      <c r="BF1500" s="51"/>
      <c r="BG1500" s="51"/>
      <c r="BH1500" s="51"/>
      <c r="BI1500" s="51"/>
    </row>
    <row r="1501" spans="57:61" x14ac:dyDescent="0.55000000000000004">
      <c r="BE1501" s="51"/>
      <c r="BF1501" s="51"/>
      <c r="BG1501" s="51"/>
      <c r="BH1501" s="51"/>
      <c r="BI1501" s="51"/>
    </row>
    <row r="1502" spans="57:61" x14ac:dyDescent="0.55000000000000004">
      <c r="BE1502" s="51"/>
      <c r="BF1502" s="51"/>
      <c r="BG1502" s="51"/>
      <c r="BH1502" s="51"/>
      <c r="BI1502" s="51"/>
    </row>
    <row r="1503" spans="57:61" x14ac:dyDescent="0.55000000000000004">
      <c r="BE1503" s="51"/>
      <c r="BF1503" s="51"/>
      <c r="BG1503" s="51"/>
      <c r="BH1503" s="51"/>
      <c r="BI1503" s="51"/>
    </row>
    <row r="1504" spans="57:61" x14ac:dyDescent="0.55000000000000004">
      <c r="BE1504" s="51"/>
      <c r="BF1504" s="51"/>
      <c r="BG1504" s="51"/>
      <c r="BH1504" s="51"/>
      <c r="BI1504" s="51"/>
    </row>
    <row r="1505" spans="57:61" x14ac:dyDescent="0.55000000000000004">
      <c r="BE1505" s="51"/>
      <c r="BF1505" s="51"/>
      <c r="BG1505" s="51"/>
      <c r="BH1505" s="51"/>
      <c r="BI1505" s="51"/>
    </row>
    <row r="1506" spans="57:61" x14ac:dyDescent="0.55000000000000004">
      <c r="BE1506" s="51"/>
      <c r="BF1506" s="51"/>
      <c r="BG1506" s="51"/>
      <c r="BH1506" s="51"/>
      <c r="BI1506" s="51"/>
    </row>
    <row r="1507" spans="57:61" x14ac:dyDescent="0.55000000000000004">
      <c r="BE1507" s="51"/>
      <c r="BF1507" s="51"/>
      <c r="BG1507" s="51"/>
      <c r="BH1507" s="51"/>
      <c r="BI1507" s="51"/>
    </row>
    <row r="1508" spans="57:61" x14ac:dyDescent="0.55000000000000004">
      <c r="BE1508" s="51"/>
      <c r="BF1508" s="51"/>
      <c r="BG1508" s="51"/>
      <c r="BH1508" s="51"/>
      <c r="BI1508" s="51"/>
    </row>
    <row r="1509" spans="57:61" x14ac:dyDescent="0.55000000000000004">
      <c r="BE1509" s="51"/>
      <c r="BF1509" s="51"/>
      <c r="BG1509" s="51"/>
      <c r="BH1509" s="51"/>
      <c r="BI1509" s="51"/>
    </row>
    <row r="1510" spans="57:61" x14ac:dyDescent="0.55000000000000004">
      <c r="BE1510" s="51"/>
      <c r="BF1510" s="51"/>
      <c r="BG1510" s="51"/>
      <c r="BH1510" s="51"/>
      <c r="BI1510" s="51"/>
    </row>
    <row r="1511" spans="57:61" x14ac:dyDescent="0.55000000000000004">
      <c r="BE1511" s="51"/>
      <c r="BF1511" s="51"/>
      <c r="BG1511" s="51"/>
      <c r="BH1511" s="51"/>
      <c r="BI1511" s="51"/>
    </row>
    <row r="1512" spans="57:61" x14ac:dyDescent="0.55000000000000004">
      <c r="BE1512" s="51"/>
      <c r="BF1512" s="51"/>
      <c r="BG1512" s="51"/>
      <c r="BH1512" s="51"/>
      <c r="BI1512" s="51"/>
    </row>
    <row r="1513" spans="57:61" x14ac:dyDescent="0.55000000000000004">
      <c r="BE1513" s="51"/>
      <c r="BF1513" s="51"/>
      <c r="BG1513" s="51"/>
      <c r="BH1513" s="51"/>
      <c r="BI1513" s="51"/>
    </row>
    <row r="1514" spans="57:61" x14ac:dyDescent="0.55000000000000004">
      <c r="BE1514" s="51"/>
      <c r="BF1514" s="51"/>
      <c r="BG1514" s="51"/>
      <c r="BH1514" s="51"/>
      <c r="BI1514" s="51"/>
    </row>
    <row r="1515" spans="57:61" x14ac:dyDescent="0.55000000000000004">
      <c r="BE1515" s="51"/>
      <c r="BF1515" s="51"/>
      <c r="BG1515" s="51"/>
      <c r="BH1515" s="51"/>
      <c r="BI1515" s="51"/>
    </row>
    <row r="1516" spans="57:61" x14ac:dyDescent="0.55000000000000004">
      <c r="BE1516" s="51"/>
      <c r="BF1516" s="51"/>
      <c r="BG1516" s="51"/>
      <c r="BH1516" s="51"/>
      <c r="BI1516" s="51"/>
    </row>
    <row r="1517" spans="57:61" x14ac:dyDescent="0.55000000000000004">
      <c r="BE1517" s="51"/>
      <c r="BF1517" s="51"/>
      <c r="BG1517" s="51"/>
      <c r="BH1517" s="51"/>
      <c r="BI1517" s="51"/>
    </row>
    <row r="1518" spans="57:61" x14ac:dyDescent="0.55000000000000004">
      <c r="BE1518" s="51"/>
      <c r="BF1518" s="51"/>
      <c r="BG1518" s="51"/>
      <c r="BH1518" s="51"/>
      <c r="BI1518" s="51"/>
    </row>
    <row r="1519" spans="57:61" x14ac:dyDescent="0.55000000000000004">
      <c r="BE1519" s="51"/>
      <c r="BF1519" s="51"/>
      <c r="BG1519" s="51"/>
      <c r="BH1519" s="51"/>
      <c r="BI1519" s="51"/>
    </row>
    <row r="1520" spans="57:61" x14ac:dyDescent="0.55000000000000004">
      <c r="BE1520" s="51"/>
      <c r="BF1520" s="51"/>
      <c r="BG1520" s="51"/>
      <c r="BH1520" s="51"/>
      <c r="BI1520" s="51"/>
    </row>
    <row r="1521" spans="57:61" x14ac:dyDescent="0.55000000000000004">
      <c r="BE1521" s="51"/>
      <c r="BF1521" s="51"/>
      <c r="BG1521" s="51"/>
      <c r="BH1521" s="51"/>
      <c r="BI1521" s="51"/>
    </row>
    <row r="1522" spans="57:61" x14ac:dyDescent="0.55000000000000004">
      <c r="BE1522" s="51"/>
      <c r="BF1522" s="51"/>
      <c r="BG1522" s="51"/>
      <c r="BH1522" s="51"/>
      <c r="BI1522" s="51"/>
    </row>
    <row r="1523" spans="57:61" x14ac:dyDescent="0.55000000000000004">
      <c r="BE1523" s="51"/>
      <c r="BF1523" s="51"/>
      <c r="BG1523" s="51"/>
      <c r="BH1523" s="51"/>
      <c r="BI1523" s="51"/>
    </row>
    <row r="1524" spans="57:61" x14ac:dyDescent="0.55000000000000004">
      <c r="BE1524" s="51"/>
      <c r="BF1524" s="51"/>
      <c r="BG1524" s="51"/>
      <c r="BH1524" s="51"/>
      <c r="BI1524" s="51"/>
    </row>
    <row r="1525" spans="57:61" x14ac:dyDescent="0.55000000000000004">
      <c r="BE1525" s="51"/>
      <c r="BF1525" s="51"/>
      <c r="BG1525" s="51"/>
      <c r="BH1525" s="51"/>
      <c r="BI1525" s="51"/>
    </row>
    <row r="1526" spans="57:61" x14ac:dyDescent="0.55000000000000004">
      <c r="BE1526" s="51"/>
      <c r="BF1526" s="51"/>
      <c r="BG1526" s="51"/>
      <c r="BH1526" s="51"/>
      <c r="BI1526" s="51"/>
    </row>
    <row r="1527" spans="57:61" x14ac:dyDescent="0.55000000000000004">
      <c r="BE1527" s="51"/>
      <c r="BF1527" s="51"/>
      <c r="BG1527" s="51"/>
      <c r="BH1527" s="51"/>
      <c r="BI1527" s="51"/>
    </row>
    <row r="1528" spans="57:61" x14ac:dyDescent="0.55000000000000004">
      <c r="BE1528" s="51"/>
      <c r="BF1528" s="51"/>
      <c r="BG1528" s="51"/>
      <c r="BH1528" s="51"/>
      <c r="BI1528" s="51"/>
    </row>
    <row r="1529" spans="57:61" x14ac:dyDescent="0.55000000000000004">
      <c r="BE1529" s="51"/>
      <c r="BF1529" s="51"/>
      <c r="BG1529" s="51"/>
      <c r="BH1529" s="51"/>
      <c r="BI1529" s="51"/>
    </row>
    <row r="1530" spans="57:61" x14ac:dyDescent="0.55000000000000004">
      <c r="BE1530" s="51"/>
      <c r="BF1530" s="51"/>
      <c r="BG1530" s="51"/>
      <c r="BH1530" s="51"/>
      <c r="BI1530" s="51"/>
    </row>
    <row r="1531" spans="57:61" x14ac:dyDescent="0.55000000000000004">
      <c r="BE1531" s="51"/>
      <c r="BF1531" s="51"/>
      <c r="BG1531" s="51"/>
      <c r="BH1531" s="51"/>
      <c r="BI1531" s="51"/>
    </row>
    <row r="1532" spans="57:61" x14ac:dyDescent="0.55000000000000004">
      <c r="BE1532" s="51"/>
      <c r="BF1532" s="51"/>
      <c r="BG1532" s="51"/>
      <c r="BH1532" s="51"/>
      <c r="BI1532" s="51"/>
    </row>
    <row r="1533" spans="57:61" x14ac:dyDescent="0.55000000000000004">
      <c r="BE1533" s="51"/>
      <c r="BF1533" s="51"/>
      <c r="BG1533" s="51"/>
      <c r="BH1533" s="51"/>
      <c r="BI1533" s="51"/>
    </row>
    <row r="1534" spans="57:61" x14ac:dyDescent="0.55000000000000004">
      <c r="BE1534" s="51"/>
      <c r="BF1534" s="51"/>
      <c r="BG1534" s="51"/>
      <c r="BH1534" s="51"/>
      <c r="BI1534" s="51"/>
    </row>
    <row r="1535" spans="57:61" x14ac:dyDescent="0.55000000000000004">
      <c r="BE1535" s="51"/>
      <c r="BF1535" s="51"/>
      <c r="BG1535" s="51"/>
      <c r="BH1535" s="51"/>
      <c r="BI1535" s="51"/>
    </row>
    <row r="1536" spans="57:61" x14ac:dyDescent="0.55000000000000004">
      <c r="BE1536" s="51"/>
      <c r="BF1536" s="51"/>
      <c r="BG1536" s="51"/>
      <c r="BH1536" s="51"/>
      <c r="BI1536" s="51"/>
    </row>
    <row r="1537" spans="57:61" x14ac:dyDescent="0.55000000000000004">
      <c r="BE1537" s="51"/>
      <c r="BF1537" s="51"/>
      <c r="BG1537" s="51"/>
      <c r="BH1537" s="51"/>
      <c r="BI1537" s="51"/>
    </row>
    <row r="1538" spans="57:61" x14ac:dyDescent="0.55000000000000004">
      <c r="BE1538" s="51"/>
      <c r="BF1538" s="51"/>
      <c r="BG1538" s="51"/>
      <c r="BH1538" s="51"/>
      <c r="BI1538" s="51"/>
    </row>
    <row r="1539" spans="57:61" x14ac:dyDescent="0.55000000000000004">
      <c r="BE1539" s="51"/>
      <c r="BF1539" s="51"/>
      <c r="BG1539" s="51"/>
      <c r="BH1539" s="51"/>
      <c r="BI1539" s="51"/>
    </row>
    <row r="1540" spans="57:61" x14ac:dyDescent="0.55000000000000004">
      <c r="BE1540" s="51"/>
      <c r="BF1540" s="51"/>
      <c r="BG1540" s="51"/>
      <c r="BH1540" s="51"/>
      <c r="BI1540" s="51"/>
    </row>
    <row r="1541" spans="57:61" x14ac:dyDescent="0.55000000000000004">
      <c r="BE1541" s="51"/>
      <c r="BF1541" s="51"/>
      <c r="BG1541" s="51"/>
      <c r="BH1541" s="51"/>
      <c r="BI1541" s="51"/>
    </row>
    <row r="1542" spans="57:61" x14ac:dyDescent="0.55000000000000004">
      <c r="BE1542" s="51"/>
      <c r="BF1542" s="51"/>
      <c r="BG1542" s="51"/>
      <c r="BH1542" s="51"/>
      <c r="BI1542" s="51"/>
    </row>
    <row r="1543" spans="57:61" x14ac:dyDescent="0.55000000000000004">
      <c r="BE1543" s="51"/>
      <c r="BF1543" s="51"/>
      <c r="BG1543" s="51"/>
      <c r="BH1543" s="51"/>
      <c r="BI1543" s="51"/>
    </row>
    <row r="1544" spans="57:61" x14ac:dyDescent="0.55000000000000004">
      <c r="BE1544" s="51"/>
      <c r="BF1544" s="51"/>
      <c r="BG1544" s="51"/>
      <c r="BH1544" s="51"/>
      <c r="BI1544" s="51"/>
    </row>
    <row r="1545" spans="57:61" x14ac:dyDescent="0.55000000000000004">
      <c r="BE1545" s="51"/>
      <c r="BF1545" s="51"/>
      <c r="BG1545" s="51"/>
      <c r="BH1545" s="51"/>
      <c r="BI1545" s="51"/>
    </row>
    <row r="1546" spans="57:61" x14ac:dyDescent="0.55000000000000004">
      <c r="BE1546" s="51"/>
      <c r="BF1546" s="51"/>
      <c r="BG1546" s="51"/>
      <c r="BH1546" s="51"/>
      <c r="BI1546" s="51"/>
    </row>
    <row r="1547" spans="57:61" x14ac:dyDescent="0.55000000000000004">
      <c r="BE1547" s="51"/>
      <c r="BF1547" s="51"/>
      <c r="BG1547" s="51"/>
      <c r="BH1547" s="51"/>
      <c r="BI1547" s="51"/>
    </row>
    <row r="1548" spans="57:61" x14ac:dyDescent="0.55000000000000004">
      <c r="BE1548" s="51"/>
      <c r="BF1548" s="51"/>
      <c r="BG1548" s="51"/>
      <c r="BH1548" s="51"/>
      <c r="BI1548" s="51"/>
    </row>
    <row r="1549" spans="57:61" x14ac:dyDescent="0.55000000000000004">
      <c r="BE1549" s="51"/>
      <c r="BF1549" s="51"/>
      <c r="BG1549" s="51"/>
      <c r="BH1549" s="51"/>
      <c r="BI1549" s="51"/>
    </row>
    <row r="1550" spans="57:61" x14ac:dyDescent="0.55000000000000004">
      <c r="BE1550" s="51"/>
      <c r="BF1550" s="51"/>
      <c r="BG1550" s="51"/>
      <c r="BH1550" s="51"/>
      <c r="BI1550" s="51"/>
    </row>
    <row r="1551" spans="57:61" x14ac:dyDescent="0.55000000000000004">
      <c r="BE1551" s="51"/>
      <c r="BF1551" s="51"/>
      <c r="BG1551" s="51"/>
      <c r="BH1551" s="51"/>
      <c r="BI1551" s="51"/>
    </row>
    <row r="1552" spans="57:61" x14ac:dyDescent="0.55000000000000004">
      <c r="BE1552" s="51"/>
      <c r="BF1552" s="51"/>
      <c r="BG1552" s="51"/>
      <c r="BH1552" s="51"/>
      <c r="BI1552" s="51"/>
    </row>
    <row r="1553" spans="57:61" x14ac:dyDescent="0.55000000000000004">
      <c r="BE1553" s="51"/>
      <c r="BF1553" s="51"/>
      <c r="BG1553" s="51"/>
      <c r="BH1553" s="51"/>
      <c r="BI1553" s="51"/>
    </row>
    <row r="1554" spans="57:61" x14ac:dyDescent="0.55000000000000004">
      <c r="BE1554" s="51"/>
      <c r="BF1554" s="51"/>
      <c r="BG1554" s="51"/>
      <c r="BH1554" s="51"/>
      <c r="BI1554" s="51"/>
    </row>
    <row r="1555" spans="57:61" x14ac:dyDescent="0.55000000000000004">
      <c r="BE1555" s="51"/>
      <c r="BF1555" s="51"/>
      <c r="BG1555" s="51"/>
      <c r="BH1555" s="51"/>
      <c r="BI1555" s="51"/>
    </row>
    <row r="1556" spans="57:61" x14ac:dyDescent="0.55000000000000004">
      <c r="BE1556" s="51"/>
      <c r="BF1556" s="51"/>
      <c r="BG1556" s="51"/>
      <c r="BH1556" s="51"/>
      <c r="BI1556" s="51"/>
    </row>
    <row r="1557" spans="57:61" x14ac:dyDescent="0.55000000000000004">
      <c r="BE1557" s="51"/>
      <c r="BF1557" s="51"/>
      <c r="BG1557" s="51"/>
      <c r="BH1557" s="51"/>
      <c r="BI1557" s="51"/>
    </row>
    <row r="1558" spans="57:61" x14ac:dyDescent="0.55000000000000004">
      <c r="BE1558" s="51"/>
      <c r="BF1558" s="51"/>
      <c r="BG1558" s="51"/>
      <c r="BH1558" s="51"/>
      <c r="BI1558" s="51"/>
    </row>
    <row r="1559" spans="57:61" x14ac:dyDescent="0.55000000000000004">
      <c r="BE1559" s="51"/>
      <c r="BF1559" s="51"/>
      <c r="BG1559" s="51"/>
      <c r="BH1559" s="51"/>
      <c r="BI1559" s="51"/>
    </row>
    <row r="1560" spans="57:61" x14ac:dyDescent="0.55000000000000004">
      <c r="BE1560" s="51"/>
      <c r="BF1560" s="51"/>
      <c r="BG1560" s="51"/>
      <c r="BH1560" s="51"/>
      <c r="BI1560" s="51"/>
    </row>
    <row r="1561" spans="57:61" x14ac:dyDescent="0.55000000000000004">
      <c r="BE1561" s="51"/>
      <c r="BF1561" s="51"/>
      <c r="BG1561" s="51"/>
      <c r="BH1561" s="51"/>
      <c r="BI1561" s="51"/>
    </row>
    <row r="1562" spans="57:61" x14ac:dyDescent="0.55000000000000004">
      <c r="BE1562" s="51"/>
      <c r="BF1562" s="51"/>
      <c r="BG1562" s="51"/>
      <c r="BH1562" s="51"/>
      <c r="BI1562" s="51"/>
    </row>
    <row r="1563" spans="57:61" x14ac:dyDescent="0.55000000000000004">
      <c r="BE1563" s="51"/>
      <c r="BF1563" s="51"/>
      <c r="BG1563" s="51"/>
      <c r="BH1563" s="51"/>
      <c r="BI1563" s="51"/>
    </row>
    <row r="1564" spans="57:61" x14ac:dyDescent="0.55000000000000004">
      <c r="BE1564" s="51"/>
      <c r="BF1564" s="51"/>
      <c r="BG1564" s="51"/>
      <c r="BH1564" s="51"/>
      <c r="BI1564" s="51"/>
    </row>
    <row r="1565" spans="57:61" x14ac:dyDescent="0.55000000000000004">
      <c r="BE1565" s="51"/>
      <c r="BF1565" s="51"/>
      <c r="BG1565" s="51"/>
      <c r="BH1565" s="51"/>
      <c r="BI1565" s="51"/>
    </row>
    <row r="1566" spans="57:61" x14ac:dyDescent="0.55000000000000004">
      <c r="BE1566" s="51"/>
      <c r="BF1566" s="51"/>
      <c r="BG1566" s="51"/>
      <c r="BH1566" s="51"/>
      <c r="BI1566" s="51"/>
    </row>
    <row r="1567" spans="57:61" x14ac:dyDescent="0.55000000000000004">
      <c r="BE1567" s="51"/>
      <c r="BF1567" s="51"/>
      <c r="BG1567" s="51"/>
      <c r="BH1567" s="51"/>
      <c r="BI1567" s="51"/>
    </row>
    <row r="1568" spans="57:61" x14ac:dyDescent="0.55000000000000004">
      <c r="BE1568" s="51"/>
      <c r="BF1568" s="51"/>
      <c r="BG1568" s="51"/>
      <c r="BH1568" s="51"/>
      <c r="BI1568" s="51"/>
    </row>
    <row r="1569" spans="57:61" x14ac:dyDescent="0.55000000000000004">
      <c r="BE1569" s="51"/>
      <c r="BF1569" s="51"/>
      <c r="BG1569" s="51"/>
      <c r="BH1569" s="51"/>
      <c r="BI1569" s="51"/>
    </row>
    <row r="1570" spans="57:61" x14ac:dyDescent="0.55000000000000004">
      <c r="BE1570" s="51"/>
      <c r="BF1570" s="51"/>
      <c r="BG1570" s="51"/>
      <c r="BH1570" s="51"/>
      <c r="BI1570" s="51"/>
    </row>
    <row r="1571" spans="57:61" x14ac:dyDescent="0.55000000000000004">
      <c r="BE1571" s="51"/>
      <c r="BF1571" s="51"/>
      <c r="BG1571" s="51"/>
      <c r="BH1571" s="51"/>
      <c r="BI1571" s="51"/>
    </row>
    <row r="1572" spans="57:61" x14ac:dyDescent="0.55000000000000004">
      <c r="BE1572" s="51"/>
      <c r="BF1572" s="51"/>
      <c r="BG1572" s="51"/>
      <c r="BH1572" s="51"/>
      <c r="BI1572" s="51"/>
    </row>
    <row r="1573" spans="57:61" x14ac:dyDescent="0.55000000000000004">
      <c r="BE1573" s="51"/>
      <c r="BF1573" s="51"/>
      <c r="BG1573" s="51"/>
      <c r="BH1573" s="51"/>
      <c r="BI1573" s="51"/>
    </row>
    <row r="1574" spans="57:61" x14ac:dyDescent="0.55000000000000004">
      <c r="BE1574" s="51"/>
      <c r="BF1574" s="51"/>
      <c r="BG1574" s="51"/>
      <c r="BH1574" s="51"/>
      <c r="BI1574" s="51"/>
    </row>
    <row r="1575" spans="57:61" x14ac:dyDescent="0.55000000000000004">
      <c r="BE1575" s="51"/>
      <c r="BF1575" s="51"/>
      <c r="BG1575" s="51"/>
      <c r="BH1575" s="51"/>
      <c r="BI1575" s="51"/>
    </row>
    <row r="1576" spans="57:61" x14ac:dyDescent="0.55000000000000004">
      <c r="BE1576" s="51"/>
      <c r="BF1576" s="51"/>
      <c r="BG1576" s="51"/>
      <c r="BH1576" s="51"/>
      <c r="BI1576" s="51"/>
    </row>
    <row r="1577" spans="57:61" x14ac:dyDescent="0.55000000000000004">
      <c r="BE1577" s="51"/>
      <c r="BF1577" s="51"/>
      <c r="BG1577" s="51"/>
      <c r="BH1577" s="51"/>
      <c r="BI1577" s="51"/>
    </row>
    <row r="1578" spans="57:61" x14ac:dyDescent="0.55000000000000004">
      <c r="BE1578" s="51"/>
      <c r="BF1578" s="51"/>
      <c r="BG1578" s="51"/>
      <c r="BH1578" s="51"/>
      <c r="BI1578" s="51"/>
    </row>
    <row r="1579" spans="57:61" x14ac:dyDescent="0.55000000000000004">
      <c r="BE1579" s="51"/>
      <c r="BF1579" s="51"/>
      <c r="BG1579" s="51"/>
      <c r="BH1579" s="51"/>
      <c r="BI1579" s="51"/>
    </row>
    <row r="1580" spans="57:61" x14ac:dyDescent="0.55000000000000004">
      <c r="BE1580" s="51"/>
      <c r="BF1580" s="51"/>
      <c r="BG1580" s="51"/>
      <c r="BH1580" s="51"/>
      <c r="BI1580" s="51"/>
    </row>
    <row r="1581" spans="57:61" x14ac:dyDescent="0.55000000000000004">
      <c r="BE1581" s="51"/>
      <c r="BF1581" s="51"/>
      <c r="BG1581" s="51"/>
      <c r="BH1581" s="51"/>
      <c r="BI1581" s="51"/>
    </row>
    <row r="1582" spans="57:61" x14ac:dyDescent="0.55000000000000004">
      <c r="BE1582" s="51"/>
      <c r="BF1582" s="51"/>
      <c r="BG1582" s="51"/>
      <c r="BH1582" s="51"/>
      <c r="BI1582" s="51"/>
    </row>
    <row r="1583" spans="57:61" x14ac:dyDescent="0.55000000000000004">
      <c r="BE1583" s="51"/>
      <c r="BF1583" s="51"/>
      <c r="BG1583" s="51"/>
      <c r="BH1583" s="51"/>
      <c r="BI1583" s="51"/>
    </row>
    <row r="1584" spans="57:61" x14ac:dyDescent="0.55000000000000004">
      <c r="BE1584" s="51"/>
      <c r="BF1584" s="51"/>
      <c r="BG1584" s="51"/>
      <c r="BH1584" s="51"/>
      <c r="BI1584" s="51"/>
    </row>
    <row r="1585" spans="57:61" x14ac:dyDescent="0.55000000000000004">
      <c r="BE1585" s="51"/>
      <c r="BF1585" s="51"/>
      <c r="BG1585" s="51"/>
      <c r="BH1585" s="51"/>
      <c r="BI1585" s="51"/>
    </row>
    <row r="1586" spans="57:61" x14ac:dyDescent="0.55000000000000004">
      <c r="BE1586" s="51"/>
      <c r="BF1586" s="51"/>
      <c r="BG1586" s="51"/>
      <c r="BH1586" s="51"/>
      <c r="BI1586" s="51"/>
    </row>
    <row r="1587" spans="57:61" x14ac:dyDescent="0.55000000000000004">
      <c r="BE1587" s="51"/>
      <c r="BF1587" s="51"/>
      <c r="BG1587" s="51"/>
      <c r="BH1587" s="51"/>
      <c r="BI1587" s="51"/>
    </row>
    <row r="1588" spans="57:61" x14ac:dyDescent="0.55000000000000004">
      <c r="BE1588" s="51"/>
      <c r="BF1588" s="51"/>
      <c r="BG1588" s="51"/>
      <c r="BH1588" s="51"/>
      <c r="BI1588" s="51"/>
    </row>
    <row r="1589" spans="57:61" x14ac:dyDescent="0.55000000000000004">
      <c r="BE1589" s="51"/>
      <c r="BF1589" s="51"/>
      <c r="BG1589" s="51"/>
      <c r="BH1589" s="51"/>
      <c r="BI1589" s="51"/>
    </row>
    <row r="1590" spans="57:61" x14ac:dyDescent="0.55000000000000004">
      <c r="BE1590" s="51"/>
      <c r="BF1590" s="51"/>
      <c r="BG1590" s="51"/>
      <c r="BH1590" s="51"/>
      <c r="BI1590" s="51"/>
    </row>
    <row r="1591" spans="57:61" x14ac:dyDescent="0.55000000000000004">
      <c r="BE1591" s="51"/>
      <c r="BF1591" s="51"/>
      <c r="BG1591" s="51"/>
      <c r="BH1591" s="51"/>
      <c r="BI1591" s="51"/>
    </row>
    <row r="1592" spans="57:61" x14ac:dyDescent="0.55000000000000004">
      <c r="BE1592" s="51"/>
      <c r="BF1592" s="51"/>
      <c r="BG1592" s="51"/>
      <c r="BH1592" s="51"/>
      <c r="BI1592" s="51"/>
    </row>
    <row r="1593" spans="57:61" x14ac:dyDescent="0.55000000000000004">
      <c r="BE1593" s="51"/>
      <c r="BF1593" s="51"/>
      <c r="BG1593" s="51"/>
      <c r="BH1593" s="51"/>
      <c r="BI1593" s="51"/>
    </row>
    <row r="1594" spans="57:61" x14ac:dyDescent="0.55000000000000004">
      <c r="BE1594" s="51"/>
      <c r="BF1594" s="51"/>
      <c r="BG1594" s="51"/>
      <c r="BH1594" s="51"/>
      <c r="BI1594" s="51"/>
    </row>
    <row r="1595" spans="57:61" x14ac:dyDescent="0.55000000000000004">
      <c r="BE1595" s="51"/>
      <c r="BF1595" s="51"/>
      <c r="BG1595" s="51"/>
      <c r="BH1595" s="51"/>
      <c r="BI1595" s="51"/>
    </row>
    <row r="1596" spans="57:61" x14ac:dyDescent="0.55000000000000004">
      <c r="BE1596" s="51"/>
      <c r="BF1596" s="51"/>
      <c r="BG1596" s="51"/>
      <c r="BH1596" s="51"/>
      <c r="BI1596" s="51"/>
    </row>
    <row r="1597" spans="57:61" x14ac:dyDescent="0.55000000000000004">
      <c r="BE1597" s="51"/>
      <c r="BF1597" s="51"/>
      <c r="BG1597" s="51"/>
      <c r="BH1597" s="51"/>
      <c r="BI1597" s="51"/>
    </row>
    <row r="1598" spans="57:61" x14ac:dyDescent="0.55000000000000004">
      <c r="BE1598" s="51"/>
      <c r="BF1598" s="51"/>
      <c r="BG1598" s="51"/>
      <c r="BH1598" s="51"/>
      <c r="BI1598" s="51"/>
    </row>
    <row r="1599" spans="57:61" x14ac:dyDescent="0.55000000000000004">
      <c r="BE1599" s="51"/>
      <c r="BF1599" s="51"/>
      <c r="BG1599" s="51"/>
      <c r="BH1599" s="51"/>
      <c r="BI1599" s="51"/>
    </row>
    <row r="1600" spans="57:61" x14ac:dyDescent="0.55000000000000004">
      <c r="BE1600" s="51"/>
      <c r="BF1600" s="51"/>
      <c r="BG1600" s="51"/>
      <c r="BH1600" s="51"/>
      <c r="BI1600" s="51"/>
    </row>
    <row r="1601" spans="57:61" x14ac:dyDescent="0.55000000000000004">
      <c r="BE1601" s="51"/>
      <c r="BF1601" s="51"/>
      <c r="BG1601" s="51"/>
      <c r="BH1601" s="51"/>
      <c r="BI1601" s="51"/>
    </row>
    <row r="1602" spans="57:61" x14ac:dyDescent="0.55000000000000004">
      <c r="BE1602" s="51"/>
      <c r="BF1602" s="51"/>
      <c r="BG1602" s="51"/>
      <c r="BH1602" s="51"/>
      <c r="BI1602" s="51"/>
    </row>
    <row r="1603" spans="57:61" x14ac:dyDescent="0.55000000000000004">
      <c r="BE1603" s="51"/>
      <c r="BF1603" s="51"/>
      <c r="BG1603" s="51"/>
      <c r="BH1603" s="51"/>
      <c r="BI1603" s="51"/>
    </row>
    <row r="1604" spans="57:61" x14ac:dyDescent="0.55000000000000004">
      <c r="BE1604" s="51"/>
      <c r="BF1604" s="51"/>
      <c r="BG1604" s="51"/>
      <c r="BH1604" s="51"/>
      <c r="BI1604" s="51"/>
    </row>
    <row r="1605" spans="57:61" x14ac:dyDescent="0.55000000000000004">
      <c r="BE1605" s="51"/>
      <c r="BF1605" s="51"/>
      <c r="BG1605" s="51"/>
      <c r="BH1605" s="51"/>
      <c r="BI1605" s="51"/>
    </row>
    <row r="1606" spans="57:61" x14ac:dyDescent="0.55000000000000004">
      <c r="BE1606" s="51"/>
      <c r="BF1606" s="51"/>
      <c r="BG1606" s="51"/>
      <c r="BH1606" s="51"/>
      <c r="BI1606" s="51"/>
    </row>
    <row r="1607" spans="57:61" x14ac:dyDescent="0.55000000000000004">
      <c r="BE1607" s="51"/>
      <c r="BF1607" s="51"/>
      <c r="BG1607" s="51"/>
      <c r="BH1607" s="51"/>
      <c r="BI1607" s="51"/>
    </row>
    <row r="1608" spans="57:61" x14ac:dyDescent="0.55000000000000004">
      <c r="BE1608" s="51"/>
      <c r="BF1608" s="51"/>
      <c r="BG1608" s="51"/>
      <c r="BH1608" s="51"/>
      <c r="BI1608" s="51"/>
    </row>
    <row r="1609" spans="57:61" x14ac:dyDescent="0.55000000000000004">
      <c r="BE1609" s="51"/>
      <c r="BF1609" s="51"/>
      <c r="BG1609" s="51"/>
      <c r="BH1609" s="51"/>
      <c r="BI1609" s="51"/>
    </row>
    <row r="1610" spans="57:61" x14ac:dyDescent="0.55000000000000004">
      <c r="BE1610" s="51"/>
      <c r="BF1610" s="51"/>
      <c r="BG1610" s="51"/>
      <c r="BH1610" s="51"/>
      <c r="BI1610" s="51"/>
    </row>
    <row r="1611" spans="57:61" x14ac:dyDescent="0.55000000000000004">
      <c r="BE1611" s="51"/>
      <c r="BF1611" s="51"/>
      <c r="BG1611" s="51"/>
      <c r="BH1611" s="51"/>
      <c r="BI1611" s="51"/>
    </row>
    <row r="1612" spans="57:61" x14ac:dyDescent="0.55000000000000004">
      <c r="BE1612" s="51"/>
      <c r="BF1612" s="51"/>
      <c r="BG1612" s="51"/>
      <c r="BH1612" s="51"/>
      <c r="BI1612" s="51"/>
    </row>
    <row r="1613" spans="57:61" x14ac:dyDescent="0.55000000000000004">
      <c r="BE1613" s="51"/>
      <c r="BF1613" s="51"/>
      <c r="BG1613" s="51"/>
      <c r="BH1613" s="51"/>
      <c r="BI1613" s="51"/>
    </row>
    <row r="1614" spans="57:61" x14ac:dyDescent="0.55000000000000004">
      <c r="BE1614" s="51"/>
      <c r="BF1614" s="51"/>
      <c r="BG1614" s="51"/>
      <c r="BH1614" s="51"/>
      <c r="BI1614" s="51"/>
    </row>
    <row r="1615" spans="57:61" x14ac:dyDescent="0.55000000000000004">
      <c r="BE1615" s="51"/>
      <c r="BF1615" s="51"/>
      <c r="BG1615" s="51"/>
      <c r="BH1615" s="51"/>
      <c r="BI1615" s="51"/>
    </row>
    <row r="1616" spans="57:61" x14ac:dyDescent="0.55000000000000004">
      <c r="BE1616" s="51"/>
      <c r="BF1616" s="51"/>
      <c r="BG1616" s="51"/>
      <c r="BH1616" s="51"/>
      <c r="BI1616" s="51"/>
    </row>
    <row r="1617" spans="57:61" x14ac:dyDescent="0.55000000000000004">
      <c r="BE1617" s="51"/>
      <c r="BF1617" s="51"/>
      <c r="BG1617" s="51"/>
      <c r="BH1617" s="51"/>
      <c r="BI1617" s="51"/>
    </row>
    <row r="1618" spans="57:61" x14ac:dyDescent="0.55000000000000004">
      <c r="BE1618" s="51"/>
      <c r="BF1618" s="51"/>
      <c r="BG1618" s="51"/>
      <c r="BH1618" s="51"/>
      <c r="BI1618" s="51"/>
    </row>
    <row r="1619" spans="57:61" x14ac:dyDescent="0.55000000000000004">
      <c r="BE1619" s="51"/>
      <c r="BF1619" s="51"/>
      <c r="BG1619" s="51"/>
      <c r="BH1619" s="51"/>
      <c r="BI1619" s="51"/>
    </row>
    <row r="1620" spans="57:61" x14ac:dyDescent="0.55000000000000004">
      <c r="BE1620" s="51"/>
      <c r="BF1620" s="51"/>
      <c r="BG1620" s="51"/>
      <c r="BH1620" s="51"/>
      <c r="BI1620" s="51"/>
    </row>
    <row r="1621" spans="57:61" x14ac:dyDescent="0.55000000000000004">
      <c r="BE1621" s="51"/>
      <c r="BF1621" s="51"/>
      <c r="BG1621" s="51"/>
      <c r="BH1621" s="51"/>
      <c r="BI1621" s="51"/>
    </row>
    <row r="1622" spans="57:61" x14ac:dyDescent="0.55000000000000004">
      <c r="BE1622" s="51"/>
      <c r="BF1622" s="51"/>
      <c r="BG1622" s="51"/>
      <c r="BH1622" s="51"/>
      <c r="BI1622" s="51"/>
    </row>
    <row r="1623" spans="57:61" x14ac:dyDescent="0.55000000000000004">
      <c r="BE1623" s="51"/>
      <c r="BF1623" s="51"/>
      <c r="BG1623" s="51"/>
      <c r="BH1623" s="51"/>
      <c r="BI1623" s="51"/>
    </row>
    <row r="1624" spans="57:61" x14ac:dyDescent="0.55000000000000004">
      <c r="BE1624" s="51"/>
      <c r="BF1624" s="51"/>
      <c r="BG1624" s="51"/>
      <c r="BH1624" s="51"/>
      <c r="BI1624" s="51"/>
    </row>
    <row r="1625" spans="57:61" x14ac:dyDescent="0.55000000000000004">
      <c r="BE1625" s="51"/>
      <c r="BF1625" s="51"/>
      <c r="BG1625" s="51"/>
      <c r="BH1625" s="51"/>
      <c r="BI1625" s="51"/>
    </row>
    <row r="1626" spans="57:61" x14ac:dyDescent="0.55000000000000004">
      <c r="BE1626" s="51"/>
      <c r="BF1626" s="51"/>
      <c r="BG1626" s="51"/>
      <c r="BH1626" s="51"/>
      <c r="BI1626" s="51"/>
    </row>
    <row r="1627" spans="57:61" x14ac:dyDescent="0.55000000000000004">
      <c r="BE1627" s="51"/>
      <c r="BF1627" s="51"/>
      <c r="BG1627" s="51"/>
      <c r="BH1627" s="51"/>
      <c r="BI1627" s="51"/>
    </row>
    <row r="1628" spans="57:61" x14ac:dyDescent="0.55000000000000004">
      <c r="BE1628" s="51"/>
      <c r="BF1628" s="51"/>
      <c r="BG1628" s="51"/>
      <c r="BH1628" s="51"/>
      <c r="BI1628" s="51"/>
    </row>
    <row r="1629" spans="57:61" x14ac:dyDescent="0.55000000000000004">
      <c r="BE1629" s="51"/>
      <c r="BF1629" s="51"/>
      <c r="BG1629" s="51"/>
      <c r="BH1629" s="51"/>
      <c r="BI1629" s="51"/>
    </row>
    <row r="1630" spans="57:61" x14ac:dyDescent="0.55000000000000004">
      <c r="BE1630" s="51"/>
      <c r="BF1630" s="51"/>
      <c r="BG1630" s="51"/>
      <c r="BH1630" s="51"/>
      <c r="BI1630" s="51"/>
    </row>
    <row r="1631" spans="57:61" x14ac:dyDescent="0.55000000000000004">
      <c r="BE1631" s="51"/>
      <c r="BF1631" s="51"/>
      <c r="BG1631" s="51"/>
      <c r="BH1631" s="51"/>
      <c r="BI1631" s="51"/>
    </row>
    <row r="1632" spans="57:61" x14ac:dyDescent="0.55000000000000004">
      <c r="BE1632" s="51"/>
      <c r="BF1632" s="51"/>
      <c r="BG1632" s="51"/>
      <c r="BH1632" s="51"/>
      <c r="BI1632" s="51"/>
    </row>
    <row r="1633" spans="57:61" x14ac:dyDescent="0.55000000000000004">
      <c r="BE1633" s="51"/>
      <c r="BF1633" s="51"/>
      <c r="BG1633" s="51"/>
      <c r="BH1633" s="51"/>
      <c r="BI1633" s="51"/>
    </row>
    <row r="1634" spans="57:61" x14ac:dyDescent="0.55000000000000004">
      <c r="BE1634" s="51"/>
      <c r="BF1634" s="51"/>
      <c r="BG1634" s="51"/>
      <c r="BH1634" s="51"/>
      <c r="BI1634" s="51"/>
    </row>
    <row r="1635" spans="57:61" x14ac:dyDescent="0.55000000000000004">
      <c r="BE1635" s="51"/>
      <c r="BF1635" s="51"/>
      <c r="BG1635" s="51"/>
      <c r="BH1635" s="51"/>
      <c r="BI1635" s="51"/>
    </row>
    <row r="1636" spans="57:61" x14ac:dyDescent="0.55000000000000004">
      <c r="BE1636" s="51"/>
      <c r="BF1636" s="51"/>
      <c r="BG1636" s="51"/>
      <c r="BH1636" s="51"/>
      <c r="BI1636" s="51"/>
    </row>
    <row r="1637" spans="57:61" x14ac:dyDescent="0.55000000000000004">
      <c r="BE1637" s="51"/>
      <c r="BF1637" s="51"/>
      <c r="BG1637" s="51"/>
      <c r="BH1637" s="51"/>
      <c r="BI1637" s="51"/>
    </row>
    <row r="1638" spans="57:61" x14ac:dyDescent="0.55000000000000004">
      <c r="BE1638" s="51"/>
      <c r="BF1638" s="51"/>
      <c r="BG1638" s="51"/>
      <c r="BH1638" s="51"/>
      <c r="BI1638" s="51"/>
    </row>
    <row r="1639" spans="57:61" x14ac:dyDescent="0.55000000000000004">
      <c r="BE1639" s="51"/>
      <c r="BF1639" s="51"/>
      <c r="BG1639" s="51"/>
      <c r="BH1639" s="51"/>
      <c r="BI1639" s="51"/>
    </row>
    <row r="1640" spans="57:61" x14ac:dyDescent="0.55000000000000004">
      <c r="BE1640" s="51"/>
      <c r="BF1640" s="51"/>
      <c r="BG1640" s="51"/>
      <c r="BH1640" s="51"/>
      <c r="BI1640" s="51"/>
    </row>
    <row r="1641" spans="57:61" x14ac:dyDescent="0.55000000000000004">
      <c r="BE1641" s="51"/>
      <c r="BF1641" s="51"/>
      <c r="BG1641" s="51"/>
      <c r="BH1641" s="51"/>
      <c r="BI1641" s="51"/>
    </row>
    <row r="1642" spans="57:61" x14ac:dyDescent="0.55000000000000004">
      <c r="BE1642" s="51"/>
      <c r="BF1642" s="51"/>
      <c r="BG1642" s="51"/>
      <c r="BH1642" s="51"/>
      <c r="BI1642" s="51"/>
    </row>
    <row r="1643" spans="57:61" x14ac:dyDescent="0.55000000000000004">
      <c r="BE1643" s="51"/>
      <c r="BF1643" s="51"/>
      <c r="BG1643" s="51"/>
      <c r="BH1643" s="51"/>
      <c r="BI1643" s="51"/>
    </row>
    <row r="1644" spans="57:61" x14ac:dyDescent="0.55000000000000004">
      <c r="BE1644" s="51"/>
      <c r="BF1644" s="51"/>
      <c r="BG1644" s="51"/>
      <c r="BH1644" s="51"/>
      <c r="BI1644" s="51"/>
    </row>
    <row r="1645" spans="57:61" x14ac:dyDescent="0.55000000000000004">
      <c r="BE1645" s="51"/>
      <c r="BF1645" s="51"/>
      <c r="BG1645" s="51"/>
      <c r="BH1645" s="51"/>
      <c r="BI1645" s="51"/>
    </row>
    <row r="1646" spans="57:61" x14ac:dyDescent="0.55000000000000004">
      <c r="BE1646" s="51"/>
      <c r="BF1646" s="51"/>
      <c r="BG1646" s="51"/>
      <c r="BH1646" s="51"/>
      <c r="BI1646" s="51"/>
    </row>
    <row r="1647" spans="57:61" x14ac:dyDescent="0.55000000000000004">
      <c r="BE1647" s="51"/>
      <c r="BF1647" s="51"/>
      <c r="BG1647" s="51"/>
      <c r="BH1647" s="51"/>
      <c r="BI1647" s="51"/>
    </row>
    <row r="1648" spans="57:61" x14ac:dyDescent="0.55000000000000004">
      <c r="BE1648" s="51"/>
      <c r="BF1648" s="51"/>
      <c r="BG1648" s="51"/>
      <c r="BH1648" s="51"/>
      <c r="BI1648" s="51"/>
    </row>
    <row r="1649" spans="57:61" x14ac:dyDescent="0.55000000000000004">
      <c r="BE1649" s="51"/>
      <c r="BF1649" s="51"/>
      <c r="BG1649" s="51"/>
      <c r="BH1649" s="51"/>
      <c r="BI1649" s="51"/>
    </row>
    <row r="1650" spans="57:61" x14ac:dyDescent="0.55000000000000004">
      <c r="BE1650" s="51"/>
      <c r="BF1650" s="51"/>
      <c r="BG1650" s="51"/>
      <c r="BH1650" s="51"/>
      <c r="BI1650" s="51"/>
    </row>
    <row r="1651" spans="57:61" x14ac:dyDescent="0.55000000000000004">
      <c r="BE1651" s="51"/>
      <c r="BF1651" s="51"/>
      <c r="BG1651" s="51"/>
      <c r="BH1651" s="51"/>
      <c r="BI1651" s="51"/>
    </row>
    <row r="1652" spans="57:61" x14ac:dyDescent="0.55000000000000004">
      <c r="BE1652" s="51"/>
      <c r="BF1652" s="51"/>
      <c r="BG1652" s="51"/>
      <c r="BH1652" s="51"/>
      <c r="BI1652" s="51"/>
    </row>
    <row r="1653" spans="57:61" x14ac:dyDescent="0.55000000000000004">
      <c r="BE1653" s="51"/>
      <c r="BF1653" s="51"/>
      <c r="BG1653" s="51"/>
      <c r="BH1653" s="51"/>
      <c r="BI1653" s="51"/>
    </row>
    <row r="1654" spans="57:61" x14ac:dyDescent="0.55000000000000004">
      <c r="BE1654" s="51"/>
      <c r="BF1654" s="51"/>
      <c r="BG1654" s="51"/>
      <c r="BH1654" s="51"/>
      <c r="BI1654" s="51"/>
    </row>
    <row r="1655" spans="57:61" x14ac:dyDescent="0.55000000000000004">
      <c r="BE1655" s="51"/>
      <c r="BF1655" s="51"/>
      <c r="BG1655" s="51"/>
      <c r="BH1655" s="51"/>
      <c r="BI1655" s="51"/>
    </row>
    <row r="1656" spans="57:61" x14ac:dyDescent="0.55000000000000004">
      <c r="BE1656" s="51"/>
      <c r="BF1656" s="51"/>
      <c r="BG1656" s="51"/>
      <c r="BH1656" s="51"/>
      <c r="BI1656" s="51"/>
    </row>
    <row r="1657" spans="57:61" x14ac:dyDescent="0.55000000000000004">
      <c r="BE1657" s="51"/>
      <c r="BF1657" s="51"/>
      <c r="BG1657" s="51"/>
      <c r="BH1657" s="51"/>
      <c r="BI1657" s="51"/>
    </row>
    <row r="1658" spans="57:61" x14ac:dyDescent="0.55000000000000004">
      <c r="BE1658" s="51"/>
      <c r="BF1658" s="51"/>
      <c r="BG1658" s="51"/>
      <c r="BH1658" s="51"/>
      <c r="BI1658" s="51"/>
    </row>
    <row r="1659" spans="57:61" x14ac:dyDescent="0.55000000000000004">
      <c r="BE1659" s="51"/>
      <c r="BF1659" s="51"/>
      <c r="BG1659" s="51"/>
      <c r="BH1659" s="51"/>
      <c r="BI1659" s="51"/>
    </row>
    <row r="1660" spans="57:61" x14ac:dyDescent="0.55000000000000004">
      <c r="BE1660" s="51"/>
      <c r="BF1660" s="51"/>
      <c r="BG1660" s="51"/>
      <c r="BH1660" s="51"/>
      <c r="BI1660" s="51"/>
    </row>
    <row r="1661" spans="57:61" x14ac:dyDescent="0.55000000000000004">
      <c r="BE1661" s="51"/>
      <c r="BF1661" s="51"/>
      <c r="BG1661" s="51"/>
      <c r="BH1661" s="51"/>
      <c r="BI1661" s="51"/>
    </row>
    <row r="1662" spans="57:61" x14ac:dyDescent="0.55000000000000004">
      <c r="BE1662" s="51"/>
      <c r="BF1662" s="51"/>
      <c r="BG1662" s="51"/>
      <c r="BH1662" s="51"/>
      <c r="BI1662" s="51"/>
    </row>
    <row r="1663" spans="57:61" x14ac:dyDescent="0.55000000000000004">
      <c r="BE1663" s="51"/>
      <c r="BF1663" s="51"/>
      <c r="BG1663" s="51"/>
      <c r="BH1663" s="51"/>
      <c r="BI1663" s="51"/>
    </row>
    <row r="1664" spans="57:61" x14ac:dyDescent="0.55000000000000004">
      <c r="BE1664" s="51"/>
      <c r="BF1664" s="51"/>
      <c r="BG1664" s="51"/>
      <c r="BH1664" s="51"/>
      <c r="BI1664" s="51"/>
    </row>
    <row r="1665" spans="57:61" x14ac:dyDescent="0.55000000000000004">
      <c r="BE1665" s="51"/>
      <c r="BF1665" s="51"/>
      <c r="BG1665" s="51"/>
      <c r="BH1665" s="51"/>
      <c r="BI1665" s="51"/>
    </row>
    <row r="1666" spans="57:61" x14ac:dyDescent="0.55000000000000004">
      <c r="BE1666" s="51"/>
      <c r="BF1666" s="51"/>
      <c r="BG1666" s="51"/>
      <c r="BH1666" s="51"/>
      <c r="BI1666" s="51"/>
    </row>
    <row r="1667" spans="57:61" x14ac:dyDescent="0.55000000000000004">
      <c r="BE1667" s="51"/>
      <c r="BF1667" s="51"/>
      <c r="BG1667" s="51"/>
      <c r="BH1667" s="51"/>
      <c r="BI1667" s="51"/>
    </row>
    <row r="1668" spans="57:61" x14ac:dyDescent="0.55000000000000004">
      <c r="BE1668" s="51"/>
      <c r="BF1668" s="51"/>
      <c r="BG1668" s="51"/>
      <c r="BH1668" s="51"/>
      <c r="BI1668" s="51"/>
    </row>
    <row r="1669" spans="57:61" x14ac:dyDescent="0.55000000000000004">
      <c r="BE1669" s="51"/>
      <c r="BF1669" s="51"/>
      <c r="BG1669" s="51"/>
      <c r="BH1669" s="51"/>
      <c r="BI1669" s="51"/>
    </row>
    <row r="1670" spans="57:61" x14ac:dyDescent="0.55000000000000004">
      <c r="BE1670" s="51"/>
      <c r="BF1670" s="51"/>
      <c r="BG1670" s="51"/>
      <c r="BH1670" s="51"/>
      <c r="BI1670" s="51"/>
    </row>
    <row r="1671" spans="57:61" x14ac:dyDescent="0.55000000000000004">
      <c r="BE1671" s="51"/>
      <c r="BF1671" s="51"/>
      <c r="BG1671" s="51"/>
      <c r="BH1671" s="51"/>
      <c r="BI1671" s="51"/>
    </row>
    <row r="1672" spans="57:61" x14ac:dyDescent="0.55000000000000004">
      <c r="BE1672" s="51"/>
      <c r="BF1672" s="51"/>
      <c r="BG1672" s="51"/>
      <c r="BH1672" s="51"/>
      <c r="BI1672" s="51"/>
    </row>
    <row r="1673" spans="57:61" x14ac:dyDescent="0.55000000000000004">
      <c r="BE1673" s="51"/>
      <c r="BF1673" s="51"/>
      <c r="BG1673" s="51"/>
      <c r="BH1673" s="51"/>
      <c r="BI1673" s="51"/>
    </row>
    <row r="1674" spans="57:61" x14ac:dyDescent="0.55000000000000004">
      <c r="BE1674" s="51"/>
      <c r="BF1674" s="51"/>
      <c r="BG1674" s="51"/>
      <c r="BH1674" s="51"/>
      <c r="BI1674" s="51"/>
    </row>
    <row r="1675" spans="57:61" x14ac:dyDescent="0.55000000000000004">
      <c r="BE1675" s="51"/>
      <c r="BF1675" s="51"/>
      <c r="BG1675" s="51"/>
      <c r="BH1675" s="51"/>
      <c r="BI1675" s="51"/>
    </row>
    <row r="1676" spans="57:61" x14ac:dyDescent="0.55000000000000004">
      <c r="BE1676" s="51"/>
      <c r="BF1676" s="51"/>
      <c r="BG1676" s="51"/>
      <c r="BH1676" s="51"/>
      <c r="BI1676" s="51"/>
    </row>
    <row r="1677" spans="57:61" x14ac:dyDescent="0.55000000000000004">
      <c r="BE1677" s="51"/>
      <c r="BF1677" s="51"/>
      <c r="BG1677" s="51"/>
      <c r="BH1677" s="51"/>
      <c r="BI1677" s="51"/>
    </row>
    <row r="1678" spans="57:61" x14ac:dyDescent="0.55000000000000004">
      <c r="BE1678" s="51"/>
      <c r="BF1678" s="51"/>
      <c r="BG1678" s="51"/>
      <c r="BH1678" s="51"/>
      <c r="BI1678" s="51"/>
    </row>
    <row r="1679" spans="57:61" x14ac:dyDescent="0.55000000000000004">
      <c r="BE1679" s="51"/>
      <c r="BF1679" s="51"/>
      <c r="BG1679" s="51"/>
      <c r="BH1679" s="51"/>
      <c r="BI1679" s="51"/>
    </row>
    <row r="1680" spans="57:61" x14ac:dyDescent="0.55000000000000004">
      <c r="BE1680" s="51"/>
      <c r="BF1680" s="51"/>
      <c r="BG1680" s="51"/>
      <c r="BH1680" s="51"/>
      <c r="BI1680" s="51"/>
    </row>
    <row r="1681" spans="57:61" x14ac:dyDescent="0.55000000000000004">
      <c r="BE1681" s="51"/>
      <c r="BF1681" s="51"/>
      <c r="BG1681" s="51"/>
      <c r="BH1681" s="51"/>
      <c r="BI1681" s="51"/>
    </row>
    <row r="1682" spans="57:61" x14ac:dyDescent="0.55000000000000004">
      <c r="BE1682" s="51"/>
      <c r="BF1682" s="51"/>
      <c r="BG1682" s="51"/>
      <c r="BH1682" s="51"/>
      <c r="BI1682" s="51"/>
    </row>
    <row r="1683" spans="57:61" x14ac:dyDescent="0.55000000000000004">
      <c r="BE1683" s="51"/>
      <c r="BF1683" s="51"/>
      <c r="BG1683" s="51"/>
      <c r="BH1683" s="51"/>
      <c r="BI1683" s="51"/>
    </row>
    <row r="1684" spans="57:61" x14ac:dyDescent="0.55000000000000004">
      <c r="BE1684" s="51"/>
      <c r="BF1684" s="51"/>
      <c r="BG1684" s="51"/>
      <c r="BH1684" s="51"/>
      <c r="BI1684" s="51"/>
    </row>
    <row r="1685" spans="57:61" x14ac:dyDescent="0.55000000000000004">
      <c r="BE1685" s="51"/>
      <c r="BF1685" s="51"/>
      <c r="BG1685" s="51"/>
      <c r="BH1685" s="51"/>
      <c r="BI1685" s="51"/>
    </row>
    <row r="1686" spans="57:61" x14ac:dyDescent="0.55000000000000004">
      <c r="BE1686" s="51"/>
      <c r="BF1686" s="51"/>
      <c r="BG1686" s="51"/>
      <c r="BH1686" s="51"/>
      <c r="BI1686" s="51"/>
    </row>
    <row r="1687" spans="57:61" x14ac:dyDescent="0.55000000000000004">
      <c r="BE1687" s="51"/>
      <c r="BF1687" s="51"/>
      <c r="BG1687" s="51"/>
      <c r="BH1687" s="51"/>
      <c r="BI1687" s="51"/>
    </row>
    <row r="1688" spans="57:61" x14ac:dyDescent="0.55000000000000004">
      <c r="BE1688" s="51"/>
      <c r="BF1688" s="51"/>
      <c r="BG1688" s="51"/>
      <c r="BH1688" s="51"/>
      <c r="BI1688" s="51"/>
    </row>
    <row r="1689" spans="57:61" x14ac:dyDescent="0.55000000000000004">
      <c r="BE1689" s="51"/>
      <c r="BF1689" s="51"/>
      <c r="BG1689" s="51"/>
      <c r="BH1689" s="51"/>
      <c r="BI1689" s="51"/>
    </row>
    <row r="1690" spans="57:61" x14ac:dyDescent="0.55000000000000004">
      <c r="BE1690" s="51"/>
      <c r="BF1690" s="51"/>
      <c r="BG1690" s="51"/>
      <c r="BH1690" s="51"/>
      <c r="BI1690" s="51"/>
    </row>
    <row r="1691" spans="57:61" x14ac:dyDescent="0.55000000000000004">
      <c r="BE1691" s="51"/>
      <c r="BF1691" s="51"/>
      <c r="BG1691" s="51"/>
      <c r="BH1691" s="51"/>
      <c r="BI1691" s="51"/>
    </row>
    <row r="1692" spans="57:61" x14ac:dyDescent="0.55000000000000004">
      <c r="BE1692" s="51"/>
      <c r="BF1692" s="51"/>
      <c r="BG1692" s="51"/>
      <c r="BH1692" s="51"/>
      <c r="BI1692" s="51"/>
    </row>
    <row r="1693" spans="57:61" x14ac:dyDescent="0.55000000000000004">
      <c r="BE1693" s="51"/>
      <c r="BF1693" s="51"/>
      <c r="BG1693" s="51"/>
      <c r="BH1693" s="51"/>
      <c r="BI1693" s="51"/>
    </row>
    <row r="1694" spans="57:61" x14ac:dyDescent="0.55000000000000004">
      <c r="BE1694" s="51"/>
      <c r="BF1694" s="51"/>
      <c r="BG1694" s="51"/>
      <c r="BH1694" s="51"/>
      <c r="BI1694" s="51"/>
    </row>
    <row r="1695" spans="57:61" x14ac:dyDescent="0.55000000000000004">
      <c r="BE1695" s="51"/>
      <c r="BF1695" s="51"/>
      <c r="BG1695" s="51"/>
      <c r="BH1695" s="51"/>
      <c r="BI1695" s="51"/>
    </row>
    <row r="1696" spans="57:61" x14ac:dyDescent="0.55000000000000004">
      <c r="BE1696" s="51"/>
      <c r="BF1696" s="51"/>
      <c r="BG1696" s="51"/>
      <c r="BH1696" s="51"/>
      <c r="BI1696" s="51"/>
    </row>
    <row r="1697" spans="57:61" x14ac:dyDescent="0.55000000000000004">
      <c r="BE1697" s="51"/>
      <c r="BF1697" s="51"/>
      <c r="BG1697" s="51"/>
      <c r="BH1697" s="51"/>
      <c r="BI1697" s="51"/>
    </row>
    <row r="1698" spans="57:61" x14ac:dyDescent="0.55000000000000004">
      <c r="BE1698" s="51"/>
      <c r="BF1698" s="51"/>
      <c r="BG1698" s="51"/>
      <c r="BH1698" s="51"/>
      <c r="BI1698" s="51"/>
    </row>
    <row r="1699" spans="57:61" x14ac:dyDescent="0.55000000000000004">
      <c r="BE1699" s="51"/>
      <c r="BF1699" s="51"/>
      <c r="BG1699" s="51"/>
      <c r="BH1699" s="51"/>
      <c r="BI1699" s="51"/>
    </row>
    <row r="1700" spans="57:61" x14ac:dyDescent="0.55000000000000004">
      <c r="BE1700" s="51"/>
      <c r="BF1700" s="51"/>
      <c r="BG1700" s="51"/>
      <c r="BH1700" s="51"/>
      <c r="BI1700" s="51"/>
    </row>
    <row r="1701" spans="57:61" x14ac:dyDescent="0.55000000000000004">
      <c r="BE1701" s="51"/>
      <c r="BF1701" s="51"/>
      <c r="BG1701" s="51"/>
      <c r="BH1701" s="51"/>
      <c r="BI1701" s="51"/>
    </row>
    <row r="1702" spans="57:61" x14ac:dyDescent="0.55000000000000004">
      <c r="BE1702" s="51"/>
      <c r="BF1702" s="51"/>
      <c r="BG1702" s="51"/>
      <c r="BH1702" s="51"/>
      <c r="BI1702" s="51"/>
    </row>
    <row r="1703" spans="57:61" x14ac:dyDescent="0.55000000000000004">
      <c r="BE1703" s="51"/>
      <c r="BF1703" s="51"/>
      <c r="BG1703" s="51"/>
      <c r="BH1703" s="51"/>
      <c r="BI1703" s="51"/>
    </row>
    <row r="1704" spans="57:61" x14ac:dyDescent="0.55000000000000004">
      <c r="BE1704" s="51"/>
      <c r="BF1704" s="51"/>
      <c r="BG1704" s="51"/>
      <c r="BH1704" s="51"/>
      <c r="BI1704" s="51"/>
    </row>
    <row r="1705" spans="57:61" x14ac:dyDescent="0.55000000000000004">
      <c r="BE1705" s="51"/>
      <c r="BF1705" s="51"/>
      <c r="BG1705" s="51"/>
      <c r="BH1705" s="51"/>
      <c r="BI1705" s="51"/>
    </row>
    <row r="1706" spans="57:61" x14ac:dyDescent="0.55000000000000004">
      <c r="BE1706" s="51"/>
      <c r="BF1706" s="51"/>
      <c r="BG1706" s="51"/>
      <c r="BH1706" s="51"/>
      <c r="BI1706" s="51"/>
    </row>
    <row r="1707" spans="57:61" x14ac:dyDescent="0.55000000000000004">
      <c r="BE1707" s="51"/>
      <c r="BF1707" s="51"/>
      <c r="BG1707" s="51"/>
      <c r="BH1707" s="51"/>
      <c r="BI1707" s="51"/>
    </row>
    <row r="1708" spans="57:61" x14ac:dyDescent="0.55000000000000004">
      <c r="BE1708" s="51"/>
      <c r="BF1708" s="51"/>
      <c r="BG1708" s="51"/>
      <c r="BH1708" s="51"/>
      <c r="BI1708" s="51"/>
    </row>
    <row r="1709" spans="57:61" x14ac:dyDescent="0.55000000000000004">
      <c r="BE1709" s="51"/>
      <c r="BF1709" s="51"/>
      <c r="BG1709" s="51"/>
      <c r="BH1709" s="51"/>
      <c r="BI1709" s="51"/>
    </row>
    <row r="1710" spans="57:61" x14ac:dyDescent="0.55000000000000004">
      <c r="BE1710" s="51"/>
      <c r="BF1710" s="51"/>
      <c r="BG1710" s="51"/>
      <c r="BH1710" s="51"/>
      <c r="BI1710" s="51"/>
    </row>
    <row r="1711" spans="57:61" x14ac:dyDescent="0.55000000000000004">
      <c r="BE1711" s="51"/>
      <c r="BF1711" s="51"/>
      <c r="BG1711" s="51"/>
      <c r="BH1711" s="51"/>
      <c r="BI1711" s="51"/>
    </row>
    <row r="1712" spans="57:61" x14ac:dyDescent="0.55000000000000004">
      <c r="BE1712" s="51"/>
      <c r="BF1712" s="51"/>
      <c r="BG1712" s="51"/>
      <c r="BH1712" s="51"/>
      <c r="BI1712" s="51"/>
    </row>
    <row r="1713" spans="57:61" x14ac:dyDescent="0.55000000000000004">
      <c r="BE1713" s="51"/>
      <c r="BF1713" s="51"/>
      <c r="BG1713" s="51"/>
      <c r="BH1713" s="51"/>
      <c r="BI1713" s="51"/>
    </row>
    <row r="1714" spans="57:61" x14ac:dyDescent="0.55000000000000004">
      <c r="BE1714" s="51"/>
      <c r="BF1714" s="51"/>
      <c r="BG1714" s="51"/>
      <c r="BH1714" s="51"/>
      <c r="BI1714" s="51"/>
    </row>
    <row r="1715" spans="57:61" x14ac:dyDescent="0.55000000000000004">
      <c r="BE1715" s="51"/>
      <c r="BF1715" s="51"/>
      <c r="BG1715" s="51"/>
      <c r="BH1715" s="51"/>
      <c r="BI1715" s="51"/>
    </row>
    <row r="1716" spans="57:61" x14ac:dyDescent="0.55000000000000004">
      <c r="BE1716" s="51"/>
      <c r="BF1716" s="51"/>
      <c r="BG1716" s="51"/>
      <c r="BH1716" s="51"/>
      <c r="BI1716" s="51"/>
    </row>
    <row r="1717" spans="57:61" x14ac:dyDescent="0.55000000000000004">
      <c r="BE1717" s="51"/>
      <c r="BF1717" s="51"/>
      <c r="BG1717" s="51"/>
      <c r="BH1717" s="51"/>
      <c r="BI1717" s="51"/>
    </row>
    <row r="1718" spans="57:61" x14ac:dyDescent="0.55000000000000004">
      <c r="BE1718" s="51"/>
      <c r="BF1718" s="51"/>
      <c r="BG1718" s="51"/>
      <c r="BH1718" s="51"/>
      <c r="BI1718" s="51"/>
    </row>
    <row r="1719" spans="57:61" x14ac:dyDescent="0.55000000000000004">
      <c r="BE1719" s="51"/>
      <c r="BF1719" s="51"/>
      <c r="BG1719" s="51"/>
      <c r="BH1719" s="51"/>
      <c r="BI1719" s="51"/>
    </row>
    <row r="1720" spans="57:61" x14ac:dyDescent="0.55000000000000004">
      <c r="BE1720" s="51"/>
      <c r="BF1720" s="51"/>
      <c r="BG1720" s="51"/>
      <c r="BH1720" s="51"/>
      <c r="BI1720" s="51"/>
    </row>
    <row r="1721" spans="57:61" x14ac:dyDescent="0.55000000000000004">
      <c r="BE1721" s="51"/>
      <c r="BF1721" s="51"/>
      <c r="BG1721" s="51"/>
      <c r="BH1721" s="51"/>
      <c r="BI1721" s="51"/>
    </row>
    <row r="1722" spans="57:61" x14ac:dyDescent="0.55000000000000004">
      <c r="BE1722" s="51"/>
      <c r="BF1722" s="51"/>
      <c r="BG1722" s="51"/>
      <c r="BH1722" s="51"/>
      <c r="BI1722" s="51"/>
    </row>
    <row r="1723" spans="57:61" x14ac:dyDescent="0.55000000000000004">
      <c r="BE1723" s="51"/>
      <c r="BF1723" s="51"/>
      <c r="BG1723" s="51"/>
      <c r="BH1723" s="51"/>
      <c r="BI1723" s="51"/>
    </row>
    <row r="1724" spans="57:61" x14ac:dyDescent="0.55000000000000004">
      <c r="BE1724" s="51"/>
      <c r="BF1724" s="51"/>
      <c r="BG1724" s="51"/>
      <c r="BH1724" s="51"/>
      <c r="BI1724" s="51"/>
    </row>
    <row r="1725" spans="57:61" x14ac:dyDescent="0.55000000000000004">
      <c r="BE1725" s="51"/>
      <c r="BF1725" s="51"/>
      <c r="BG1725" s="51"/>
      <c r="BH1725" s="51"/>
      <c r="BI1725" s="51"/>
    </row>
    <row r="1726" spans="57:61" x14ac:dyDescent="0.55000000000000004">
      <c r="BE1726" s="51"/>
      <c r="BF1726" s="51"/>
      <c r="BG1726" s="51"/>
      <c r="BH1726" s="51"/>
      <c r="BI1726" s="51"/>
    </row>
    <row r="1727" spans="57:61" x14ac:dyDescent="0.55000000000000004">
      <c r="BE1727" s="51"/>
      <c r="BF1727" s="51"/>
      <c r="BG1727" s="51"/>
      <c r="BH1727" s="51"/>
      <c r="BI1727" s="51"/>
    </row>
    <row r="1728" spans="57:61" x14ac:dyDescent="0.55000000000000004">
      <c r="BE1728" s="51"/>
      <c r="BF1728" s="51"/>
      <c r="BG1728" s="51"/>
      <c r="BH1728" s="51"/>
      <c r="BI1728" s="51"/>
    </row>
    <row r="1729" spans="57:61" x14ac:dyDescent="0.55000000000000004">
      <c r="BE1729" s="51"/>
      <c r="BF1729" s="51"/>
      <c r="BG1729" s="51"/>
      <c r="BH1729" s="51"/>
      <c r="BI1729" s="51"/>
    </row>
    <row r="1730" spans="57:61" x14ac:dyDescent="0.55000000000000004">
      <c r="BE1730" s="51"/>
      <c r="BF1730" s="51"/>
      <c r="BG1730" s="51"/>
      <c r="BH1730" s="51"/>
      <c r="BI1730" s="51"/>
    </row>
    <row r="1731" spans="57:61" x14ac:dyDescent="0.55000000000000004">
      <c r="BE1731" s="51"/>
      <c r="BF1731" s="51"/>
      <c r="BG1731" s="51"/>
      <c r="BH1731" s="51"/>
      <c r="BI1731" s="51"/>
    </row>
    <row r="1732" spans="57:61" x14ac:dyDescent="0.55000000000000004">
      <c r="BE1732" s="51"/>
      <c r="BF1732" s="51"/>
      <c r="BG1732" s="51"/>
      <c r="BH1732" s="51"/>
      <c r="BI1732" s="51"/>
    </row>
    <row r="1733" spans="57:61" x14ac:dyDescent="0.55000000000000004">
      <c r="BE1733" s="51"/>
      <c r="BF1733" s="51"/>
      <c r="BG1733" s="51"/>
      <c r="BH1733" s="51"/>
      <c r="BI1733" s="51"/>
    </row>
    <row r="1734" spans="57:61" x14ac:dyDescent="0.55000000000000004">
      <c r="BE1734" s="51"/>
      <c r="BF1734" s="51"/>
      <c r="BG1734" s="51"/>
      <c r="BH1734" s="51"/>
      <c r="BI1734" s="51"/>
    </row>
    <row r="1735" spans="57:61" x14ac:dyDescent="0.55000000000000004">
      <c r="BE1735" s="51"/>
      <c r="BF1735" s="51"/>
      <c r="BG1735" s="51"/>
      <c r="BH1735" s="51"/>
      <c r="BI1735" s="51"/>
    </row>
    <row r="1736" spans="57:61" x14ac:dyDescent="0.55000000000000004">
      <c r="BE1736" s="51"/>
      <c r="BF1736" s="51"/>
      <c r="BG1736" s="51"/>
      <c r="BH1736" s="51"/>
      <c r="BI1736" s="51"/>
    </row>
    <row r="1737" spans="57:61" x14ac:dyDescent="0.55000000000000004">
      <c r="BE1737" s="51"/>
      <c r="BF1737" s="51"/>
      <c r="BG1737" s="51"/>
      <c r="BH1737" s="51"/>
      <c r="BI1737" s="51"/>
    </row>
    <row r="1738" spans="57:61" x14ac:dyDescent="0.55000000000000004">
      <c r="BE1738" s="51"/>
      <c r="BF1738" s="51"/>
      <c r="BG1738" s="51"/>
      <c r="BH1738" s="51"/>
      <c r="BI1738" s="51"/>
    </row>
    <row r="1739" spans="57:61" x14ac:dyDescent="0.55000000000000004">
      <c r="BE1739" s="51"/>
      <c r="BF1739" s="51"/>
      <c r="BG1739" s="51"/>
      <c r="BH1739" s="51"/>
      <c r="BI1739" s="51"/>
    </row>
    <row r="1740" spans="57:61" x14ac:dyDescent="0.55000000000000004">
      <c r="BE1740" s="51"/>
      <c r="BF1740" s="51"/>
      <c r="BG1740" s="51"/>
      <c r="BH1740" s="51"/>
      <c r="BI1740" s="51"/>
    </row>
    <row r="1741" spans="57:61" x14ac:dyDescent="0.55000000000000004">
      <c r="BE1741" s="51"/>
      <c r="BF1741" s="51"/>
      <c r="BG1741" s="51"/>
      <c r="BH1741" s="51"/>
      <c r="BI1741" s="51"/>
    </row>
    <row r="1742" spans="57:61" x14ac:dyDescent="0.55000000000000004">
      <c r="BE1742" s="51"/>
      <c r="BF1742" s="51"/>
      <c r="BG1742" s="51"/>
      <c r="BH1742" s="51"/>
      <c r="BI1742" s="51"/>
    </row>
    <row r="1743" spans="57:61" x14ac:dyDescent="0.55000000000000004">
      <c r="BE1743" s="51"/>
      <c r="BF1743" s="51"/>
      <c r="BG1743" s="51"/>
      <c r="BH1743" s="51"/>
      <c r="BI1743" s="51"/>
    </row>
    <row r="1744" spans="57:61" x14ac:dyDescent="0.55000000000000004">
      <c r="BE1744" s="51"/>
      <c r="BF1744" s="51"/>
      <c r="BG1744" s="51"/>
      <c r="BH1744" s="51"/>
      <c r="BI1744" s="51"/>
    </row>
    <row r="1745" spans="57:61" x14ac:dyDescent="0.55000000000000004">
      <c r="BE1745" s="51"/>
      <c r="BF1745" s="51"/>
      <c r="BG1745" s="51"/>
      <c r="BH1745" s="51"/>
      <c r="BI1745" s="51"/>
    </row>
    <row r="1746" spans="57:61" x14ac:dyDescent="0.55000000000000004">
      <c r="BE1746" s="51"/>
      <c r="BF1746" s="51"/>
      <c r="BG1746" s="51"/>
      <c r="BH1746" s="51"/>
      <c r="BI1746" s="51"/>
    </row>
    <row r="1747" spans="57:61" x14ac:dyDescent="0.55000000000000004">
      <c r="BE1747" s="51"/>
      <c r="BF1747" s="51"/>
      <c r="BG1747" s="51"/>
      <c r="BH1747" s="51"/>
      <c r="BI1747" s="51"/>
    </row>
    <row r="1748" spans="57:61" x14ac:dyDescent="0.55000000000000004">
      <c r="BE1748" s="51"/>
      <c r="BF1748" s="51"/>
      <c r="BG1748" s="51"/>
      <c r="BH1748" s="51"/>
      <c r="BI1748" s="51"/>
    </row>
    <row r="1749" spans="57:61" x14ac:dyDescent="0.55000000000000004">
      <c r="BE1749" s="51"/>
      <c r="BF1749" s="51"/>
      <c r="BG1749" s="51"/>
      <c r="BH1749" s="51"/>
      <c r="BI1749" s="51"/>
    </row>
    <row r="1750" spans="57:61" x14ac:dyDescent="0.55000000000000004">
      <c r="BE1750" s="51"/>
      <c r="BF1750" s="51"/>
      <c r="BG1750" s="51"/>
      <c r="BH1750" s="51"/>
      <c r="BI1750" s="51"/>
    </row>
    <row r="1751" spans="57:61" x14ac:dyDescent="0.55000000000000004">
      <c r="BE1751" s="51"/>
      <c r="BF1751" s="51"/>
      <c r="BG1751" s="51"/>
      <c r="BH1751" s="51"/>
      <c r="BI1751" s="51"/>
    </row>
    <row r="1752" spans="57:61" x14ac:dyDescent="0.55000000000000004">
      <c r="BE1752" s="51"/>
      <c r="BF1752" s="51"/>
      <c r="BG1752" s="51"/>
      <c r="BH1752" s="51"/>
      <c r="BI1752" s="51"/>
    </row>
    <row r="1753" spans="57:61" x14ac:dyDescent="0.55000000000000004">
      <c r="BE1753" s="51"/>
      <c r="BF1753" s="51"/>
      <c r="BG1753" s="51"/>
      <c r="BH1753" s="51"/>
      <c r="BI1753" s="51"/>
    </row>
    <row r="1754" spans="57:61" x14ac:dyDescent="0.55000000000000004">
      <c r="BE1754" s="51"/>
      <c r="BF1754" s="51"/>
      <c r="BG1754" s="51"/>
      <c r="BH1754" s="51"/>
      <c r="BI1754" s="51"/>
    </row>
    <row r="1755" spans="57:61" x14ac:dyDescent="0.55000000000000004">
      <c r="BE1755" s="51"/>
      <c r="BF1755" s="51"/>
      <c r="BG1755" s="51"/>
      <c r="BH1755" s="51"/>
      <c r="BI1755" s="51"/>
    </row>
    <row r="1756" spans="57:61" x14ac:dyDescent="0.55000000000000004">
      <c r="BE1756" s="51"/>
      <c r="BF1756" s="51"/>
      <c r="BG1756" s="51"/>
      <c r="BH1756" s="51"/>
      <c r="BI1756" s="51"/>
    </row>
    <row r="1757" spans="57:61" x14ac:dyDescent="0.55000000000000004">
      <c r="BE1757" s="51"/>
      <c r="BF1757" s="51"/>
      <c r="BG1757" s="51"/>
      <c r="BH1757" s="51"/>
      <c r="BI1757" s="51"/>
    </row>
    <row r="1758" spans="57:61" x14ac:dyDescent="0.55000000000000004">
      <c r="BE1758" s="51"/>
      <c r="BF1758" s="51"/>
      <c r="BG1758" s="51"/>
      <c r="BH1758" s="51"/>
      <c r="BI1758" s="51"/>
    </row>
    <row r="1759" spans="57:61" x14ac:dyDescent="0.55000000000000004">
      <c r="BE1759" s="51"/>
      <c r="BF1759" s="51"/>
      <c r="BG1759" s="51"/>
      <c r="BH1759" s="51"/>
      <c r="BI1759" s="51"/>
    </row>
    <row r="1760" spans="57:61" x14ac:dyDescent="0.55000000000000004">
      <c r="BE1760" s="51"/>
      <c r="BF1760" s="51"/>
      <c r="BG1760" s="51"/>
      <c r="BH1760" s="51"/>
      <c r="BI1760" s="51"/>
    </row>
    <row r="1761" spans="57:61" x14ac:dyDescent="0.55000000000000004">
      <c r="BE1761" s="51"/>
      <c r="BF1761" s="51"/>
      <c r="BG1761" s="51"/>
      <c r="BH1761" s="51"/>
      <c r="BI1761" s="51"/>
    </row>
    <row r="1762" spans="57:61" x14ac:dyDescent="0.55000000000000004">
      <c r="BE1762" s="51"/>
      <c r="BF1762" s="51"/>
      <c r="BG1762" s="51"/>
      <c r="BH1762" s="51"/>
      <c r="BI1762" s="51"/>
    </row>
    <row r="1763" spans="57:61" x14ac:dyDescent="0.55000000000000004">
      <c r="BE1763" s="51"/>
      <c r="BF1763" s="51"/>
      <c r="BG1763" s="51"/>
      <c r="BH1763" s="51"/>
      <c r="BI1763" s="51"/>
    </row>
    <row r="1764" spans="57:61" x14ac:dyDescent="0.55000000000000004">
      <c r="BE1764" s="51"/>
      <c r="BF1764" s="51"/>
      <c r="BG1764" s="51"/>
      <c r="BH1764" s="51"/>
      <c r="BI1764" s="51"/>
    </row>
    <row r="1765" spans="57:61" x14ac:dyDescent="0.55000000000000004">
      <c r="BE1765" s="51"/>
      <c r="BF1765" s="51"/>
      <c r="BG1765" s="51"/>
      <c r="BH1765" s="51"/>
      <c r="BI1765" s="51"/>
    </row>
    <row r="1766" spans="57:61" x14ac:dyDescent="0.55000000000000004">
      <c r="BE1766" s="51"/>
      <c r="BF1766" s="51"/>
      <c r="BG1766" s="51"/>
      <c r="BH1766" s="51"/>
      <c r="BI1766" s="51"/>
    </row>
    <row r="1767" spans="57:61" x14ac:dyDescent="0.55000000000000004">
      <c r="BE1767" s="51"/>
      <c r="BF1767" s="51"/>
      <c r="BG1767" s="51"/>
      <c r="BH1767" s="51"/>
      <c r="BI1767" s="51"/>
    </row>
    <row r="1768" spans="57:61" x14ac:dyDescent="0.55000000000000004">
      <c r="BE1768" s="51"/>
      <c r="BF1768" s="51"/>
      <c r="BG1768" s="51"/>
      <c r="BH1768" s="51"/>
      <c r="BI1768" s="51"/>
    </row>
    <row r="1769" spans="57:61" x14ac:dyDescent="0.55000000000000004">
      <c r="BE1769" s="51"/>
      <c r="BF1769" s="51"/>
      <c r="BG1769" s="51"/>
      <c r="BH1769" s="51"/>
      <c r="BI1769" s="51"/>
    </row>
    <row r="1770" spans="57:61" x14ac:dyDescent="0.55000000000000004">
      <c r="BE1770" s="51"/>
      <c r="BF1770" s="51"/>
      <c r="BG1770" s="51"/>
      <c r="BH1770" s="51"/>
      <c r="BI1770" s="51"/>
    </row>
    <row r="1771" spans="57:61" x14ac:dyDescent="0.55000000000000004">
      <c r="BE1771" s="51"/>
      <c r="BF1771" s="51"/>
      <c r="BG1771" s="51"/>
      <c r="BH1771" s="51"/>
      <c r="BI1771" s="51"/>
    </row>
    <row r="1772" spans="57:61" x14ac:dyDescent="0.55000000000000004">
      <c r="BE1772" s="51"/>
      <c r="BF1772" s="51"/>
      <c r="BG1772" s="51"/>
      <c r="BH1772" s="51"/>
      <c r="BI1772" s="51"/>
    </row>
    <row r="1773" spans="57:61" x14ac:dyDescent="0.55000000000000004">
      <c r="BE1773" s="51"/>
      <c r="BF1773" s="51"/>
      <c r="BG1773" s="51"/>
      <c r="BH1773" s="51"/>
      <c r="BI1773" s="51"/>
    </row>
    <row r="1774" spans="57:61" x14ac:dyDescent="0.55000000000000004">
      <c r="BE1774" s="51"/>
      <c r="BF1774" s="51"/>
      <c r="BG1774" s="51"/>
      <c r="BH1774" s="51"/>
      <c r="BI1774" s="51"/>
    </row>
    <row r="1775" spans="57:61" x14ac:dyDescent="0.55000000000000004">
      <c r="BE1775" s="51"/>
      <c r="BF1775" s="51"/>
      <c r="BG1775" s="51"/>
      <c r="BH1775" s="51"/>
      <c r="BI1775" s="51"/>
    </row>
    <row r="1776" spans="57:61" x14ac:dyDescent="0.55000000000000004">
      <c r="BE1776" s="51"/>
      <c r="BF1776" s="51"/>
      <c r="BG1776" s="51"/>
      <c r="BH1776" s="51"/>
      <c r="BI1776" s="51"/>
    </row>
    <row r="1777" spans="57:61" x14ac:dyDescent="0.55000000000000004">
      <c r="BE1777" s="51"/>
      <c r="BF1777" s="51"/>
      <c r="BG1777" s="51"/>
      <c r="BH1777" s="51"/>
      <c r="BI1777" s="51"/>
    </row>
    <row r="1778" spans="57:61" x14ac:dyDescent="0.55000000000000004">
      <c r="BE1778" s="51"/>
      <c r="BF1778" s="51"/>
      <c r="BG1778" s="51"/>
      <c r="BH1778" s="51"/>
      <c r="BI1778" s="51"/>
    </row>
    <row r="1779" spans="57:61" x14ac:dyDescent="0.55000000000000004">
      <c r="BE1779" s="51"/>
      <c r="BF1779" s="51"/>
      <c r="BG1779" s="51"/>
      <c r="BH1779" s="51"/>
      <c r="BI1779" s="51"/>
    </row>
    <row r="1780" spans="57:61" x14ac:dyDescent="0.55000000000000004">
      <c r="BE1780" s="51"/>
      <c r="BF1780" s="51"/>
      <c r="BG1780" s="51"/>
      <c r="BH1780" s="51"/>
      <c r="BI1780" s="51"/>
    </row>
    <row r="1781" spans="57:61" x14ac:dyDescent="0.55000000000000004">
      <c r="BE1781" s="51"/>
      <c r="BF1781" s="51"/>
      <c r="BG1781" s="51"/>
      <c r="BH1781" s="51"/>
      <c r="BI1781" s="51"/>
    </row>
    <row r="1782" spans="57:61" x14ac:dyDescent="0.55000000000000004">
      <c r="BE1782" s="51"/>
      <c r="BF1782" s="51"/>
      <c r="BG1782" s="51"/>
      <c r="BH1782" s="51"/>
      <c r="BI1782" s="51"/>
    </row>
    <row r="1783" spans="57:61" x14ac:dyDescent="0.55000000000000004">
      <c r="BE1783" s="51"/>
      <c r="BF1783" s="51"/>
      <c r="BG1783" s="51"/>
      <c r="BH1783" s="51"/>
      <c r="BI1783" s="51"/>
    </row>
    <row r="1784" spans="57:61" x14ac:dyDescent="0.55000000000000004">
      <c r="BE1784" s="51"/>
      <c r="BF1784" s="51"/>
      <c r="BG1784" s="51"/>
      <c r="BH1784" s="51"/>
      <c r="BI1784" s="51"/>
    </row>
    <row r="1785" spans="57:61" x14ac:dyDescent="0.55000000000000004">
      <c r="BE1785" s="51"/>
      <c r="BF1785" s="51"/>
      <c r="BG1785" s="51"/>
      <c r="BH1785" s="51"/>
      <c r="BI1785" s="51"/>
    </row>
    <row r="1786" spans="57:61" x14ac:dyDescent="0.55000000000000004">
      <c r="BE1786" s="51"/>
      <c r="BF1786" s="51"/>
      <c r="BG1786" s="51"/>
      <c r="BH1786" s="51"/>
      <c r="BI1786" s="51"/>
    </row>
    <row r="1787" spans="57:61" x14ac:dyDescent="0.55000000000000004">
      <c r="BE1787" s="51"/>
      <c r="BF1787" s="51"/>
      <c r="BG1787" s="51"/>
      <c r="BH1787" s="51"/>
      <c r="BI1787" s="51"/>
    </row>
    <row r="1788" spans="57:61" x14ac:dyDescent="0.55000000000000004">
      <c r="BE1788" s="51"/>
      <c r="BF1788" s="51"/>
      <c r="BG1788" s="51"/>
      <c r="BH1788" s="51"/>
      <c r="BI1788" s="51"/>
    </row>
    <row r="1789" spans="57:61" x14ac:dyDescent="0.55000000000000004">
      <c r="BE1789" s="51"/>
      <c r="BF1789" s="51"/>
      <c r="BG1789" s="51"/>
      <c r="BH1789" s="51"/>
      <c r="BI1789" s="51"/>
    </row>
    <row r="1790" spans="57:61" x14ac:dyDescent="0.55000000000000004">
      <c r="BE1790" s="51"/>
      <c r="BF1790" s="51"/>
      <c r="BG1790" s="51"/>
      <c r="BH1790" s="51"/>
      <c r="BI1790" s="51"/>
    </row>
    <row r="1791" spans="57:61" x14ac:dyDescent="0.55000000000000004">
      <c r="BE1791" s="51"/>
      <c r="BF1791" s="51"/>
      <c r="BG1791" s="51"/>
      <c r="BH1791" s="51"/>
      <c r="BI1791" s="51"/>
    </row>
    <row r="1792" spans="57:61" x14ac:dyDescent="0.55000000000000004">
      <c r="BE1792" s="51"/>
      <c r="BF1792" s="51"/>
      <c r="BG1792" s="51"/>
      <c r="BH1792" s="51"/>
      <c r="BI1792" s="51"/>
    </row>
    <row r="1793" spans="57:61" x14ac:dyDescent="0.55000000000000004">
      <c r="BE1793" s="51"/>
      <c r="BF1793" s="51"/>
      <c r="BG1793" s="51"/>
      <c r="BH1793" s="51"/>
      <c r="BI1793" s="51"/>
    </row>
    <row r="1794" spans="57:61" x14ac:dyDescent="0.55000000000000004">
      <c r="BE1794" s="51"/>
      <c r="BF1794" s="51"/>
      <c r="BG1794" s="51"/>
      <c r="BH1794" s="51"/>
      <c r="BI1794" s="51"/>
    </row>
    <row r="1795" spans="57:61" x14ac:dyDescent="0.55000000000000004">
      <c r="BE1795" s="51"/>
      <c r="BF1795" s="51"/>
      <c r="BG1795" s="51"/>
      <c r="BH1795" s="51"/>
      <c r="BI1795" s="51"/>
    </row>
    <row r="1796" spans="57:61" x14ac:dyDescent="0.55000000000000004">
      <c r="BE1796" s="51"/>
      <c r="BF1796" s="51"/>
      <c r="BG1796" s="51"/>
      <c r="BH1796" s="51"/>
      <c r="BI1796" s="51"/>
    </row>
    <row r="1797" spans="57:61" x14ac:dyDescent="0.55000000000000004">
      <c r="BE1797" s="51"/>
      <c r="BF1797" s="51"/>
      <c r="BG1797" s="51"/>
      <c r="BH1797" s="51"/>
      <c r="BI1797" s="51"/>
    </row>
    <row r="1798" spans="57:61" x14ac:dyDescent="0.55000000000000004">
      <c r="BE1798" s="51"/>
      <c r="BF1798" s="51"/>
      <c r="BG1798" s="51"/>
      <c r="BH1798" s="51"/>
      <c r="BI1798" s="51"/>
    </row>
    <row r="1799" spans="57:61" x14ac:dyDescent="0.55000000000000004">
      <c r="BE1799" s="51"/>
      <c r="BF1799" s="51"/>
      <c r="BG1799" s="51"/>
      <c r="BH1799" s="51"/>
      <c r="BI1799" s="51"/>
    </row>
    <row r="1800" spans="57:61" x14ac:dyDescent="0.55000000000000004">
      <c r="BE1800" s="51"/>
      <c r="BF1800" s="51"/>
      <c r="BG1800" s="51"/>
      <c r="BH1800" s="51"/>
      <c r="BI1800" s="51"/>
    </row>
    <row r="1801" spans="57:61" x14ac:dyDescent="0.55000000000000004">
      <c r="BE1801" s="51"/>
      <c r="BF1801" s="51"/>
      <c r="BG1801" s="51"/>
      <c r="BH1801" s="51"/>
      <c r="BI1801" s="51"/>
    </row>
    <row r="1802" spans="57:61" x14ac:dyDescent="0.55000000000000004">
      <c r="BE1802" s="51"/>
      <c r="BF1802" s="51"/>
      <c r="BG1802" s="51"/>
      <c r="BH1802" s="51"/>
      <c r="BI1802" s="51"/>
    </row>
    <row r="1803" spans="57:61" x14ac:dyDescent="0.55000000000000004">
      <c r="BE1803" s="51"/>
      <c r="BF1803" s="51"/>
      <c r="BG1803" s="51"/>
      <c r="BH1803" s="51"/>
      <c r="BI1803" s="51"/>
    </row>
    <row r="1804" spans="57:61" x14ac:dyDescent="0.55000000000000004">
      <c r="BE1804" s="51"/>
      <c r="BF1804" s="51"/>
      <c r="BG1804" s="51"/>
      <c r="BH1804" s="51"/>
      <c r="BI1804" s="51"/>
    </row>
    <row r="1805" spans="57:61" x14ac:dyDescent="0.55000000000000004">
      <c r="BE1805" s="51"/>
      <c r="BF1805" s="51"/>
      <c r="BG1805" s="51"/>
      <c r="BH1805" s="51"/>
      <c r="BI1805" s="51"/>
    </row>
    <row r="1806" spans="57:61" x14ac:dyDescent="0.55000000000000004">
      <c r="BE1806" s="51"/>
      <c r="BF1806" s="51"/>
      <c r="BG1806" s="51"/>
      <c r="BH1806" s="51"/>
      <c r="BI1806" s="51"/>
    </row>
    <row r="1807" spans="57:61" x14ac:dyDescent="0.55000000000000004">
      <c r="BE1807" s="51"/>
      <c r="BF1807" s="51"/>
      <c r="BG1807" s="51"/>
      <c r="BH1807" s="51"/>
      <c r="BI1807" s="51"/>
    </row>
    <row r="1808" spans="57:61" x14ac:dyDescent="0.55000000000000004">
      <c r="BE1808" s="51"/>
      <c r="BF1808" s="51"/>
      <c r="BG1808" s="51"/>
      <c r="BH1808" s="51"/>
      <c r="BI1808" s="51"/>
    </row>
    <row r="1809" spans="57:61" x14ac:dyDescent="0.55000000000000004">
      <c r="BE1809" s="51"/>
      <c r="BF1809" s="51"/>
      <c r="BG1809" s="51"/>
      <c r="BH1809" s="51"/>
      <c r="BI1809" s="51"/>
    </row>
    <row r="1810" spans="57:61" x14ac:dyDescent="0.55000000000000004">
      <c r="BE1810" s="51"/>
      <c r="BF1810" s="51"/>
      <c r="BG1810" s="51"/>
      <c r="BH1810" s="51"/>
      <c r="BI1810" s="51"/>
    </row>
    <row r="1811" spans="57:61" x14ac:dyDescent="0.55000000000000004">
      <c r="BE1811" s="51"/>
      <c r="BF1811" s="51"/>
      <c r="BG1811" s="51"/>
      <c r="BH1811" s="51"/>
      <c r="BI1811" s="51"/>
    </row>
    <row r="1812" spans="57:61" x14ac:dyDescent="0.55000000000000004">
      <c r="BE1812" s="51"/>
      <c r="BF1812" s="51"/>
      <c r="BG1812" s="51"/>
      <c r="BH1812" s="51"/>
      <c r="BI1812" s="51"/>
    </row>
    <row r="1813" spans="57:61" x14ac:dyDescent="0.55000000000000004">
      <c r="BE1813" s="51"/>
      <c r="BF1813" s="51"/>
      <c r="BG1813" s="51"/>
      <c r="BH1813" s="51"/>
      <c r="BI1813" s="51"/>
    </row>
    <row r="1814" spans="57:61" x14ac:dyDescent="0.55000000000000004">
      <c r="BE1814" s="51"/>
      <c r="BF1814" s="51"/>
      <c r="BG1814" s="51"/>
      <c r="BH1814" s="51"/>
      <c r="BI1814" s="51"/>
    </row>
    <row r="1815" spans="57:61" x14ac:dyDescent="0.55000000000000004">
      <c r="BE1815" s="51"/>
      <c r="BF1815" s="51"/>
      <c r="BG1815" s="51"/>
      <c r="BH1815" s="51"/>
      <c r="BI1815" s="51"/>
    </row>
    <row r="1816" spans="57:61" x14ac:dyDescent="0.55000000000000004">
      <c r="BE1816" s="51"/>
      <c r="BF1816" s="51"/>
      <c r="BG1816" s="51"/>
      <c r="BH1816" s="51"/>
      <c r="BI1816" s="51"/>
    </row>
    <row r="1817" spans="57:61" x14ac:dyDescent="0.55000000000000004">
      <c r="BE1817" s="51"/>
      <c r="BF1817" s="51"/>
      <c r="BG1817" s="51"/>
      <c r="BH1817" s="51"/>
      <c r="BI1817" s="51"/>
    </row>
    <row r="1818" spans="57:61" x14ac:dyDescent="0.55000000000000004">
      <c r="BE1818" s="51"/>
      <c r="BF1818" s="51"/>
      <c r="BG1818" s="51"/>
      <c r="BH1818" s="51"/>
      <c r="BI1818" s="51"/>
    </row>
    <row r="1819" spans="57:61" x14ac:dyDescent="0.55000000000000004">
      <c r="BE1819" s="51"/>
      <c r="BF1819" s="51"/>
      <c r="BG1819" s="51"/>
      <c r="BH1819" s="51"/>
      <c r="BI1819" s="51"/>
    </row>
    <row r="1820" spans="57:61" x14ac:dyDescent="0.55000000000000004">
      <c r="BE1820" s="51"/>
      <c r="BF1820" s="51"/>
      <c r="BG1820" s="51"/>
      <c r="BH1820" s="51"/>
      <c r="BI1820" s="51"/>
    </row>
    <row r="1821" spans="57:61" x14ac:dyDescent="0.55000000000000004">
      <c r="BE1821" s="51"/>
      <c r="BF1821" s="51"/>
      <c r="BG1821" s="51"/>
      <c r="BH1821" s="51"/>
      <c r="BI1821" s="51"/>
    </row>
    <row r="1822" spans="57:61" x14ac:dyDescent="0.55000000000000004">
      <c r="BE1822" s="51"/>
      <c r="BF1822" s="51"/>
      <c r="BG1822" s="51"/>
      <c r="BH1822" s="51"/>
      <c r="BI1822" s="51"/>
    </row>
    <row r="1823" spans="57:61" x14ac:dyDescent="0.55000000000000004">
      <c r="BE1823" s="51"/>
      <c r="BF1823" s="51"/>
      <c r="BG1823" s="51"/>
      <c r="BH1823" s="51"/>
      <c r="BI1823" s="51"/>
    </row>
    <row r="1824" spans="57:61" x14ac:dyDescent="0.55000000000000004">
      <c r="BE1824" s="51"/>
      <c r="BF1824" s="51"/>
      <c r="BG1824" s="51"/>
      <c r="BH1824" s="51"/>
      <c r="BI1824" s="51"/>
    </row>
    <row r="1825" spans="57:61" x14ac:dyDescent="0.55000000000000004">
      <c r="BE1825" s="51"/>
      <c r="BF1825" s="51"/>
      <c r="BG1825" s="51"/>
      <c r="BH1825" s="51"/>
      <c r="BI1825" s="51"/>
    </row>
    <row r="1826" spans="57:61" x14ac:dyDescent="0.55000000000000004">
      <c r="BE1826" s="51"/>
      <c r="BF1826" s="51"/>
      <c r="BG1826" s="51"/>
      <c r="BH1826" s="51"/>
      <c r="BI1826" s="51"/>
    </row>
    <row r="1827" spans="57:61" x14ac:dyDescent="0.55000000000000004">
      <c r="BE1827" s="51"/>
      <c r="BF1827" s="51"/>
      <c r="BG1827" s="51"/>
      <c r="BH1827" s="51"/>
      <c r="BI1827" s="51"/>
    </row>
    <row r="1828" spans="57:61" x14ac:dyDescent="0.55000000000000004">
      <c r="BE1828" s="51"/>
      <c r="BF1828" s="51"/>
      <c r="BG1828" s="51"/>
      <c r="BH1828" s="51"/>
      <c r="BI1828" s="51"/>
    </row>
    <row r="1829" spans="57:61" x14ac:dyDescent="0.55000000000000004">
      <c r="BE1829" s="51"/>
      <c r="BF1829" s="51"/>
      <c r="BG1829" s="51"/>
      <c r="BH1829" s="51"/>
      <c r="BI1829" s="51"/>
    </row>
    <row r="1830" spans="57:61" x14ac:dyDescent="0.55000000000000004">
      <c r="BE1830" s="51"/>
      <c r="BF1830" s="51"/>
      <c r="BG1830" s="51"/>
      <c r="BH1830" s="51"/>
      <c r="BI1830" s="51"/>
    </row>
    <row r="1831" spans="57:61" x14ac:dyDescent="0.55000000000000004">
      <c r="BE1831" s="51"/>
      <c r="BF1831" s="51"/>
      <c r="BG1831" s="51"/>
      <c r="BH1831" s="51"/>
      <c r="BI1831" s="51"/>
    </row>
    <row r="1832" spans="57:61" x14ac:dyDescent="0.55000000000000004">
      <c r="BE1832" s="51"/>
      <c r="BF1832" s="51"/>
      <c r="BG1832" s="51"/>
      <c r="BH1832" s="51"/>
      <c r="BI1832" s="51"/>
    </row>
    <row r="1833" spans="57:61" x14ac:dyDescent="0.55000000000000004">
      <c r="BE1833" s="51"/>
      <c r="BF1833" s="51"/>
      <c r="BG1833" s="51"/>
      <c r="BH1833" s="51"/>
      <c r="BI1833" s="51"/>
    </row>
    <row r="1834" spans="57:61" x14ac:dyDescent="0.55000000000000004">
      <c r="BE1834" s="51"/>
      <c r="BF1834" s="51"/>
      <c r="BG1834" s="51"/>
      <c r="BH1834" s="51"/>
      <c r="BI1834" s="51"/>
    </row>
    <row r="1835" spans="57:61" x14ac:dyDescent="0.55000000000000004">
      <c r="BE1835" s="51"/>
      <c r="BF1835" s="51"/>
      <c r="BG1835" s="51"/>
      <c r="BH1835" s="51"/>
      <c r="BI1835" s="51"/>
    </row>
    <row r="1836" spans="57:61" x14ac:dyDescent="0.55000000000000004">
      <c r="BE1836" s="51"/>
      <c r="BF1836" s="51"/>
      <c r="BG1836" s="51"/>
      <c r="BH1836" s="51"/>
      <c r="BI1836" s="51"/>
    </row>
    <row r="1837" spans="57:61" x14ac:dyDescent="0.55000000000000004">
      <c r="BE1837" s="51"/>
      <c r="BF1837" s="51"/>
      <c r="BG1837" s="51"/>
      <c r="BH1837" s="51"/>
      <c r="BI1837" s="51"/>
    </row>
    <row r="1838" spans="57:61" x14ac:dyDescent="0.55000000000000004">
      <c r="BE1838" s="51"/>
      <c r="BF1838" s="51"/>
      <c r="BG1838" s="51"/>
      <c r="BH1838" s="51"/>
      <c r="BI1838" s="51"/>
    </row>
    <row r="1839" spans="57:61" x14ac:dyDescent="0.55000000000000004">
      <c r="BE1839" s="51"/>
      <c r="BF1839" s="51"/>
      <c r="BG1839" s="51"/>
      <c r="BH1839" s="51"/>
      <c r="BI1839" s="51"/>
    </row>
    <row r="1840" spans="57:61" x14ac:dyDescent="0.55000000000000004">
      <c r="BE1840" s="51"/>
      <c r="BF1840" s="51"/>
      <c r="BG1840" s="51"/>
      <c r="BH1840" s="51"/>
      <c r="BI1840" s="51"/>
    </row>
    <row r="1841" spans="57:61" x14ac:dyDescent="0.55000000000000004">
      <c r="BE1841" s="51"/>
      <c r="BF1841" s="51"/>
      <c r="BG1841" s="51"/>
      <c r="BH1841" s="51"/>
      <c r="BI1841" s="51"/>
    </row>
    <row r="1842" spans="57:61" x14ac:dyDescent="0.55000000000000004">
      <c r="BE1842" s="51"/>
      <c r="BF1842" s="51"/>
      <c r="BG1842" s="51"/>
      <c r="BH1842" s="51"/>
      <c r="BI1842" s="51"/>
    </row>
    <row r="1843" spans="57:61" x14ac:dyDescent="0.55000000000000004">
      <c r="BE1843" s="51"/>
      <c r="BF1843" s="51"/>
      <c r="BG1843" s="51"/>
      <c r="BH1843" s="51"/>
      <c r="BI1843" s="51"/>
    </row>
    <row r="1844" spans="57:61" x14ac:dyDescent="0.55000000000000004">
      <c r="BE1844" s="51"/>
      <c r="BF1844" s="51"/>
      <c r="BG1844" s="51"/>
      <c r="BH1844" s="51"/>
      <c r="BI1844" s="51"/>
    </row>
    <row r="1845" spans="57:61" x14ac:dyDescent="0.55000000000000004">
      <c r="BE1845" s="51"/>
      <c r="BF1845" s="51"/>
      <c r="BG1845" s="51"/>
      <c r="BH1845" s="51"/>
      <c r="BI1845" s="51"/>
    </row>
    <row r="1846" spans="57:61" x14ac:dyDescent="0.55000000000000004">
      <c r="BE1846" s="51"/>
      <c r="BF1846" s="51"/>
      <c r="BG1846" s="51"/>
      <c r="BH1846" s="51"/>
      <c r="BI1846" s="51"/>
    </row>
    <row r="1847" spans="57:61" x14ac:dyDescent="0.55000000000000004">
      <c r="BE1847" s="51"/>
      <c r="BF1847" s="51"/>
      <c r="BG1847" s="51"/>
      <c r="BH1847" s="51"/>
      <c r="BI1847" s="51"/>
    </row>
    <row r="1848" spans="57:61" x14ac:dyDescent="0.55000000000000004">
      <c r="BE1848" s="51"/>
      <c r="BF1848" s="51"/>
      <c r="BG1848" s="51"/>
      <c r="BH1848" s="51"/>
      <c r="BI1848" s="51"/>
    </row>
    <row r="1849" spans="57:61" x14ac:dyDescent="0.55000000000000004">
      <c r="BE1849" s="51"/>
      <c r="BF1849" s="51"/>
      <c r="BG1849" s="51"/>
      <c r="BH1849" s="51"/>
      <c r="BI1849" s="51"/>
    </row>
    <row r="1850" spans="57:61" x14ac:dyDescent="0.55000000000000004">
      <c r="BE1850" s="51"/>
      <c r="BF1850" s="51"/>
      <c r="BG1850" s="51"/>
      <c r="BH1850" s="51"/>
      <c r="BI1850" s="51"/>
    </row>
    <row r="1851" spans="57:61" x14ac:dyDescent="0.55000000000000004">
      <c r="BE1851" s="51"/>
      <c r="BF1851" s="51"/>
      <c r="BG1851" s="51"/>
      <c r="BH1851" s="51"/>
      <c r="BI1851" s="51"/>
    </row>
    <row r="1852" spans="57:61" x14ac:dyDescent="0.55000000000000004">
      <c r="BE1852" s="51"/>
      <c r="BF1852" s="51"/>
      <c r="BG1852" s="51"/>
      <c r="BH1852" s="51"/>
      <c r="BI1852" s="51"/>
    </row>
    <row r="1853" spans="57:61" x14ac:dyDescent="0.55000000000000004">
      <c r="BE1853" s="51"/>
      <c r="BF1853" s="51"/>
      <c r="BG1853" s="51"/>
      <c r="BH1853" s="51"/>
      <c r="BI1853" s="51"/>
    </row>
    <row r="1854" spans="57:61" x14ac:dyDescent="0.55000000000000004">
      <c r="BE1854" s="51"/>
      <c r="BF1854" s="51"/>
      <c r="BG1854" s="51"/>
      <c r="BH1854" s="51"/>
      <c r="BI1854" s="51"/>
    </row>
    <row r="1855" spans="57:61" x14ac:dyDescent="0.55000000000000004">
      <c r="BE1855" s="51"/>
      <c r="BF1855" s="51"/>
      <c r="BG1855" s="51"/>
      <c r="BH1855" s="51"/>
      <c r="BI1855" s="51"/>
    </row>
    <row r="1856" spans="57:61" x14ac:dyDescent="0.55000000000000004">
      <c r="BE1856" s="51"/>
      <c r="BF1856" s="51"/>
      <c r="BG1856" s="51"/>
      <c r="BH1856" s="51"/>
      <c r="BI1856" s="51"/>
    </row>
    <row r="1857" spans="57:61" x14ac:dyDescent="0.55000000000000004">
      <c r="BE1857" s="51"/>
      <c r="BF1857" s="51"/>
      <c r="BG1857" s="51"/>
      <c r="BH1857" s="51"/>
      <c r="BI1857" s="51"/>
    </row>
    <row r="1858" spans="57:61" x14ac:dyDescent="0.55000000000000004">
      <c r="BE1858" s="51"/>
      <c r="BF1858" s="51"/>
      <c r="BG1858" s="51"/>
      <c r="BH1858" s="51"/>
      <c r="BI1858" s="51"/>
    </row>
    <row r="1859" spans="57:61" x14ac:dyDescent="0.55000000000000004">
      <c r="BE1859" s="51"/>
      <c r="BF1859" s="51"/>
      <c r="BG1859" s="51"/>
      <c r="BH1859" s="51"/>
      <c r="BI1859" s="51"/>
    </row>
    <row r="1860" spans="57:61" x14ac:dyDescent="0.55000000000000004">
      <c r="BE1860" s="51"/>
      <c r="BF1860" s="51"/>
      <c r="BG1860" s="51"/>
      <c r="BH1860" s="51"/>
      <c r="BI1860" s="51"/>
    </row>
    <row r="1861" spans="57:61" x14ac:dyDescent="0.55000000000000004">
      <c r="BE1861" s="51"/>
      <c r="BF1861" s="51"/>
      <c r="BG1861" s="51"/>
      <c r="BH1861" s="51"/>
      <c r="BI1861" s="51"/>
    </row>
    <row r="1862" spans="57:61" x14ac:dyDescent="0.55000000000000004">
      <c r="BE1862" s="51"/>
      <c r="BF1862" s="51"/>
      <c r="BG1862" s="51"/>
      <c r="BH1862" s="51"/>
      <c r="BI1862" s="51"/>
    </row>
    <row r="1863" spans="57:61" x14ac:dyDescent="0.55000000000000004">
      <c r="BE1863" s="51"/>
      <c r="BF1863" s="51"/>
      <c r="BG1863" s="51"/>
      <c r="BH1863" s="51"/>
      <c r="BI1863" s="51"/>
    </row>
    <row r="1864" spans="57:61" x14ac:dyDescent="0.55000000000000004">
      <c r="BE1864" s="51"/>
      <c r="BF1864" s="51"/>
      <c r="BG1864" s="51"/>
      <c r="BH1864" s="51"/>
      <c r="BI1864" s="51"/>
    </row>
    <row r="1865" spans="57:61" x14ac:dyDescent="0.55000000000000004">
      <c r="BE1865" s="51"/>
      <c r="BF1865" s="51"/>
      <c r="BG1865" s="51"/>
      <c r="BH1865" s="51"/>
      <c r="BI1865" s="51"/>
    </row>
    <row r="1866" spans="57:61" x14ac:dyDescent="0.55000000000000004">
      <c r="BE1866" s="51"/>
      <c r="BF1866" s="51"/>
      <c r="BG1866" s="51"/>
      <c r="BH1866" s="51"/>
      <c r="BI1866" s="51"/>
    </row>
    <row r="1867" spans="57:61" x14ac:dyDescent="0.55000000000000004">
      <c r="BE1867" s="51"/>
      <c r="BF1867" s="51"/>
      <c r="BG1867" s="51"/>
      <c r="BH1867" s="51"/>
      <c r="BI1867" s="51"/>
    </row>
    <row r="1868" spans="57:61" x14ac:dyDescent="0.55000000000000004">
      <c r="BE1868" s="51"/>
      <c r="BF1868" s="51"/>
      <c r="BG1868" s="51"/>
      <c r="BH1868" s="51"/>
      <c r="BI1868" s="51"/>
    </row>
    <row r="1869" spans="57:61" x14ac:dyDescent="0.55000000000000004">
      <c r="BE1869" s="51"/>
      <c r="BF1869" s="51"/>
      <c r="BG1869" s="51"/>
      <c r="BH1869" s="51"/>
      <c r="BI1869" s="51"/>
    </row>
    <row r="1870" spans="57:61" x14ac:dyDescent="0.55000000000000004">
      <c r="BE1870" s="51"/>
      <c r="BF1870" s="51"/>
      <c r="BG1870" s="51"/>
      <c r="BH1870" s="51"/>
      <c r="BI1870" s="51"/>
    </row>
    <row r="1871" spans="57:61" x14ac:dyDescent="0.55000000000000004">
      <c r="BE1871" s="51"/>
      <c r="BF1871" s="51"/>
      <c r="BG1871" s="51"/>
      <c r="BH1871" s="51"/>
      <c r="BI1871" s="51"/>
    </row>
    <row r="1872" spans="57:61" x14ac:dyDescent="0.55000000000000004">
      <c r="BE1872" s="51"/>
      <c r="BF1872" s="51"/>
      <c r="BG1872" s="51"/>
      <c r="BH1872" s="51"/>
      <c r="BI1872" s="51"/>
    </row>
    <row r="1873" spans="57:61" x14ac:dyDescent="0.55000000000000004">
      <c r="BE1873" s="51"/>
      <c r="BF1873" s="51"/>
      <c r="BG1873" s="51"/>
      <c r="BH1873" s="51"/>
      <c r="BI1873" s="51"/>
    </row>
    <row r="1874" spans="57:61" x14ac:dyDescent="0.55000000000000004">
      <c r="BE1874" s="51"/>
      <c r="BF1874" s="51"/>
      <c r="BG1874" s="51"/>
      <c r="BH1874" s="51"/>
      <c r="BI1874" s="51"/>
    </row>
    <row r="1875" spans="57:61" x14ac:dyDescent="0.55000000000000004">
      <c r="BE1875" s="51"/>
      <c r="BF1875" s="51"/>
      <c r="BG1875" s="51"/>
      <c r="BH1875" s="51"/>
      <c r="BI1875" s="51"/>
    </row>
    <row r="1876" spans="57:61" x14ac:dyDescent="0.55000000000000004">
      <c r="BE1876" s="51"/>
      <c r="BF1876" s="51"/>
      <c r="BG1876" s="51"/>
      <c r="BH1876" s="51"/>
      <c r="BI1876" s="51"/>
    </row>
    <row r="1877" spans="57:61" x14ac:dyDescent="0.55000000000000004">
      <c r="BE1877" s="51"/>
      <c r="BF1877" s="51"/>
      <c r="BG1877" s="51"/>
      <c r="BH1877" s="51"/>
      <c r="BI1877" s="51"/>
    </row>
    <row r="1878" spans="57:61" x14ac:dyDescent="0.55000000000000004">
      <c r="BE1878" s="51"/>
      <c r="BF1878" s="51"/>
      <c r="BG1878" s="51"/>
      <c r="BH1878" s="51"/>
      <c r="BI1878" s="51"/>
    </row>
    <row r="1879" spans="57:61" x14ac:dyDescent="0.55000000000000004">
      <c r="BE1879" s="51"/>
      <c r="BF1879" s="51"/>
      <c r="BG1879" s="51"/>
      <c r="BH1879" s="51"/>
      <c r="BI1879" s="51"/>
    </row>
    <row r="1880" spans="57:61" x14ac:dyDescent="0.55000000000000004">
      <c r="BE1880" s="51"/>
      <c r="BF1880" s="51"/>
      <c r="BG1880" s="51"/>
      <c r="BH1880" s="51"/>
      <c r="BI1880" s="51"/>
    </row>
    <row r="1881" spans="57:61" x14ac:dyDescent="0.55000000000000004">
      <c r="BE1881" s="51"/>
      <c r="BF1881" s="51"/>
      <c r="BG1881" s="51"/>
      <c r="BH1881" s="51"/>
      <c r="BI1881" s="51"/>
    </row>
    <row r="1882" spans="57:61" x14ac:dyDescent="0.55000000000000004">
      <c r="BE1882" s="51"/>
      <c r="BF1882" s="51"/>
      <c r="BG1882" s="51"/>
      <c r="BH1882" s="51"/>
      <c r="BI1882" s="51"/>
    </row>
    <row r="1883" spans="57:61" x14ac:dyDescent="0.55000000000000004">
      <c r="BE1883" s="51"/>
      <c r="BF1883" s="51"/>
      <c r="BG1883" s="51"/>
      <c r="BH1883" s="51"/>
      <c r="BI1883" s="51"/>
    </row>
    <row r="1884" spans="57:61" x14ac:dyDescent="0.55000000000000004">
      <c r="BE1884" s="51"/>
      <c r="BF1884" s="51"/>
      <c r="BG1884" s="51"/>
      <c r="BH1884" s="51"/>
      <c r="BI1884" s="51"/>
    </row>
    <row r="1885" spans="57:61" x14ac:dyDescent="0.55000000000000004">
      <c r="BE1885" s="51"/>
      <c r="BF1885" s="51"/>
      <c r="BG1885" s="51"/>
      <c r="BH1885" s="51"/>
      <c r="BI1885" s="51"/>
    </row>
    <row r="1886" spans="57:61" x14ac:dyDescent="0.55000000000000004">
      <c r="BE1886" s="51"/>
      <c r="BF1886" s="51"/>
      <c r="BG1886" s="51"/>
      <c r="BH1886" s="51"/>
      <c r="BI1886" s="51"/>
    </row>
    <row r="1887" spans="57:61" x14ac:dyDescent="0.55000000000000004">
      <c r="BE1887" s="51"/>
      <c r="BF1887" s="51"/>
      <c r="BG1887" s="51"/>
      <c r="BH1887" s="51"/>
      <c r="BI1887" s="51"/>
    </row>
    <row r="1888" spans="57:61" x14ac:dyDescent="0.55000000000000004">
      <c r="BE1888" s="51"/>
      <c r="BF1888" s="51"/>
      <c r="BG1888" s="51"/>
      <c r="BH1888" s="51"/>
      <c r="BI1888" s="51"/>
    </row>
    <row r="1889" spans="57:61" x14ac:dyDescent="0.55000000000000004">
      <c r="BE1889" s="51"/>
      <c r="BF1889" s="51"/>
      <c r="BG1889" s="51"/>
      <c r="BH1889" s="51"/>
      <c r="BI1889" s="51"/>
    </row>
    <row r="1890" spans="57:61" x14ac:dyDescent="0.55000000000000004">
      <c r="BE1890" s="51"/>
      <c r="BF1890" s="51"/>
      <c r="BG1890" s="51"/>
      <c r="BH1890" s="51"/>
      <c r="BI1890" s="51"/>
    </row>
    <row r="1891" spans="57:61" x14ac:dyDescent="0.55000000000000004">
      <c r="BE1891" s="51"/>
      <c r="BF1891" s="51"/>
      <c r="BG1891" s="51"/>
      <c r="BH1891" s="51"/>
      <c r="BI1891" s="51"/>
    </row>
    <row r="1892" spans="57:61" x14ac:dyDescent="0.55000000000000004">
      <c r="BE1892" s="51"/>
      <c r="BF1892" s="51"/>
      <c r="BG1892" s="51"/>
      <c r="BH1892" s="51"/>
      <c r="BI1892" s="51"/>
    </row>
    <row r="1893" spans="57:61" x14ac:dyDescent="0.55000000000000004">
      <c r="BE1893" s="51"/>
      <c r="BF1893" s="51"/>
      <c r="BG1893" s="51"/>
      <c r="BH1893" s="51"/>
      <c r="BI1893" s="51"/>
    </row>
    <row r="1894" spans="57:61" x14ac:dyDescent="0.55000000000000004">
      <c r="BE1894" s="51"/>
      <c r="BF1894" s="51"/>
      <c r="BG1894" s="51"/>
      <c r="BH1894" s="51"/>
      <c r="BI1894" s="51"/>
    </row>
    <row r="1895" spans="57:61" x14ac:dyDescent="0.55000000000000004">
      <c r="BE1895" s="51"/>
      <c r="BF1895" s="51"/>
      <c r="BG1895" s="51"/>
      <c r="BH1895" s="51"/>
      <c r="BI1895" s="51"/>
    </row>
    <row r="1896" spans="57:61" x14ac:dyDescent="0.55000000000000004">
      <c r="BE1896" s="51"/>
      <c r="BF1896" s="51"/>
      <c r="BG1896" s="51"/>
      <c r="BH1896" s="51"/>
      <c r="BI1896" s="51"/>
    </row>
    <row r="1897" spans="57:61" x14ac:dyDescent="0.55000000000000004">
      <c r="BE1897" s="51"/>
      <c r="BF1897" s="51"/>
      <c r="BG1897" s="51"/>
      <c r="BH1897" s="51"/>
      <c r="BI1897" s="51"/>
    </row>
    <row r="1898" spans="57:61" x14ac:dyDescent="0.55000000000000004">
      <c r="BE1898" s="51"/>
      <c r="BF1898" s="51"/>
      <c r="BG1898" s="51"/>
      <c r="BH1898" s="51"/>
      <c r="BI1898" s="51"/>
    </row>
    <row r="1899" spans="57:61" x14ac:dyDescent="0.55000000000000004">
      <c r="BE1899" s="51"/>
      <c r="BF1899" s="51"/>
      <c r="BG1899" s="51"/>
      <c r="BH1899" s="51"/>
      <c r="BI1899" s="51"/>
    </row>
    <row r="1900" spans="57:61" x14ac:dyDescent="0.55000000000000004">
      <c r="BE1900" s="51"/>
      <c r="BF1900" s="51"/>
      <c r="BG1900" s="51"/>
      <c r="BH1900" s="51"/>
      <c r="BI1900" s="51"/>
    </row>
    <row r="1901" spans="57:61" x14ac:dyDescent="0.55000000000000004">
      <c r="BE1901" s="51"/>
      <c r="BF1901" s="51"/>
      <c r="BG1901" s="51"/>
      <c r="BH1901" s="51"/>
      <c r="BI1901" s="51"/>
    </row>
    <row r="1902" spans="57:61" x14ac:dyDescent="0.55000000000000004">
      <c r="BE1902" s="51"/>
      <c r="BF1902" s="51"/>
      <c r="BG1902" s="51"/>
      <c r="BH1902" s="51"/>
      <c r="BI1902" s="51"/>
    </row>
    <row r="1903" spans="57:61" x14ac:dyDescent="0.55000000000000004">
      <c r="BE1903" s="51"/>
      <c r="BF1903" s="51"/>
      <c r="BG1903" s="51"/>
      <c r="BH1903" s="51"/>
      <c r="BI1903" s="51"/>
    </row>
    <row r="1904" spans="57:61" x14ac:dyDescent="0.55000000000000004">
      <c r="BE1904" s="51"/>
      <c r="BF1904" s="51"/>
      <c r="BG1904" s="51"/>
      <c r="BH1904" s="51"/>
      <c r="BI1904" s="51"/>
    </row>
    <row r="1905" spans="57:61" x14ac:dyDescent="0.55000000000000004">
      <c r="BE1905" s="51"/>
      <c r="BF1905" s="51"/>
      <c r="BG1905" s="51"/>
      <c r="BH1905" s="51"/>
      <c r="BI1905" s="51"/>
    </row>
    <row r="1906" spans="57:61" x14ac:dyDescent="0.55000000000000004">
      <c r="BE1906" s="51"/>
      <c r="BF1906" s="51"/>
      <c r="BG1906" s="51"/>
      <c r="BH1906" s="51"/>
      <c r="BI1906" s="51"/>
    </row>
    <row r="1907" spans="57:61" x14ac:dyDescent="0.55000000000000004">
      <c r="BE1907" s="51"/>
      <c r="BF1907" s="51"/>
      <c r="BG1907" s="51"/>
      <c r="BH1907" s="51"/>
      <c r="BI1907" s="51"/>
    </row>
    <row r="1908" spans="57:61" x14ac:dyDescent="0.55000000000000004">
      <c r="BE1908" s="51"/>
      <c r="BF1908" s="51"/>
      <c r="BG1908" s="51"/>
      <c r="BH1908" s="51"/>
      <c r="BI1908" s="51"/>
    </row>
    <row r="1909" spans="57:61" x14ac:dyDescent="0.55000000000000004">
      <c r="BE1909" s="51"/>
      <c r="BF1909" s="51"/>
      <c r="BG1909" s="51"/>
      <c r="BH1909" s="51"/>
      <c r="BI1909" s="51"/>
    </row>
    <row r="1910" spans="57:61" x14ac:dyDescent="0.55000000000000004">
      <c r="BE1910" s="51"/>
      <c r="BF1910" s="51"/>
      <c r="BG1910" s="51"/>
      <c r="BH1910" s="51"/>
      <c r="BI1910" s="51"/>
    </row>
    <row r="1911" spans="57:61" x14ac:dyDescent="0.55000000000000004">
      <c r="BE1911" s="51"/>
      <c r="BF1911" s="51"/>
      <c r="BG1911" s="51"/>
      <c r="BH1911" s="51"/>
      <c r="BI1911" s="51"/>
    </row>
    <row r="1912" spans="57:61" x14ac:dyDescent="0.55000000000000004">
      <c r="BE1912" s="51"/>
      <c r="BF1912" s="51"/>
      <c r="BG1912" s="51"/>
      <c r="BH1912" s="51"/>
      <c r="BI1912" s="51"/>
    </row>
    <row r="1913" spans="57:61" x14ac:dyDescent="0.55000000000000004">
      <c r="BE1913" s="51"/>
      <c r="BF1913" s="51"/>
      <c r="BG1913" s="51"/>
      <c r="BH1913" s="51"/>
      <c r="BI1913" s="51"/>
    </row>
    <row r="1914" spans="57:61" x14ac:dyDescent="0.55000000000000004">
      <c r="BE1914" s="51"/>
      <c r="BF1914" s="51"/>
      <c r="BG1914" s="51"/>
      <c r="BH1914" s="51"/>
      <c r="BI1914" s="51"/>
    </row>
    <row r="1915" spans="57:61" x14ac:dyDescent="0.55000000000000004">
      <c r="BE1915" s="51"/>
      <c r="BF1915" s="51"/>
      <c r="BG1915" s="51"/>
      <c r="BH1915" s="51"/>
      <c r="BI1915" s="51"/>
    </row>
    <row r="1916" spans="57:61" x14ac:dyDescent="0.55000000000000004">
      <c r="BE1916" s="51"/>
      <c r="BF1916" s="51"/>
      <c r="BG1916" s="51"/>
      <c r="BH1916" s="51"/>
      <c r="BI1916" s="51"/>
    </row>
    <row r="1917" spans="57:61" x14ac:dyDescent="0.55000000000000004">
      <c r="BE1917" s="51"/>
      <c r="BF1917" s="51"/>
      <c r="BG1917" s="51"/>
      <c r="BH1917" s="51"/>
      <c r="BI1917" s="51"/>
    </row>
    <row r="1918" spans="57:61" x14ac:dyDescent="0.55000000000000004">
      <c r="BE1918" s="51"/>
      <c r="BF1918" s="51"/>
      <c r="BG1918" s="51"/>
      <c r="BH1918" s="51"/>
      <c r="BI1918" s="51"/>
    </row>
    <row r="1919" spans="57:61" x14ac:dyDescent="0.55000000000000004">
      <c r="BE1919" s="51"/>
      <c r="BF1919" s="51"/>
      <c r="BG1919" s="51"/>
      <c r="BH1919" s="51"/>
      <c r="BI1919" s="51"/>
    </row>
    <row r="1920" spans="57:61" x14ac:dyDescent="0.55000000000000004">
      <c r="BE1920" s="51"/>
      <c r="BF1920" s="51"/>
      <c r="BG1920" s="51"/>
      <c r="BH1920" s="51"/>
      <c r="BI1920" s="51"/>
    </row>
    <row r="1921" spans="57:61" x14ac:dyDescent="0.55000000000000004">
      <c r="BE1921" s="51"/>
      <c r="BF1921" s="51"/>
      <c r="BG1921" s="51"/>
      <c r="BH1921" s="51"/>
      <c r="BI1921" s="51"/>
    </row>
    <row r="1922" spans="57:61" x14ac:dyDescent="0.55000000000000004">
      <c r="BE1922" s="51"/>
      <c r="BF1922" s="51"/>
      <c r="BG1922" s="51"/>
      <c r="BH1922" s="51"/>
      <c r="BI1922" s="51"/>
    </row>
    <row r="1923" spans="57:61" x14ac:dyDescent="0.55000000000000004">
      <c r="BE1923" s="51"/>
      <c r="BF1923" s="51"/>
      <c r="BG1923" s="51"/>
      <c r="BH1923" s="51"/>
      <c r="BI1923" s="51"/>
    </row>
    <row r="1924" spans="57:61" x14ac:dyDescent="0.55000000000000004">
      <c r="BE1924" s="51"/>
      <c r="BF1924" s="51"/>
      <c r="BG1924" s="51"/>
      <c r="BH1924" s="51"/>
      <c r="BI1924" s="51"/>
    </row>
    <row r="1925" spans="57:61" x14ac:dyDescent="0.55000000000000004">
      <c r="BE1925" s="51"/>
      <c r="BF1925" s="51"/>
      <c r="BG1925" s="51"/>
      <c r="BH1925" s="51"/>
      <c r="BI1925" s="51"/>
    </row>
    <row r="1926" spans="57:61" x14ac:dyDescent="0.55000000000000004">
      <c r="BE1926" s="51"/>
      <c r="BF1926" s="51"/>
      <c r="BG1926" s="51"/>
      <c r="BH1926" s="51"/>
      <c r="BI1926" s="51"/>
    </row>
    <row r="1927" spans="57:61" x14ac:dyDescent="0.55000000000000004">
      <c r="BE1927" s="51"/>
      <c r="BF1927" s="51"/>
      <c r="BG1927" s="51"/>
      <c r="BH1927" s="51"/>
      <c r="BI1927" s="51"/>
    </row>
    <row r="1928" spans="57:61" x14ac:dyDescent="0.55000000000000004">
      <c r="BE1928" s="51"/>
      <c r="BF1928" s="51"/>
      <c r="BG1928" s="51"/>
      <c r="BH1928" s="51"/>
      <c r="BI1928" s="51"/>
    </row>
    <row r="1929" spans="57:61" x14ac:dyDescent="0.55000000000000004">
      <c r="BE1929" s="51"/>
      <c r="BF1929" s="51"/>
      <c r="BG1929" s="51"/>
      <c r="BH1929" s="51"/>
      <c r="BI1929" s="51"/>
    </row>
    <row r="1930" spans="57:61" x14ac:dyDescent="0.55000000000000004">
      <c r="BE1930" s="51"/>
      <c r="BF1930" s="51"/>
      <c r="BG1930" s="51"/>
      <c r="BH1930" s="51"/>
      <c r="BI1930" s="51"/>
    </row>
    <row r="1931" spans="57:61" x14ac:dyDescent="0.55000000000000004">
      <c r="BE1931" s="51"/>
      <c r="BF1931" s="51"/>
      <c r="BG1931" s="51"/>
      <c r="BH1931" s="51"/>
      <c r="BI1931" s="51"/>
    </row>
    <row r="1932" spans="57:61" x14ac:dyDescent="0.55000000000000004">
      <c r="BE1932" s="51"/>
      <c r="BF1932" s="51"/>
      <c r="BG1932" s="51"/>
      <c r="BH1932" s="51"/>
      <c r="BI1932" s="51"/>
    </row>
    <row r="1933" spans="57:61" x14ac:dyDescent="0.55000000000000004">
      <c r="BE1933" s="51"/>
      <c r="BF1933" s="51"/>
      <c r="BG1933" s="51"/>
      <c r="BH1933" s="51"/>
      <c r="BI1933" s="51"/>
    </row>
    <row r="1934" spans="57:61" x14ac:dyDescent="0.55000000000000004">
      <c r="BE1934" s="51"/>
      <c r="BF1934" s="51"/>
      <c r="BG1934" s="51"/>
      <c r="BH1934" s="51"/>
      <c r="BI1934" s="51"/>
    </row>
    <row r="1935" spans="57:61" x14ac:dyDescent="0.55000000000000004">
      <c r="BE1935" s="51"/>
      <c r="BF1935" s="51"/>
      <c r="BG1935" s="51"/>
      <c r="BH1935" s="51"/>
      <c r="BI1935" s="51"/>
    </row>
    <row r="1936" spans="57:61" x14ac:dyDescent="0.55000000000000004">
      <c r="BE1936" s="51"/>
      <c r="BF1936" s="51"/>
      <c r="BG1936" s="51"/>
      <c r="BH1936" s="51"/>
      <c r="BI1936" s="51"/>
    </row>
    <row r="1937" spans="57:61" x14ac:dyDescent="0.55000000000000004">
      <c r="BE1937" s="51"/>
      <c r="BF1937" s="51"/>
      <c r="BG1937" s="51"/>
      <c r="BH1937" s="51"/>
      <c r="BI1937" s="51"/>
    </row>
    <row r="1938" spans="57:61" x14ac:dyDescent="0.55000000000000004">
      <c r="BE1938" s="51"/>
      <c r="BF1938" s="51"/>
      <c r="BG1938" s="51"/>
      <c r="BH1938" s="51"/>
      <c r="BI1938" s="51"/>
    </row>
    <row r="1939" spans="57:61" x14ac:dyDescent="0.55000000000000004">
      <c r="BE1939" s="51"/>
      <c r="BF1939" s="51"/>
      <c r="BG1939" s="51"/>
      <c r="BH1939" s="51"/>
      <c r="BI1939" s="51"/>
    </row>
    <row r="1940" spans="57:61" x14ac:dyDescent="0.55000000000000004">
      <c r="BE1940" s="51"/>
      <c r="BF1940" s="51"/>
      <c r="BG1940" s="51"/>
      <c r="BH1940" s="51"/>
      <c r="BI1940" s="51"/>
    </row>
    <row r="1941" spans="57:61" x14ac:dyDescent="0.55000000000000004">
      <c r="BE1941" s="51"/>
      <c r="BF1941" s="51"/>
      <c r="BG1941" s="51"/>
      <c r="BH1941" s="51"/>
      <c r="BI1941" s="51"/>
    </row>
    <row r="1942" spans="57:61" x14ac:dyDescent="0.55000000000000004">
      <c r="BE1942" s="51"/>
      <c r="BF1942" s="51"/>
      <c r="BG1942" s="51"/>
      <c r="BH1942" s="51"/>
      <c r="BI1942" s="51"/>
    </row>
    <row r="1943" spans="57:61" x14ac:dyDescent="0.55000000000000004">
      <c r="BE1943" s="51"/>
      <c r="BF1943" s="51"/>
      <c r="BG1943" s="51"/>
      <c r="BH1943" s="51"/>
      <c r="BI1943" s="51"/>
    </row>
    <row r="1944" spans="57:61" x14ac:dyDescent="0.55000000000000004">
      <c r="BE1944" s="51"/>
      <c r="BF1944" s="51"/>
      <c r="BG1944" s="51"/>
      <c r="BH1944" s="51"/>
      <c r="BI1944" s="51"/>
    </row>
    <row r="1945" spans="57:61" x14ac:dyDescent="0.55000000000000004">
      <c r="BE1945" s="51"/>
      <c r="BF1945" s="51"/>
      <c r="BG1945" s="51"/>
      <c r="BH1945" s="51"/>
      <c r="BI1945" s="51"/>
    </row>
    <row r="1946" spans="57:61" x14ac:dyDescent="0.55000000000000004">
      <c r="BE1946" s="51"/>
      <c r="BF1946" s="51"/>
      <c r="BG1946" s="51"/>
      <c r="BH1946" s="51"/>
      <c r="BI1946" s="51"/>
    </row>
    <row r="1947" spans="57:61" x14ac:dyDescent="0.55000000000000004">
      <c r="BE1947" s="51"/>
      <c r="BF1947" s="51"/>
      <c r="BG1947" s="51"/>
      <c r="BH1947" s="51"/>
      <c r="BI1947" s="51"/>
    </row>
    <row r="1948" spans="57:61" x14ac:dyDescent="0.55000000000000004">
      <c r="BE1948" s="51"/>
      <c r="BF1948" s="51"/>
      <c r="BG1948" s="51"/>
      <c r="BH1948" s="51"/>
      <c r="BI1948" s="51"/>
    </row>
    <row r="1949" spans="57:61" x14ac:dyDescent="0.55000000000000004">
      <c r="BE1949" s="51"/>
      <c r="BF1949" s="51"/>
      <c r="BG1949" s="51"/>
      <c r="BH1949" s="51"/>
      <c r="BI1949" s="51"/>
    </row>
    <row r="1950" spans="57:61" x14ac:dyDescent="0.55000000000000004">
      <c r="BE1950" s="51"/>
      <c r="BF1950" s="51"/>
      <c r="BG1950" s="51"/>
      <c r="BH1950" s="51"/>
      <c r="BI1950" s="51"/>
    </row>
    <row r="1951" spans="57:61" x14ac:dyDescent="0.55000000000000004">
      <c r="BE1951" s="51"/>
      <c r="BF1951" s="51"/>
      <c r="BG1951" s="51"/>
      <c r="BH1951" s="51"/>
      <c r="BI1951" s="51"/>
    </row>
    <row r="1952" spans="57:61" x14ac:dyDescent="0.55000000000000004">
      <c r="BE1952" s="51"/>
      <c r="BF1952" s="51"/>
      <c r="BG1952" s="51"/>
      <c r="BH1952" s="51"/>
      <c r="BI1952" s="51"/>
    </row>
    <row r="1953" spans="57:61" x14ac:dyDescent="0.55000000000000004">
      <c r="BE1953" s="51"/>
      <c r="BF1953" s="51"/>
      <c r="BG1953" s="51"/>
      <c r="BH1953" s="51"/>
      <c r="BI1953" s="51"/>
    </row>
    <row r="1954" spans="57:61" x14ac:dyDescent="0.55000000000000004">
      <c r="BE1954" s="51"/>
      <c r="BF1954" s="51"/>
      <c r="BG1954" s="51"/>
      <c r="BH1954" s="51"/>
      <c r="BI1954" s="51"/>
    </row>
    <row r="1955" spans="57:61" x14ac:dyDescent="0.55000000000000004">
      <c r="BE1955" s="51"/>
      <c r="BF1955" s="51"/>
      <c r="BG1955" s="51"/>
      <c r="BH1955" s="51"/>
      <c r="BI1955" s="51"/>
    </row>
    <row r="1956" spans="57:61" x14ac:dyDescent="0.55000000000000004">
      <c r="BE1956" s="51"/>
      <c r="BF1956" s="51"/>
      <c r="BG1956" s="51"/>
      <c r="BH1956" s="51"/>
      <c r="BI1956" s="51"/>
    </row>
    <row r="1957" spans="57:61" x14ac:dyDescent="0.55000000000000004">
      <c r="BE1957" s="51"/>
      <c r="BF1957" s="51"/>
      <c r="BG1957" s="51"/>
      <c r="BH1957" s="51"/>
      <c r="BI1957" s="51"/>
    </row>
    <row r="1958" spans="57:61" x14ac:dyDescent="0.55000000000000004">
      <c r="BE1958" s="51"/>
      <c r="BF1958" s="51"/>
      <c r="BG1958" s="51"/>
      <c r="BH1958" s="51"/>
      <c r="BI1958" s="51"/>
    </row>
    <row r="1959" spans="57:61" x14ac:dyDescent="0.55000000000000004">
      <c r="BE1959" s="51"/>
      <c r="BF1959" s="51"/>
      <c r="BG1959" s="51"/>
      <c r="BH1959" s="51"/>
      <c r="BI1959" s="51"/>
    </row>
    <row r="1960" spans="57:61" x14ac:dyDescent="0.55000000000000004">
      <c r="BE1960" s="51"/>
      <c r="BF1960" s="51"/>
      <c r="BG1960" s="51"/>
      <c r="BH1960" s="51"/>
      <c r="BI1960" s="51"/>
    </row>
    <row r="1961" spans="57:61" x14ac:dyDescent="0.55000000000000004">
      <c r="BE1961" s="51"/>
      <c r="BF1961" s="51"/>
      <c r="BG1961" s="51"/>
      <c r="BH1961" s="51"/>
      <c r="BI1961" s="51"/>
    </row>
    <row r="1962" spans="57:61" x14ac:dyDescent="0.55000000000000004">
      <c r="BE1962" s="51"/>
      <c r="BF1962" s="51"/>
      <c r="BG1962" s="51"/>
      <c r="BH1962" s="51"/>
      <c r="BI1962" s="51"/>
    </row>
    <row r="1963" spans="57:61" x14ac:dyDescent="0.55000000000000004">
      <c r="BE1963" s="51"/>
      <c r="BF1963" s="51"/>
      <c r="BG1963" s="51"/>
      <c r="BH1963" s="51"/>
      <c r="BI1963" s="51"/>
    </row>
    <row r="1964" spans="57:61" x14ac:dyDescent="0.55000000000000004">
      <c r="BE1964" s="51"/>
      <c r="BF1964" s="51"/>
      <c r="BG1964" s="51"/>
      <c r="BH1964" s="51"/>
      <c r="BI1964" s="51"/>
    </row>
    <row r="1965" spans="57:61" x14ac:dyDescent="0.55000000000000004">
      <c r="BE1965" s="51"/>
      <c r="BF1965" s="51"/>
      <c r="BG1965" s="51"/>
      <c r="BH1965" s="51"/>
      <c r="BI1965" s="51"/>
    </row>
    <row r="1966" spans="57:61" x14ac:dyDescent="0.55000000000000004">
      <c r="BE1966" s="51"/>
      <c r="BF1966" s="51"/>
      <c r="BG1966" s="51"/>
      <c r="BH1966" s="51"/>
      <c r="BI1966" s="51"/>
    </row>
    <row r="1967" spans="57:61" x14ac:dyDescent="0.55000000000000004">
      <c r="BE1967" s="51"/>
      <c r="BF1967" s="51"/>
      <c r="BG1967" s="51"/>
      <c r="BH1967" s="51"/>
      <c r="BI1967" s="51"/>
    </row>
    <row r="1968" spans="57:61" x14ac:dyDescent="0.55000000000000004">
      <c r="BE1968" s="51"/>
      <c r="BF1968" s="51"/>
      <c r="BG1968" s="51"/>
      <c r="BH1968" s="51"/>
      <c r="BI1968" s="51"/>
    </row>
    <row r="1969" spans="57:61" x14ac:dyDescent="0.55000000000000004">
      <c r="BE1969" s="51"/>
      <c r="BF1969" s="51"/>
      <c r="BG1969" s="51"/>
      <c r="BH1969" s="51"/>
      <c r="BI1969" s="51"/>
    </row>
    <row r="1970" spans="57:61" x14ac:dyDescent="0.55000000000000004">
      <c r="BE1970" s="51"/>
      <c r="BF1970" s="51"/>
      <c r="BG1970" s="51"/>
      <c r="BH1970" s="51"/>
      <c r="BI1970" s="51"/>
    </row>
    <row r="1971" spans="57:61" x14ac:dyDescent="0.55000000000000004">
      <c r="BE1971" s="51"/>
      <c r="BF1971" s="51"/>
      <c r="BG1971" s="51"/>
      <c r="BH1971" s="51"/>
      <c r="BI1971" s="51"/>
    </row>
    <row r="1972" spans="57:61" x14ac:dyDescent="0.55000000000000004">
      <c r="BE1972" s="51"/>
      <c r="BF1972" s="51"/>
      <c r="BG1972" s="51"/>
      <c r="BH1972" s="51"/>
      <c r="BI1972" s="51"/>
    </row>
    <row r="1973" spans="57:61" x14ac:dyDescent="0.55000000000000004">
      <c r="BE1973" s="51"/>
      <c r="BF1973" s="51"/>
      <c r="BG1973" s="51"/>
      <c r="BH1973" s="51"/>
      <c r="BI1973" s="51"/>
    </row>
    <row r="1974" spans="57:61" x14ac:dyDescent="0.55000000000000004">
      <c r="BE1974" s="51"/>
      <c r="BF1974" s="51"/>
      <c r="BG1974" s="51"/>
      <c r="BH1974" s="51"/>
      <c r="BI1974" s="51"/>
    </row>
    <row r="1975" spans="57:61" x14ac:dyDescent="0.55000000000000004">
      <c r="BE1975" s="51"/>
      <c r="BF1975" s="51"/>
      <c r="BG1975" s="51"/>
      <c r="BH1975" s="51"/>
      <c r="BI1975" s="51"/>
    </row>
    <row r="1976" spans="57:61" x14ac:dyDescent="0.55000000000000004">
      <c r="BE1976" s="51"/>
      <c r="BF1976" s="51"/>
      <c r="BG1976" s="51"/>
      <c r="BH1976" s="51"/>
      <c r="BI1976" s="51"/>
    </row>
    <row r="1977" spans="57:61" x14ac:dyDescent="0.55000000000000004">
      <c r="BE1977" s="51"/>
      <c r="BF1977" s="51"/>
      <c r="BG1977" s="51"/>
      <c r="BH1977" s="51"/>
      <c r="BI1977" s="51"/>
    </row>
    <row r="1978" spans="57:61" x14ac:dyDescent="0.55000000000000004">
      <c r="BE1978" s="51"/>
      <c r="BF1978" s="51"/>
      <c r="BG1978" s="51"/>
      <c r="BH1978" s="51"/>
      <c r="BI1978" s="51"/>
    </row>
    <row r="1979" spans="57:61" x14ac:dyDescent="0.55000000000000004">
      <c r="BE1979" s="51"/>
      <c r="BF1979" s="51"/>
      <c r="BG1979" s="51"/>
      <c r="BH1979" s="51"/>
      <c r="BI1979" s="51"/>
    </row>
    <row r="1980" spans="57:61" x14ac:dyDescent="0.55000000000000004">
      <c r="BE1980" s="51"/>
      <c r="BF1980" s="51"/>
      <c r="BG1980" s="51"/>
      <c r="BH1980" s="51"/>
      <c r="BI1980" s="51"/>
    </row>
    <row r="1981" spans="57:61" x14ac:dyDescent="0.55000000000000004">
      <c r="BE1981" s="51"/>
      <c r="BF1981" s="51"/>
      <c r="BG1981" s="51"/>
      <c r="BH1981" s="51"/>
      <c r="BI1981" s="51"/>
    </row>
    <row r="1982" spans="57:61" x14ac:dyDescent="0.55000000000000004">
      <c r="BE1982" s="51"/>
      <c r="BF1982" s="51"/>
      <c r="BG1982" s="51"/>
      <c r="BH1982" s="51"/>
      <c r="BI1982" s="51"/>
    </row>
    <row r="1983" spans="57:61" x14ac:dyDescent="0.55000000000000004">
      <c r="BE1983" s="51"/>
      <c r="BF1983" s="51"/>
      <c r="BG1983" s="51"/>
      <c r="BH1983" s="51"/>
      <c r="BI1983" s="51"/>
    </row>
    <row r="1984" spans="57:61" x14ac:dyDescent="0.55000000000000004">
      <c r="BE1984" s="51"/>
      <c r="BF1984" s="51"/>
      <c r="BG1984" s="51"/>
      <c r="BH1984" s="51"/>
      <c r="BI1984" s="51"/>
    </row>
    <row r="1985" spans="57:61" x14ac:dyDescent="0.55000000000000004">
      <c r="BE1985" s="51"/>
      <c r="BF1985" s="51"/>
      <c r="BG1985" s="51"/>
      <c r="BH1985" s="51"/>
      <c r="BI1985" s="51"/>
    </row>
    <row r="1986" spans="57:61" x14ac:dyDescent="0.55000000000000004">
      <c r="BE1986" s="51"/>
      <c r="BF1986" s="51"/>
      <c r="BG1986" s="51"/>
      <c r="BH1986" s="51"/>
      <c r="BI1986" s="51"/>
    </row>
    <row r="1987" spans="57:61" x14ac:dyDescent="0.55000000000000004">
      <c r="BE1987" s="51"/>
      <c r="BF1987" s="51"/>
      <c r="BG1987" s="51"/>
      <c r="BH1987" s="51"/>
      <c r="BI1987" s="51"/>
    </row>
    <row r="1988" spans="57:61" x14ac:dyDescent="0.55000000000000004">
      <c r="BE1988" s="51"/>
      <c r="BF1988" s="51"/>
      <c r="BG1988" s="51"/>
      <c r="BH1988" s="51"/>
      <c r="BI1988" s="51"/>
    </row>
    <row r="1989" spans="57:61" x14ac:dyDescent="0.55000000000000004">
      <c r="BE1989" s="51"/>
      <c r="BF1989" s="51"/>
      <c r="BG1989" s="51"/>
      <c r="BH1989" s="51"/>
      <c r="BI1989" s="51"/>
    </row>
    <row r="1990" spans="57:61" x14ac:dyDescent="0.55000000000000004">
      <c r="BE1990" s="51"/>
      <c r="BF1990" s="51"/>
      <c r="BG1990" s="51"/>
      <c r="BH1990" s="51"/>
      <c r="BI1990" s="51"/>
    </row>
    <row r="1991" spans="57:61" x14ac:dyDescent="0.55000000000000004">
      <c r="BE1991" s="51"/>
      <c r="BF1991" s="51"/>
      <c r="BG1991" s="51"/>
      <c r="BH1991" s="51"/>
      <c r="BI1991" s="51"/>
    </row>
    <row r="1992" spans="57:61" x14ac:dyDescent="0.55000000000000004">
      <c r="BE1992" s="51"/>
      <c r="BF1992" s="51"/>
      <c r="BG1992" s="51"/>
      <c r="BH1992" s="51"/>
      <c r="BI1992" s="51"/>
    </row>
    <row r="1993" spans="57:61" x14ac:dyDescent="0.55000000000000004">
      <c r="BE1993" s="51"/>
      <c r="BF1993" s="51"/>
      <c r="BG1993" s="51"/>
      <c r="BH1993" s="51"/>
      <c r="BI1993" s="51"/>
    </row>
    <row r="1994" spans="57:61" x14ac:dyDescent="0.55000000000000004">
      <c r="BE1994" s="51"/>
      <c r="BF1994" s="51"/>
      <c r="BG1994" s="51"/>
      <c r="BH1994" s="51"/>
      <c r="BI1994" s="51"/>
    </row>
    <row r="1995" spans="57:61" x14ac:dyDescent="0.55000000000000004">
      <c r="BE1995" s="51"/>
      <c r="BF1995" s="51"/>
      <c r="BG1995" s="51"/>
      <c r="BH1995" s="51"/>
      <c r="BI1995" s="51"/>
    </row>
    <row r="1996" spans="57:61" x14ac:dyDescent="0.55000000000000004">
      <c r="BE1996" s="51"/>
      <c r="BF1996" s="51"/>
      <c r="BG1996" s="51"/>
      <c r="BH1996" s="51"/>
      <c r="BI1996" s="51"/>
    </row>
    <row r="1997" spans="57:61" x14ac:dyDescent="0.55000000000000004">
      <c r="BE1997" s="51"/>
      <c r="BF1997" s="51"/>
      <c r="BG1997" s="51"/>
      <c r="BH1997" s="51"/>
      <c r="BI1997" s="51"/>
    </row>
    <row r="1998" spans="57:61" x14ac:dyDescent="0.55000000000000004">
      <c r="BE1998" s="51"/>
      <c r="BF1998" s="51"/>
      <c r="BG1998" s="51"/>
      <c r="BH1998" s="51"/>
      <c r="BI1998" s="51"/>
    </row>
    <row r="1999" spans="57:61" x14ac:dyDescent="0.55000000000000004">
      <c r="BE1999" s="51"/>
      <c r="BF1999" s="51"/>
      <c r="BG1999" s="51"/>
      <c r="BH1999" s="51"/>
      <c r="BI1999" s="51"/>
    </row>
    <row r="2000" spans="57:61" x14ac:dyDescent="0.55000000000000004">
      <c r="BE2000" s="51"/>
      <c r="BF2000" s="51"/>
      <c r="BG2000" s="51"/>
      <c r="BH2000" s="51"/>
      <c r="BI2000" s="51"/>
    </row>
    <row r="2001" spans="57:61" x14ac:dyDescent="0.55000000000000004">
      <c r="BE2001" s="51"/>
      <c r="BF2001" s="51"/>
      <c r="BG2001" s="51"/>
      <c r="BH2001" s="51"/>
      <c r="BI2001" s="51"/>
    </row>
    <row r="2002" spans="57:61" x14ac:dyDescent="0.55000000000000004">
      <c r="BE2002" s="51"/>
      <c r="BF2002" s="51"/>
      <c r="BG2002" s="51"/>
      <c r="BH2002" s="51"/>
      <c r="BI2002" s="51"/>
    </row>
    <row r="2003" spans="57:61" x14ac:dyDescent="0.55000000000000004">
      <c r="BE2003" s="51"/>
      <c r="BF2003" s="51"/>
      <c r="BG2003" s="51"/>
      <c r="BH2003" s="51"/>
      <c r="BI2003" s="51"/>
    </row>
    <row r="2004" spans="57:61" x14ac:dyDescent="0.55000000000000004">
      <c r="BE2004" s="51"/>
      <c r="BF2004" s="51"/>
      <c r="BG2004" s="51"/>
      <c r="BH2004" s="51"/>
      <c r="BI2004" s="51"/>
    </row>
    <row r="2005" spans="57:61" x14ac:dyDescent="0.55000000000000004">
      <c r="BE2005" s="51"/>
      <c r="BF2005" s="51"/>
      <c r="BG2005" s="51"/>
      <c r="BH2005" s="51"/>
      <c r="BI2005" s="51"/>
    </row>
    <row r="2006" spans="57:61" x14ac:dyDescent="0.55000000000000004">
      <c r="BE2006" s="51"/>
      <c r="BF2006" s="51"/>
      <c r="BG2006" s="51"/>
      <c r="BH2006" s="51"/>
      <c r="BI2006" s="51"/>
    </row>
    <row r="2007" spans="57:61" x14ac:dyDescent="0.55000000000000004">
      <c r="BE2007" s="51"/>
      <c r="BF2007" s="51"/>
      <c r="BG2007" s="51"/>
      <c r="BH2007" s="51"/>
      <c r="BI2007" s="51"/>
    </row>
    <row r="2008" spans="57:61" x14ac:dyDescent="0.55000000000000004">
      <c r="BE2008" s="51"/>
      <c r="BF2008" s="51"/>
      <c r="BG2008" s="51"/>
      <c r="BH2008" s="51"/>
      <c r="BI2008" s="51"/>
    </row>
    <row r="2009" spans="57:61" x14ac:dyDescent="0.55000000000000004">
      <c r="BE2009" s="51"/>
      <c r="BF2009" s="51"/>
      <c r="BG2009" s="51"/>
      <c r="BH2009" s="51"/>
      <c r="BI2009" s="51"/>
    </row>
    <row r="2010" spans="57:61" x14ac:dyDescent="0.55000000000000004">
      <c r="BE2010" s="51"/>
      <c r="BF2010" s="51"/>
      <c r="BG2010" s="51"/>
      <c r="BH2010" s="51"/>
      <c r="BI2010" s="51"/>
    </row>
    <row r="2011" spans="57:61" x14ac:dyDescent="0.55000000000000004">
      <c r="BE2011" s="51"/>
      <c r="BF2011" s="51"/>
      <c r="BG2011" s="51"/>
      <c r="BH2011" s="51"/>
      <c r="BI2011" s="51"/>
    </row>
    <row r="2012" spans="57:61" x14ac:dyDescent="0.55000000000000004">
      <c r="BE2012" s="51"/>
      <c r="BF2012" s="51"/>
      <c r="BG2012" s="51"/>
      <c r="BH2012" s="51"/>
      <c r="BI2012" s="51"/>
    </row>
    <row r="2013" spans="57:61" x14ac:dyDescent="0.55000000000000004">
      <c r="BE2013" s="51"/>
      <c r="BF2013" s="51"/>
      <c r="BG2013" s="51"/>
      <c r="BH2013" s="51"/>
      <c r="BI2013" s="51"/>
    </row>
    <row r="2014" spans="57:61" x14ac:dyDescent="0.55000000000000004">
      <c r="BE2014" s="51"/>
      <c r="BF2014" s="51"/>
      <c r="BG2014" s="51"/>
      <c r="BH2014" s="51"/>
      <c r="BI2014" s="51"/>
    </row>
    <row r="2015" spans="57:61" x14ac:dyDescent="0.55000000000000004">
      <c r="BE2015" s="51"/>
      <c r="BF2015" s="51"/>
      <c r="BG2015" s="51"/>
      <c r="BH2015" s="51"/>
      <c r="BI2015" s="51"/>
    </row>
    <row r="2016" spans="57:61" x14ac:dyDescent="0.55000000000000004">
      <c r="BE2016" s="51"/>
      <c r="BF2016" s="51"/>
      <c r="BG2016" s="51"/>
      <c r="BH2016" s="51"/>
      <c r="BI2016" s="51"/>
    </row>
    <row r="2017" spans="57:61" x14ac:dyDescent="0.55000000000000004">
      <c r="BE2017" s="51"/>
      <c r="BF2017" s="51"/>
      <c r="BG2017" s="51"/>
      <c r="BH2017" s="51"/>
      <c r="BI2017" s="51"/>
    </row>
    <row r="2018" spans="57:61" x14ac:dyDescent="0.55000000000000004">
      <c r="BE2018" s="51"/>
      <c r="BF2018" s="51"/>
      <c r="BG2018" s="51"/>
      <c r="BH2018" s="51"/>
      <c r="BI2018" s="51"/>
    </row>
    <row r="2019" spans="57:61" x14ac:dyDescent="0.55000000000000004">
      <c r="BE2019" s="51"/>
      <c r="BF2019" s="51"/>
      <c r="BG2019" s="51"/>
      <c r="BH2019" s="51"/>
      <c r="BI2019" s="51"/>
    </row>
    <row r="2020" spans="57:61" x14ac:dyDescent="0.55000000000000004">
      <c r="BE2020" s="51"/>
      <c r="BF2020" s="51"/>
      <c r="BG2020" s="51"/>
      <c r="BH2020" s="51"/>
      <c r="BI2020" s="51"/>
    </row>
    <row r="2021" spans="57:61" x14ac:dyDescent="0.55000000000000004">
      <c r="BE2021" s="51"/>
      <c r="BF2021" s="51"/>
      <c r="BG2021" s="51"/>
      <c r="BH2021" s="51"/>
      <c r="BI2021" s="51"/>
    </row>
    <row r="2022" spans="57:61" x14ac:dyDescent="0.55000000000000004">
      <c r="BE2022" s="51"/>
      <c r="BF2022" s="51"/>
      <c r="BG2022" s="51"/>
      <c r="BH2022" s="51"/>
      <c r="BI2022" s="51"/>
    </row>
    <row r="2023" spans="57:61" x14ac:dyDescent="0.55000000000000004">
      <c r="BE2023" s="51"/>
      <c r="BF2023" s="51"/>
      <c r="BG2023" s="51"/>
      <c r="BH2023" s="51"/>
      <c r="BI2023" s="51"/>
    </row>
    <row r="2024" spans="57:61" x14ac:dyDescent="0.55000000000000004">
      <c r="BE2024" s="51"/>
      <c r="BF2024" s="51"/>
      <c r="BG2024" s="51"/>
      <c r="BH2024" s="51"/>
      <c r="BI2024" s="51"/>
    </row>
    <row r="2025" spans="57:61" x14ac:dyDescent="0.55000000000000004">
      <c r="BE2025" s="51"/>
      <c r="BF2025" s="51"/>
      <c r="BG2025" s="51"/>
      <c r="BH2025" s="51"/>
      <c r="BI2025" s="51"/>
    </row>
    <row r="2026" spans="57:61" x14ac:dyDescent="0.55000000000000004">
      <c r="BE2026" s="51"/>
      <c r="BF2026" s="51"/>
      <c r="BG2026" s="51"/>
      <c r="BH2026" s="51"/>
      <c r="BI2026" s="51"/>
    </row>
    <row r="2027" spans="57:61" x14ac:dyDescent="0.55000000000000004">
      <c r="BE2027" s="51"/>
      <c r="BF2027" s="51"/>
      <c r="BG2027" s="51"/>
      <c r="BH2027" s="51"/>
      <c r="BI2027" s="51"/>
    </row>
    <row r="2028" spans="57:61" x14ac:dyDescent="0.55000000000000004">
      <c r="BE2028" s="51"/>
      <c r="BF2028" s="51"/>
      <c r="BG2028" s="51"/>
      <c r="BH2028" s="51"/>
      <c r="BI2028" s="51"/>
    </row>
    <row r="2029" spans="57:61" x14ac:dyDescent="0.55000000000000004">
      <c r="BE2029" s="51"/>
      <c r="BF2029" s="51"/>
      <c r="BG2029" s="51"/>
      <c r="BH2029" s="51"/>
      <c r="BI2029" s="51"/>
    </row>
    <row r="2030" spans="57:61" x14ac:dyDescent="0.55000000000000004">
      <c r="BE2030" s="51"/>
      <c r="BF2030" s="51"/>
      <c r="BG2030" s="51"/>
      <c r="BH2030" s="51"/>
      <c r="BI2030" s="51"/>
    </row>
    <row r="2031" spans="57:61" x14ac:dyDescent="0.55000000000000004">
      <c r="BE2031" s="51"/>
      <c r="BF2031" s="51"/>
      <c r="BG2031" s="51"/>
      <c r="BH2031" s="51"/>
      <c r="BI2031" s="51"/>
    </row>
    <row r="2032" spans="57:61" x14ac:dyDescent="0.55000000000000004">
      <c r="BE2032" s="51"/>
      <c r="BF2032" s="51"/>
      <c r="BG2032" s="51"/>
      <c r="BH2032" s="51"/>
      <c r="BI2032" s="51"/>
    </row>
    <row r="2033" spans="57:61" x14ac:dyDescent="0.55000000000000004">
      <c r="BE2033" s="51"/>
      <c r="BF2033" s="51"/>
      <c r="BG2033" s="51"/>
      <c r="BH2033" s="51"/>
      <c r="BI2033" s="51"/>
    </row>
    <row r="2034" spans="57:61" x14ac:dyDescent="0.55000000000000004">
      <c r="BE2034" s="51"/>
      <c r="BF2034" s="51"/>
      <c r="BG2034" s="51"/>
      <c r="BH2034" s="51"/>
      <c r="BI2034" s="51"/>
    </row>
    <row r="2035" spans="57:61" x14ac:dyDescent="0.55000000000000004">
      <c r="BE2035" s="51"/>
      <c r="BF2035" s="51"/>
      <c r="BG2035" s="51"/>
      <c r="BH2035" s="51"/>
      <c r="BI2035" s="51"/>
    </row>
    <row r="2036" spans="57:61" x14ac:dyDescent="0.55000000000000004">
      <c r="BE2036" s="51"/>
      <c r="BF2036" s="51"/>
      <c r="BG2036" s="51"/>
      <c r="BH2036" s="51"/>
      <c r="BI2036" s="51"/>
    </row>
    <row r="2037" spans="57:61" x14ac:dyDescent="0.55000000000000004">
      <c r="BE2037" s="51"/>
      <c r="BF2037" s="51"/>
      <c r="BG2037" s="51"/>
      <c r="BH2037" s="51"/>
      <c r="BI2037" s="51"/>
    </row>
    <row r="2038" spans="57:61" x14ac:dyDescent="0.55000000000000004">
      <c r="BE2038" s="51"/>
      <c r="BF2038" s="51"/>
      <c r="BG2038" s="51"/>
      <c r="BH2038" s="51"/>
      <c r="BI2038" s="51"/>
    </row>
    <row r="2039" spans="57:61" x14ac:dyDescent="0.55000000000000004">
      <c r="BE2039" s="51"/>
      <c r="BF2039" s="51"/>
      <c r="BG2039" s="51"/>
      <c r="BH2039" s="51"/>
      <c r="BI2039" s="51"/>
    </row>
    <row r="2040" spans="57:61" x14ac:dyDescent="0.55000000000000004">
      <c r="BE2040" s="51"/>
      <c r="BF2040" s="51"/>
      <c r="BG2040" s="51"/>
      <c r="BH2040" s="51"/>
      <c r="BI2040" s="51"/>
    </row>
    <row r="2041" spans="57:61" x14ac:dyDescent="0.55000000000000004">
      <c r="BE2041" s="51"/>
      <c r="BF2041" s="51"/>
      <c r="BG2041" s="51"/>
      <c r="BH2041" s="51"/>
      <c r="BI2041" s="51"/>
    </row>
    <row r="2042" spans="57:61" x14ac:dyDescent="0.55000000000000004">
      <c r="BE2042" s="51"/>
      <c r="BF2042" s="51"/>
      <c r="BG2042" s="51"/>
      <c r="BH2042" s="51"/>
      <c r="BI2042" s="51"/>
    </row>
    <row r="2043" spans="57:61" x14ac:dyDescent="0.55000000000000004">
      <c r="BE2043" s="51"/>
      <c r="BF2043" s="51"/>
      <c r="BG2043" s="51"/>
      <c r="BH2043" s="51"/>
      <c r="BI2043" s="51"/>
    </row>
    <row r="2044" spans="57:61" x14ac:dyDescent="0.55000000000000004">
      <c r="BE2044" s="51"/>
      <c r="BF2044" s="51"/>
      <c r="BG2044" s="51"/>
      <c r="BH2044" s="51"/>
      <c r="BI2044" s="51"/>
    </row>
    <row r="2045" spans="57:61" x14ac:dyDescent="0.55000000000000004">
      <c r="BE2045" s="51"/>
      <c r="BF2045" s="51"/>
      <c r="BG2045" s="51"/>
      <c r="BH2045" s="51"/>
      <c r="BI2045" s="51"/>
    </row>
    <row r="2046" spans="57:61" x14ac:dyDescent="0.55000000000000004">
      <c r="BE2046" s="51"/>
      <c r="BF2046" s="51"/>
      <c r="BG2046" s="51"/>
      <c r="BH2046" s="51"/>
      <c r="BI2046" s="51"/>
    </row>
    <row r="2047" spans="57:61" x14ac:dyDescent="0.55000000000000004">
      <c r="BE2047" s="51"/>
      <c r="BF2047" s="51"/>
      <c r="BG2047" s="51"/>
      <c r="BH2047" s="51"/>
      <c r="BI2047" s="51"/>
    </row>
    <row r="2048" spans="57:61" x14ac:dyDescent="0.55000000000000004">
      <c r="BE2048" s="51"/>
      <c r="BF2048" s="51"/>
      <c r="BG2048" s="51"/>
      <c r="BH2048" s="51"/>
      <c r="BI2048" s="51"/>
    </row>
    <row r="2049" spans="57:61" x14ac:dyDescent="0.55000000000000004">
      <c r="BE2049" s="51"/>
      <c r="BF2049" s="51"/>
      <c r="BG2049" s="51"/>
      <c r="BH2049" s="51"/>
      <c r="BI2049" s="51"/>
    </row>
    <row r="2050" spans="57:61" x14ac:dyDescent="0.55000000000000004">
      <c r="BE2050" s="51"/>
      <c r="BF2050" s="51"/>
      <c r="BG2050" s="51"/>
      <c r="BH2050" s="51"/>
      <c r="BI2050" s="51"/>
    </row>
    <row r="2051" spans="57:61" x14ac:dyDescent="0.55000000000000004">
      <c r="BE2051" s="51"/>
      <c r="BF2051" s="51"/>
      <c r="BG2051" s="51"/>
      <c r="BH2051" s="51"/>
      <c r="BI2051" s="51"/>
    </row>
    <row r="2052" spans="57:61" x14ac:dyDescent="0.55000000000000004">
      <c r="BE2052" s="51"/>
      <c r="BF2052" s="51"/>
      <c r="BG2052" s="51"/>
      <c r="BH2052" s="51"/>
      <c r="BI2052" s="51"/>
    </row>
    <row r="2053" spans="57:61" x14ac:dyDescent="0.55000000000000004">
      <c r="BE2053" s="51"/>
      <c r="BF2053" s="51"/>
      <c r="BG2053" s="51"/>
      <c r="BH2053" s="51"/>
      <c r="BI2053" s="51"/>
    </row>
    <row r="2054" spans="57:61" x14ac:dyDescent="0.55000000000000004">
      <c r="BE2054" s="51"/>
      <c r="BF2054" s="51"/>
      <c r="BG2054" s="51"/>
      <c r="BH2054" s="51"/>
      <c r="BI2054" s="51"/>
    </row>
    <row r="2055" spans="57:61" x14ac:dyDescent="0.55000000000000004">
      <c r="BE2055" s="51"/>
      <c r="BF2055" s="51"/>
      <c r="BG2055" s="51"/>
      <c r="BH2055" s="51"/>
      <c r="BI2055" s="51"/>
    </row>
    <row r="2056" spans="57:61" x14ac:dyDescent="0.55000000000000004">
      <c r="BE2056" s="51"/>
      <c r="BF2056" s="51"/>
      <c r="BG2056" s="51"/>
      <c r="BH2056" s="51"/>
      <c r="BI2056" s="51"/>
    </row>
    <row r="2057" spans="57:61" x14ac:dyDescent="0.55000000000000004">
      <c r="BE2057" s="51"/>
      <c r="BF2057" s="51"/>
      <c r="BG2057" s="51"/>
      <c r="BH2057" s="51"/>
      <c r="BI2057" s="51"/>
    </row>
    <row r="2058" spans="57:61" x14ac:dyDescent="0.55000000000000004">
      <c r="BE2058" s="51"/>
      <c r="BF2058" s="51"/>
      <c r="BG2058" s="51"/>
      <c r="BH2058" s="51"/>
      <c r="BI2058" s="51"/>
    </row>
    <row r="2059" spans="57:61" x14ac:dyDescent="0.55000000000000004">
      <c r="BE2059" s="51"/>
      <c r="BF2059" s="51"/>
      <c r="BG2059" s="51"/>
      <c r="BH2059" s="51"/>
      <c r="BI2059" s="51"/>
    </row>
    <row r="2060" spans="57:61" x14ac:dyDescent="0.55000000000000004">
      <c r="BE2060" s="51"/>
      <c r="BF2060" s="51"/>
      <c r="BG2060" s="51"/>
      <c r="BH2060" s="51"/>
      <c r="BI2060" s="51"/>
    </row>
    <row r="2061" spans="57:61" x14ac:dyDescent="0.55000000000000004">
      <c r="BE2061" s="51"/>
      <c r="BF2061" s="51"/>
      <c r="BG2061" s="51"/>
      <c r="BH2061" s="51"/>
      <c r="BI2061" s="51"/>
    </row>
    <row r="2062" spans="57:61" x14ac:dyDescent="0.55000000000000004">
      <c r="BE2062" s="51"/>
      <c r="BF2062" s="51"/>
      <c r="BG2062" s="51"/>
      <c r="BH2062" s="51"/>
      <c r="BI2062" s="51"/>
    </row>
    <row r="2063" spans="57:61" x14ac:dyDescent="0.55000000000000004">
      <c r="BE2063" s="51"/>
      <c r="BF2063" s="51"/>
      <c r="BG2063" s="51"/>
      <c r="BH2063" s="51"/>
      <c r="BI2063" s="51"/>
    </row>
    <row r="2064" spans="57:61" x14ac:dyDescent="0.55000000000000004">
      <c r="BE2064" s="51"/>
      <c r="BF2064" s="51"/>
      <c r="BG2064" s="51"/>
      <c r="BH2064" s="51"/>
      <c r="BI2064" s="51"/>
    </row>
    <row r="2065" spans="57:61" x14ac:dyDescent="0.55000000000000004">
      <c r="BE2065" s="51"/>
      <c r="BF2065" s="51"/>
      <c r="BG2065" s="51"/>
      <c r="BH2065" s="51"/>
      <c r="BI2065" s="51"/>
    </row>
    <row r="2066" spans="57:61" x14ac:dyDescent="0.55000000000000004">
      <c r="BE2066" s="51"/>
      <c r="BF2066" s="51"/>
      <c r="BG2066" s="51"/>
      <c r="BH2066" s="51"/>
      <c r="BI2066" s="51"/>
    </row>
    <row r="2067" spans="57:61" x14ac:dyDescent="0.55000000000000004">
      <c r="BE2067" s="51"/>
      <c r="BF2067" s="51"/>
      <c r="BG2067" s="51"/>
      <c r="BH2067" s="51"/>
      <c r="BI2067" s="51"/>
    </row>
    <row r="2068" spans="57:61" x14ac:dyDescent="0.55000000000000004">
      <c r="BE2068" s="51"/>
      <c r="BF2068" s="51"/>
      <c r="BG2068" s="51"/>
      <c r="BH2068" s="51"/>
      <c r="BI2068" s="51"/>
    </row>
    <row r="2069" spans="57:61" x14ac:dyDescent="0.55000000000000004">
      <c r="BE2069" s="51"/>
      <c r="BF2069" s="51"/>
      <c r="BG2069" s="51"/>
      <c r="BH2069" s="51"/>
      <c r="BI2069" s="51"/>
    </row>
    <row r="2070" spans="57:61" x14ac:dyDescent="0.55000000000000004">
      <c r="BE2070" s="51"/>
      <c r="BF2070" s="51"/>
      <c r="BG2070" s="51"/>
      <c r="BH2070" s="51"/>
      <c r="BI2070" s="51"/>
    </row>
    <row r="2071" spans="57:61" x14ac:dyDescent="0.55000000000000004">
      <c r="BE2071" s="51"/>
      <c r="BF2071" s="51"/>
      <c r="BG2071" s="51"/>
      <c r="BH2071" s="51"/>
      <c r="BI2071" s="51"/>
    </row>
    <row r="2072" spans="57:61" x14ac:dyDescent="0.55000000000000004">
      <c r="BE2072" s="51"/>
      <c r="BF2072" s="51"/>
      <c r="BG2072" s="51"/>
      <c r="BH2072" s="51"/>
      <c r="BI2072" s="51"/>
    </row>
    <row r="2073" spans="57:61" x14ac:dyDescent="0.55000000000000004">
      <c r="BE2073" s="51"/>
      <c r="BF2073" s="51"/>
      <c r="BG2073" s="51"/>
      <c r="BH2073" s="51"/>
      <c r="BI2073" s="51"/>
    </row>
    <row r="2074" spans="57:61" x14ac:dyDescent="0.55000000000000004">
      <c r="BE2074" s="51"/>
      <c r="BF2074" s="51"/>
      <c r="BG2074" s="51"/>
      <c r="BH2074" s="51"/>
      <c r="BI2074" s="51"/>
    </row>
    <row r="2075" spans="57:61" x14ac:dyDescent="0.55000000000000004">
      <c r="BE2075" s="51"/>
      <c r="BF2075" s="51"/>
      <c r="BG2075" s="51"/>
      <c r="BH2075" s="51"/>
      <c r="BI2075" s="51"/>
    </row>
    <row r="2076" spans="57:61" x14ac:dyDescent="0.55000000000000004">
      <c r="BE2076" s="51"/>
      <c r="BF2076" s="51"/>
      <c r="BG2076" s="51"/>
      <c r="BH2076" s="51"/>
      <c r="BI2076" s="51"/>
    </row>
    <row r="2077" spans="57:61" x14ac:dyDescent="0.55000000000000004">
      <c r="BE2077" s="51"/>
      <c r="BF2077" s="51"/>
      <c r="BG2077" s="51"/>
      <c r="BH2077" s="51"/>
      <c r="BI2077" s="51"/>
    </row>
    <row r="2078" spans="57:61" x14ac:dyDescent="0.55000000000000004">
      <c r="BE2078" s="51"/>
      <c r="BF2078" s="51"/>
      <c r="BG2078" s="51"/>
      <c r="BH2078" s="51"/>
      <c r="BI2078" s="51"/>
    </row>
    <row r="2079" spans="57:61" x14ac:dyDescent="0.55000000000000004">
      <c r="BE2079" s="51"/>
      <c r="BF2079" s="51"/>
      <c r="BG2079" s="51"/>
      <c r="BH2079" s="51"/>
      <c r="BI2079" s="51"/>
    </row>
    <row r="2080" spans="57:61" x14ac:dyDescent="0.55000000000000004">
      <c r="BE2080" s="51"/>
      <c r="BF2080" s="51"/>
      <c r="BG2080" s="51"/>
      <c r="BH2080" s="51"/>
      <c r="BI2080" s="51"/>
    </row>
    <row r="2081" spans="57:61" x14ac:dyDescent="0.55000000000000004">
      <c r="BE2081" s="51"/>
      <c r="BF2081" s="51"/>
      <c r="BG2081" s="51"/>
      <c r="BH2081" s="51"/>
      <c r="BI2081" s="51"/>
    </row>
    <row r="2082" spans="57:61" x14ac:dyDescent="0.55000000000000004">
      <c r="BE2082" s="51"/>
      <c r="BF2082" s="51"/>
      <c r="BG2082" s="51"/>
      <c r="BH2082" s="51"/>
      <c r="BI2082" s="51"/>
    </row>
    <row r="2083" spans="57:61" x14ac:dyDescent="0.55000000000000004">
      <c r="BE2083" s="51"/>
      <c r="BF2083" s="51"/>
      <c r="BG2083" s="51"/>
      <c r="BH2083" s="51"/>
      <c r="BI2083" s="51"/>
    </row>
    <row r="2084" spans="57:61" x14ac:dyDescent="0.55000000000000004">
      <c r="BE2084" s="51"/>
      <c r="BF2084" s="51"/>
      <c r="BG2084" s="51"/>
      <c r="BH2084" s="51"/>
      <c r="BI2084" s="51"/>
    </row>
    <row r="2085" spans="57:61" x14ac:dyDescent="0.55000000000000004">
      <c r="BE2085" s="51"/>
      <c r="BF2085" s="51"/>
      <c r="BG2085" s="51"/>
      <c r="BH2085" s="51"/>
      <c r="BI2085" s="51"/>
    </row>
    <row r="2086" spans="57:61" x14ac:dyDescent="0.55000000000000004">
      <c r="BE2086" s="51"/>
      <c r="BF2086" s="51"/>
      <c r="BG2086" s="51"/>
      <c r="BH2086" s="51"/>
      <c r="BI2086" s="51"/>
    </row>
    <row r="2087" spans="57:61" x14ac:dyDescent="0.55000000000000004">
      <c r="BE2087" s="51"/>
      <c r="BF2087" s="51"/>
      <c r="BG2087" s="51"/>
      <c r="BH2087" s="51"/>
      <c r="BI2087" s="51"/>
    </row>
    <row r="2088" spans="57:61" x14ac:dyDescent="0.55000000000000004">
      <c r="BE2088" s="51"/>
      <c r="BF2088" s="51"/>
      <c r="BG2088" s="51"/>
      <c r="BH2088" s="51"/>
      <c r="BI2088" s="51"/>
    </row>
    <row r="2089" spans="57:61" x14ac:dyDescent="0.55000000000000004">
      <c r="BE2089" s="51"/>
      <c r="BF2089" s="51"/>
      <c r="BG2089" s="51"/>
      <c r="BH2089" s="51"/>
      <c r="BI2089" s="51"/>
    </row>
    <row r="2090" spans="57:61" x14ac:dyDescent="0.55000000000000004">
      <c r="BE2090" s="51"/>
      <c r="BF2090" s="51"/>
      <c r="BG2090" s="51"/>
      <c r="BH2090" s="51"/>
      <c r="BI2090" s="51"/>
    </row>
    <row r="2091" spans="57:61" x14ac:dyDescent="0.55000000000000004">
      <c r="BE2091" s="51"/>
      <c r="BF2091" s="51"/>
      <c r="BG2091" s="51"/>
      <c r="BH2091" s="51"/>
      <c r="BI2091" s="51"/>
    </row>
    <row r="2092" spans="57:61" x14ac:dyDescent="0.55000000000000004">
      <c r="BE2092" s="51"/>
      <c r="BF2092" s="51"/>
      <c r="BG2092" s="51"/>
      <c r="BH2092" s="51"/>
      <c r="BI2092" s="51"/>
    </row>
    <row r="2093" spans="57:61" x14ac:dyDescent="0.55000000000000004">
      <c r="BE2093" s="51"/>
      <c r="BF2093" s="51"/>
      <c r="BG2093" s="51"/>
      <c r="BH2093" s="51"/>
      <c r="BI2093" s="51"/>
    </row>
    <row r="2094" spans="57:61" x14ac:dyDescent="0.55000000000000004">
      <c r="BE2094" s="51"/>
      <c r="BF2094" s="51"/>
      <c r="BG2094" s="51"/>
      <c r="BH2094" s="51"/>
      <c r="BI2094" s="51"/>
    </row>
    <row r="2095" spans="57:61" x14ac:dyDescent="0.55000000000000004">
      <c r="BE2095" s="51"/>
      <c r="BF2095" s="51"/>
      <c r="BG2095" s="51"/>
      <c r="BH2095" s="51"/>
      <c r="BI2095" s="51"/>
    </row>
    <row r="2096" spans="57:61" x14ac:dyDescent="0.55000000000000004">
      <c r="BE2096" s="51"/>
      <c r="BF2096" s="51"/>
      <c r="BG2096" s="51"/>
      <c r="BH2096" s="51"/>
      <c r="BI2096" s="51"/>
    </row>
    <row r="2097" spans="57:61" x14ac:dyDescent="0.55000000000000004">
      <c r="BE2097" s="51"/>
      <c r="BF2097" s="51"/>
      <c r="BG2097" s="51"/>
      <c r="BH2097" s="51"/>
      <c r="BI2097" s="51"/>
    </row>
    <row r="2098" spans="57:61" x14ac:dyDescent="0.55000000000000004">
      <c r="BE2098" s="51"/>
      <c r="BF2098" s="51"/>
      <c r="BG2098" s="51"/>
      <c r="BH2098" s="51"/>
      <c r="BI2098" s="51"/>
    </row>
    <row r="2099" spans="57:61" x14ac:dyDescent="0.55000000000000004">
      <c r="BE2099" s="51"/>
      <c r="BF2099" s="51"/>
      <c r="BG2099" s="51"/>
      <c r="BH2099" s="51"/>
      <c r="BI2099" s="51"/>
    </row>
    <row r="2100" spans="57:61" x14ac:dyDescent="0.55000000000000004">
      <c r="BE2100" s="51"/>
      <c r="BF2100" s="51"/>
      <c r="BG2100" s="51"/>
      <c r="BH2100" s="51"/>
      <c r="BI2100" s="51"/>
    </row>
    <row r="2101" spans="57:61" x14ac:dyDescent="0.55000000000000004">
      <c r="BE2101" s="51"/>
      <c r="BF2101" s="51"/>
      <c r="BG2101" s="51"/>
      <c r="BH2101" s="51"/>
      <c r="BI2101" s="51"/>
    </row>
    <row r="2102" spans="57:61" x14ac:dyDescent="0.55000000000000004">
      <c r="BE2102" s="51"/>
      <c r="BF2102" s="51"/>
      <c r="BG2102" s="51"/>
      <c r="BH2102" s="51"/>
      <c r="BI2102" s="51"/>
    </row>
    <row r="2103" spans="57:61" x14ac:dyDescent="0.55000000000000004">
      <c r="BE2103" s="51"/>
      <c r="BF2103" s="51"/>
      <c r="BG2103" s="51"/>
      <c r="BH2103" s="51"/>
      <c r="BI2103" s="51"/>
    </row>
    <row r="2104" spans="57:61" x14ac:dyDescent="0.55000000000000004">
      <c r="BE2104" s="51"/>
      <c r="BF2104" s="51"/>
      <c r="BG2104" s="51"/>
      <c r="BH2104" s="51"/>
      <c r="BI2104" s="51"/>
    </row>
    <row r="2105" spans="57:61" x14ac:dyDescent="0.55000000000000004">
      <c r="BE2105" s="51"/>
      <c r="BF2105" s="51"/>
      <c r="BG2105" s="51"/>
      <c r="BH2105" s="51"/>
      <c r="BI2105" s="51"/>
    </row>
    <row r="2106" spans="57:61" x14ac:dyDescent="0.55000000000000004">
      <c r="BE2106" s="51"/>
      <c r="BF2106" s="51"/>
      <c r="BG2106" s="51"/>
      <c r="BH2106" s="51"/>
      <c r="BI2106" s="51"/>
    </row>
    <row r="2107" spans="57:61" x14ac:dyDescent="0.55000000000000004">
      <c r="BE2107" s="51"/>
      <c r="BF2107" s="51"/>
      <c r="BG2107" s="51"/>
      <c r="BH2107" s="51"/>
      <c r="BI2107" s="51"/>
    </row>
    <row r="2108" spans="57:61" x14ac:dyDescent="0.55000000000000004">
      <c r="BE2108" s="51"/>
      <c r="BF2108" s="51"/>
      <c r="BG2108" s="51"/>
      <c r="BH2108" s="51"/>
      <c r="BI2108" s="51"/>
    </row>
    <row r="2109" spans="57:61" x14ac:dyDescent="0.55000000000000004">
      <c r="BE2109" s="51"/>
      <c r="BF2109" s="51"/>
      <c r="BG2109" s="51"/>
      <c r="BH2109" s="51"/>
      <c r="BI2109" s="51"/>
    </row>
    <row r="2110" spans="57:61" x14ac:dyDescent="0.55000000000000004">
      <c r="BE2110" s="51"/>
      <c r="BF2110" s="51"/>
      <c r="BG2110" s="51"/>
      <c r="BH2110" s="51"/>
      <c r="BI2110" s="51"/>
    </row>
    <row r="2111" spans="57:61" x14ac:dyDescent="0.55000000000000004">
      <c r="BE2111" s="51"/>
      <c r="BF2111" s="51"/>
      <c r="BG2111" s="51"/>
      <c r="BH2111" s="51"/>
      <c r="BI2111" s="51"/>
    </row>
    <row r="2112" spans="57:61" x14ac:dyDescent="0.55000000000000004">
      <c r="BE2112" s="51"/>
      <c r="BF2112" s="51"/>
      <c r="BG2112" s="51"/>
      <c r="BH2112" s="51"/>
      <c r="BI2112" s="51"/>
    </row>
    <row r="2113" spans="57:61" x14ac:dyDescent="0.55000000000000004">
      <c r="BE2113" s="51"/>
      <c r="BF2113" s="51"/>
      <c r="BG2113" s="51"/>
      <c r="BH2113" s="51"/>
      <c r="BI2113" s="51"/>
    </row>
    <row r="2114" spans="57:61" x14ac:dyDescent="0.55000000000000004">
      <c r="BE2114" s="51"/>
      <c r="BF2114" s="51"/>
      <c r="BG2114" s="51"/>
      <c r="BH2114" s="51"/>
      <c r="BI2114" s="51"/>
    </row>
    <row r="2115" spans="57:61" x14ac:dyDescent="0.55000000000000004">
      <c r="BE2115" s="51"/>
      <c r="BF2115" s="51"/>
      <c r="BG2115" s="51"/>
      <c r="BH2115" s="51"/>
      <c r="BI2115" s="51"/>
    </row>
    <row r="2116" spans="57:61" x14ac:dyDescent="0.55000000000000004">
      <c r="BE2116" s="51"/>
      <c r="BF2116" s="51"/>
      <c r="BG2116" s="51"/>
      <c r="BH2116" s="51"/>
      <c r="BI2116" s="51"/>
    </row>
    <row r="2117" spans="57:61" x14ac:dyDescent="0.55000000000000004">
      <c r="BE2117" s="51"/>
      <c r="BF2117" s="51"/>
      <c r="BG2117" s="51"/>
      <c r="BH2117" s="51"/>
      <c r="BI2117" s="51"/>
    </row>
    <row r="2118" spans="57:61" x14ac:dyDescent="0.55000000000000004">
      <c r="BE2118" s="51"/>
      <c r="BF2118" s="51"/>
      <c r="BG2118" s="51"/>
      <c r="BH2118" s="51"/>
      <c r="BI2118" s="51"/>
    </row>
    <row r="2119" spans="57:61" x14ac:dyDescent="0.55000000000000004">
      <c r="BE2119" s="51"/>
      <c r="BF2119" s="51"/>
      <c r="BG2119" s="51"/>
      <c r="BH2119" s="51"/>
      <c r="BI2119" s="51"/>
    </row>
    <row r="2120" spans="57:61" x14ac:dyDescent="0.55000000000000004">
      <c r="BE2120" s="51"/>
      <c r="BF2120" s="51"/>
      <c r="BG2120" s="51"/>
      <c r="BH2120" s="51"/>
      <c r="BI2120" s="51"/>
    </row>
    <row r="2121" spans="57:61" x14ac:dyDescent="0.55000000000000004">
      <c r="BE2121" s="51"/>
      <c r="BF2121" s="51"/>
      <c r="BG2121" s="51"/>
      <c r="BH2121" s="51"/>
      <c r="BI2121" s="51"/>
    </row>
    <row r="2122" spans="57:61" x14ac:dyDescent="0.55000000000000004">
      <c r="BE2122" s="51"/>
      <c r="BF2122" s="51"/>
      <c r="BG2122" s="51"/>
      <c r="BH2122" s="51"/>
      <c r="BI2122" s="51"/>
    </row>
    <row r="2123" spans="57:61" x14ac:dyDescent="0.55000000000000004">
      <c r="BE2123" s="51"/>
      <c r="BF2123" s="51"/>
      <c r="BG2123" s="51"/>
      <c r="BH2123" s="51"/>
      <c r="BI2123" s="51"/>
    </row>
    <row r="2124" spans="57:61" x14ac:dyDescent="0.55000000000000004">
      <c r="BE2124" s="51"/>
      <c r="BF2124" s="51"/>
      <c r="BG2124" s="51"/>
      <c r="BH2124" s="51"/>
      <c r="BI2124" s="51"/>
    </row>
    <row r="2125" spans="57:61" x14ac:dyDescent="0.55000000000000004">
      <c r="BE2125" s="51"/>
      <c r="BF2125" s="51"/>
      <c r="BG2125" s="51"/>
      <c r="BH2125" s="51"/>
      <c r="BI2125" s="51"/>
    </row>
    <row r="2126" spans="57:61" x14ac:dyDescent="0.55000000000000004">
      <c r="BE2126" s="51"/>
      <c r="BF2126" s="51"/>
      <c r="BG2126" s="51"/>
      <c r="BH2126" s="51"/>
      <c r="BI2126" s="51"/>
    </row>
    <row r="2127" spans="57:61" x14ac:dyDescent="0.55000000000000004">
      <c r="BE2127" s="51"/>
      <c r="BF2127" s="51"/>
      <c r="BG2127" s="51"/>
      <c r="BH2127" s="51"/>
      <c r="BI2127" s="51"/>
    </row>
    <row r="2128" spans="57:61" x14ac:dyDescent="0.55000000000000004">
      <c r="BE2128" s="51"/>
      <c r="BF2128" s="51"/>
      <c r="BG2128" s="51"/>
      <c r="BH2128" s="51"/>
      <c r="BI2128" s="51"/>
    </row>
    <row r="2129" spans="57:61" x14ac:dyDescent="0.55000000000000004">
      <c r="BE2129" s="51"/>
      <c r="BF2129" s="51"/>
      <c r="BG2129" s="51"/>
      <c r="BH2129" s="51"/>
      <c r="BI2129" s="51"/>
    </row>
    <row r="2130" spans="57:61" x14ac:dyDescent="0.55000000000000004">
      <c r="BE2130" s="51"/>
      <c r="BF2130" s="51"/>
      <c r="BG2130" s="51"/>
      <c r="BH2130" s="51"/>
      <c r="BI2130" s="51"/>
    </row>
    <row r="2131" spans="57:61" x14ac:dyDescent="0.55000000000000004">
      <c r="BE2131" s="51"/>
      <c r="BF2131" s="51"/>
      <c r="BG2131" s="51"/>
      <c r="BH2131" s="51"/>
      <c r="BI2131" s="51"/>
    </row>
    <row r="2132" spans="57:61" x14ac:dyDescent="0.55000000000000004">
      <c r="BE2132" s="51"/>
      <c r="BF2132" s="51"/>
      <c r="BG2132" s="51"/>
      <c r="BH2132" s="51"/>
      <c r="BI2132" s="51"/>
    </row>
    <row r="2133" spans="57:61" x14ac:dyDescent="0.55000000000000004">
      <c r="BE2133" s="51"/>
      <c r="BF2133" s="51"/>
      <c r="BG2133" s="51"/>
      <c r="BH2133" s="51"/>
      <c r="BI2133" s="51"/>
    </row>
    <row r="2134" spans="57:61" x14ac:dyDescent="0.55000000000000004">
      <c r="BE2134" s="51"/>
      <c r="BF2134" s="51"/>
      <c r="BG2134" s="51"/>
      <c r="BH2134" s="51"/>
      <c r="BI2134" s="51"/>
    </row>
    <row r="2135" spans="57:61" x14ac:dyDescent="0.55000000000000004">
      <c r="BE2135" s="51"/>
      <c r="BF2135" s="51"/>
      <c r="BG2135" s="51"/>
      <c r="BH2135" s="51"/>
      <c r="BI2135" s="51"/>
    </row>
    <row r="2136" spans="57:61" x14ac:dyDescent="0.55000000000000004">
      <c r="BE2136" s="51"/>
      <c r="BF2136" s="51"/>
      <c r="BG2136" s="51"/>
      <c r="BH2136" s="51"/>
      <c r="BI2136" s="51"/>
    </row>
    <row r="2137" spans="57:61" x14ac:dyDescent="0.55000000000000004">
      <c r="BE2137" s="51"/>
      <c r="BF2137" s="51"/>
      <c r="BG2137" s="51"/>
      <c r="BH2137" s="51"/>
      <c r="BI2137" s="51"/>
    </row>
    <row r="2138" spans="57:61" x14ac:dyDescent="0.55000000000000004">
      <c r="BE2138" s="51"/>
      <c r="BF2138" s="51"/>
      <c r="BG2138" s="51"/>
      <c r="BH2138" s="51"/>
      <c r="BI2138" s="51"/>
    </row>
    <row r="2139" spans="57:61" x14ac:dyDescent="0.55000000000000004">
      <c r="BE2139" s="51"/>
      <c r="BF2139" s="51"/>
      <c r="BG2139" s="51"/>
      <c r="BH2139" s="51"/>
      <c r="BI2139" s="51"/>
    </row>
    <row r="2140" spans="57:61" x14ac:dyDescent="0.55000000000000004">
      <c r="BE2140" s="51"/>
      <c r="BF2140" s="51"/>
      <c r="BG2140" s="51"/>
      <c r="BH2140" s="51"/>
      <c r="BI2140" s="51"/>
    </row>
    <row r="2141" spans="57:61" x14ac:dyDescent="0.55000000000000004">
      <c r="BE2141" s="51"/>
      <c r="BF2141" s="51"/>
      <c r="BG2141" s="51"/>
      <c r="BH2141" s="51"/>
      <c r="BI2141" s="51"/>
    </row>
    <row r="2142" spans="57:61" x14ac:dyDescent="0.55000000000000004">
      <c r="BE2142" s="51"/>
      <c r="BF2142" s="51"/>
      <c r="BG2142" s="51"/>
      <c r="BH2142" s="51"/>
      <c r="BI2142" s="51"/>
    </row>
    <row r="2143" spans="57:61" x14ac:dyDescent="0.55000000000000004">
      <c r="BE2143" s="51"/>
      <c r="BF2143" s="51"/>
      <c r="BG2143" s="51"/>
      <c r="BH2143" s="51"/>
      <c r="BI2143" s="51"/>
    </row>
    <row r="2144" spans="57:61" x14ac:dyDescent="0.55000000000000004">
      <c r="BE2144" s="51"/>
      <c r="BF2144" s="51"/>
      <c r="BG2144" s="51"/>
      <c r="BH2144" s="51"/>
      <c r="BI2144" s="51"/>
    </row>
    <row r="2145" spans="57:61" x14ac:dyDescent="0.55000000000000004">
      <c r="BE2145" s="51"/>
      <c r="BF2145" s="51"/>
      <c r="BG2145" s="51"/>
      <c r="BH2145" s="51"/>
      <c r="BI2145" s="51"/>
    </row>
    <row r="2146" spans="57:61" x14ac:dyDescent="0.55000000000000004">
      <c r="BE2146" s="51"/>
      <c r="BF2146" s="51"/>
      <c r="BG2146" s="51"/>
      <c r="BH2146" s="51"/>
      <c r="BI2146" s="51"/>
    </row>
    <row r="2147" spans="57:61" x14ac:dyDescent="0.55000000000000004">
      <c r="BE2147" s="51"/>
      <c r="BF2147" s="51"/>
      <c r="BG2147" s="51"/>
      <c r="BH2147" s="51"/>
      <c r="BI2147" s="51"/>
    </row>
    <row r="2148" spans="57:61" x14ac:dyDescent="0.55000000000000004">
      <c r="BE2148" s="51"/>
      <c r="BF2148" s="51"/>
      <c r="BG2148" s="51"/>
      <c r="BH2148" s="51"/>
      <c r="BI2148" s="51"/>
    </row>
    <row r="2149" spans="57:61" x14ac:dyDescent="0.55000000000000004">
      <c r="BE2149" s="51"/>
      <c r="BF2149" s="51"/>
      <c r="BG2149" s="51"/>
      <c r="BH2149" s="51"/>
      <c r="BI2149" s="51"/>
    </row>
    <row r="2150" spans="57:61" x14ac:dyDescent="0.55000000000000004">
      <c r="BE2150" s="51"/>
      <c r="BF2150" s="51"/>
      <c r="BG2150" s="51"/>
      <c r="BH2150" s="51"/>
      <c r="BI2150" s="51"/>
    </row>
    <row r="2151" spans="57:61" x14ac:dyDescent="0.55000000000000004">
      <c r="BE2151" s="51"/>
      <c r="BF2151" s="51"/>
      <c r="BG2151" s="51"/>
      <c r="BH2151" s="51"/>
      <c r="BI2151" s="51"/>
    </row>
    <row r="2152" spans="57:61" x14ac:dyDescent="0.55000000000000004">
      <c r="BE2152" s="51"/>
      <c r="BF2152" s="51"/>
      <c r="BG2152" s="51"/>
      <c r="BH2152" s="51"/>
      <c r="BI2152" s="51"/>
    </row>
    <row r="2153" spans="57:61" x14ac:dyDescent="0.55000000000000004">
      <c r="BE2153" s="51"/>
      <c r="BF2153" s="51"/>
      <c r="BG2153" s="51"/>
      <c r="BH2153" s="51"/>
      <c r="BI2153" s="51"/>
    </row>
    <row r="2154" spans="57:61" x14ac:dyDescent="0.55000000000000004">
      <c r="BE2154" s="51"/>
      <c r="BF2154" s="51"/>
      <c r="BG2154" s="51"/>
      <c r="BH2154" s="51"/>
      <c r="BI2154" s="51"/>
    </row>
    <row r="2155" spans="57:61" x14ac:dyDescent="0.55000000000000004">
      <c r="BE2155" s="51"/>
      <c r="BF2155" s="51"/>
      <c r="BG2155" s="51"/>
      <c r="BH2155" s="51"/>
      <c r="BI2155" s="51"/>
    </row>
    <row r="2156" spans="57:61" x14ac:dyDescent="0.55000000000000004">
      <c r="BE2156" s="51"/>
      <c r="BF2156" s="51"/>
      <c r="BG2156" s="51"/>
      <c r="BH2156" s="51"/>
      <c r="BI2156" s="51"/>
    </row>
    <row r="2157" spans="57:61" x14ac:dyDescent="0.55000000000000004">
      <c r="BE2157" s="51"/>
      <c r="BF2157" s="51"/>
      <c r="BG2157" s="51"/>
      <c r="BH2157" s="51"/>
      <c r="BI2157" s="51"/>
    </row>
    <row r="2158" spans="57:61" x14ac:dyDescent="0.55000000000000004">
      <c r="BE2158" s="51"/>
      <c r="BF2158" s="51"/>
      <c r="BG2158" s="51"/>
      <c r="BH2158" s="51"/>
      <c r="BI2158" s="51"/>
    </row>
    <row r="2159" spans="57:61" x14ac:dyDescent="0.55000000000000004">
      <c r="BE2159" s="51"/>
      <c r="BF2159" s="51"/>
      <c r="BG2159" s="51"/>
      <c r="BH2159" s="51"/>
      <c r="BI2159" s="51"/>
    </row>
    <row r="2160" spans="57:61" x14ac:dyDescent="0.55000000000000004">
      <c r="BE2160" s="51"/>
      <c r="BF2160" s="51"/>
      <c r="BG2160" s="51"/>
      <c r="BH2160" s="51"/>
      <c r="BI2160" s="51"/>
    </row>
    <row r="2161" spans="57:61" x14ac:dyDescent="0.55000000000000004">
      <c r="BE2161" s="51"/>
      <c r="BF2161" s="51"/>
      <c r="BG2161" s="51"/>
      <c r="BH2161" s="51"/>
      <c r="BI2161" s="51"/>
    </row>
    <row r="2162" spans="57:61" x14ac:dyDescent="0.55000000000000004">
      <c r="BE2162" s="51"/>
      <c r="BF2162" s="51"/>
      <c r="BG2162" s="51"/>
      <c r="BH2162" s="51"/>
      <c r="BI2162" s="51"/>
    </row>
    <row r="2163" spans="57:61" x14ac:dyDescent="0.55000000000000004">
      <c r="BE2163" s="51"/>
      <c r="BF2163" s="51"/>
      <c r="BG2163" s="51"/>
      <c r="BH2163" s="51"/>
      <c r="BI2163" s="51"/>
    </row>
    <row r="2164" spans="57:61" x14ac:dyDescent="0.55000000000000004">
      <c r="BE2164" s="51"/>
      <c r="BF2164" s="51"/>
      <c r="BG2164" s="51"/>
      <c r="BH2164" s="51"/>
      <c r="BI2164" s="51"/>
    </row>
    <row r="2165" spans="57:61" x14ac:dyDescent="0.55000000000000004">
      <c r="BE2165" s="51"/>
      <c r="BF2165" s="51"/>
      <c r="BG2165" s="51"/>
      <c r="BH2165" s="51"/>
      <c r="BI2165" s="51"/>
    </row>
    <row r="2166" spans="57:61" x14ac:dyDescent="0.55000000000000004">
      <c r="BE2166" s="51"/>
      <c r="BF2166" s="51"/>
      <c r="BG2166" s="51"/>
      <c r="BH2166" s="51"/>
      <c r="BI2166" s="51"/>
    </row>
    <row r="2167" spans="57:61" x14ac:dyDescent="0.55000000000000004">
      <c r="BE2167" s="51"/>
      <c r="BF2167" s="51"/>
      <c r="BG2167" s="51"/>
      <c r="BH2167" s="51"/>
      <c r="BI2167" s="51"/>
    </row>
    <row r="2168" spans="57:61" x14ac:dyDescent="0.55000000000000004">
      <c r="BE2168" s="51"/>
      <c r="BF2168" s="51"/>
      <c r="BG2168" s="51"/>
      <c r="BH2168" s="51"/>
      <c r="BI2168" s="51"/>
    </row>
    <row r="2169" spans="57:61" x14ac:dyDescent="0.55000000000000004">
      <c r="BE2169" s="51"/>
      <c r="BF2169" s="51"/>
      <c r="BG2169" s="51"/>
      <c r="BH2169" s="51"/>
      <c r="BI2169" s="51"/>
    </row>
    <row r="2170" spans="57:61" x14ac:dyDescent="0.55000000000000004">
      <c r="BE2170" s="51"/>
      <c r="BF2170" s="51"/>
      <c r="BG2170" s="51"/>
      <c r="BH2170" s="51"/>
      <c r="BI2170" s="51"/>
    </row>
    <row r="2171" spans="57:61" x14ac:dyDescent="0.55000000000000004">
      <c r="BE2171" s="51"/>
      <c r="BF2171" s="51"/>
      <c r="BG2171" s="51"/>
      <c r="BH2171" s="51"/>
      <c r="BI2171" s="51"/>
    </row>
    <row r="2172" spans="57:61" x14ac:dyDescent="0.55000000000000004">
      <c r="BE2172" s="51"/>
      <c r="BF2172" s="51"/>
      <c r="BG2172" s="51"/>
      <c r="BH2172" s="51"/>
      <c r="BI2172" s="51"/>
    </row>
    <row r="2173" spans="57:61" x14ac:dyDescent="0.55000000000000004">
      <c r="BE2173" s="51"/>
      <c r="BF2173" s="51"/>
      <c r="BG2173" s="51"/>
      <c r="BH2173" s="51"/>
      <c r="BI2173" s="51"/>
    </row>
    <row r="2174" spans="57:61" x14ac:dyDescent="0.55000000000000004">
      <c r="BE2174" s="51"/>
      <c r="BF2174" s="51"/>
      <c r="BG2174" s="51"/>
      <c r="BH2174" s="51"/>
      <c r="BI2174" s="51"/>
    </row>
    <row r="2175" spans="57:61" x14ac:dyDescent="0.55000000000000004">
      <c r="BE2175" s="51"/>
      <c r="BF2175" s="51"/>
      <c r="BG2175" s="51"/>
      <c r="BH2175" s="51"/>
      <c r="BI2175" s="51"/>
    </row>
    <row r="2176" spans="57:61" x14ac:dyDescent="0.55000000000000004">
      <c r="BE2176" s="51"/>
      <c r="BF2176" s="51"/>
      <c r="BG2176" s="51"/>
      <c r="BH2176" s="51"/>
      <c r="BI2176" s="51"/>
    </row>
    <row r="2177" spans="57:61" x14ac:dyDescent="0.55000000000000004">
      <c r="BE2177" s="51"/>
      <c r="BF2177" s="51"/>
      <c r="BG2177" s="51"/>
      <c r="BH2177" s="51"/>
      <c r="BI2177" s="51"/>
    </row>
    <row r="2178" spans="57:61" x14ac:dyDescent="0.55000000000000004">
      <c r="BE2178" s="51"/>
      <c r="BF2178" s="51"/>
      <c r="BG2178" s="51"/>
      <c r="BH2178" s="51"/>
      <c r="BI2178" s="51"/>
    </row>
    <row r="2179" spans="57:61" x14ac:dyDescent="0.55000000000000004">
      <c r="BE2179" s="51"/>
      <c r="BF2179" s="51"/>
      <c r="BG2179" s="51"/>
      <c r="BH2179" s="51"/>
      <c r="BI2179" s="51"/>
    </row>
    <row r="2180" spans="57:61" x14ac:dyDescent="0.55000000000000004">
      <c r="BE2180" s="51"/>
      <c r="BF2180" s="51"/>
      <c r="BG2180" s="51"/>
      <c r="BH2180" s="51"/>
      <c r="BI2180" s="51"/>
    </row>
    <row r="2181" spans="57:61" x14ac:dyDescent="0.55000000000000004">
      <c r="BE2181" s="51"/>
      <c r="BF2181" s="51"/>
      <c r="BG2181" s="51"/>
      <c r="BH2181" s="51"/>
      <c r="BI2181" s="51"/>
    </row>
    <row r="2182" spans="57:61" x14ac:dyDescent="0.55000000000000004">
      <c r="BE2182" s="51"/>
      <c r="BF2182" s="51"/>
      <c r="BG2182" s="51"/>
      <c r="BH2182" s="51"/>
      <c r="BI2182" s="51"/>
    </row>
    <row r="2183" spans="57:61" x14ac:dyDescent="0.55000000000000004">
      <c r="BE2183" s="51"/>
      <c r="BF2183" s="51"/>
      <c r="BG2183" s="51"/>
      <c r="BH2183" s="51"/>
      <c r="BI2183" s="51"/>
    </row>
    <row r="2184" spans="57:61" x14ac:dyDescent="0.55000000000000004">
      <c r="BE2184" s="51"/>
      <c r="BF2184" s="51"/>
      <c r="BG2184" s="51"/>
      <c r="BH2184" s="51"/>
      <c r="BI2184" s="51"/>
    </row>
    <row r="2185" spans="57:61" x14ac:dyDescent="0.55000000000000004">
      <c r="BE2185" s="51"/>
      <c r="BF2185" s="51"/>
      <c r="BG2185" s="51"/>
      <c r="BH2185" s="51"/>
      <c r="BI2185" s="51"/>
    </row>
    <row r="2186" spans="57:61" x14ac:dyDescent="0.55000000000000004">
      <c r="BE2186" s="51"/>
      <c r="BF2186" s="51"/>
      <c r="BG2186" s="51"/>
      <c r="BH2186" s="51"/>
      <c r="BI2186" s="51"/>
    </row>
    <row r="2187" spans="57:61" x14ac:dyDescent="0.55000000000000004">
      <c r="BE2187" s="51"/>
      <c r="BF2187" s="51"/>
      <c r="BG2187" s="51"/>
      <c r="BH2187" s="51"/>
      <c r="BI2187" s="51"/>
    </row>
    <row r="2188" spans="57:61" x14ac:dyDescent="0.55000000000000004">
      <c r="BE2188" s="51"/>
      <c r="BF2188" s="51"/>
      <c r="BG2188" s="51"/>
      <c r="BH2188" s="51"/>
      <c r="BI2188" s="51"/>
    </row>
    <row r="2189" spans="57:61" x14ac:dyDescent="0.55000000000000004">
      <c r="BE2189" s="51"/>
      <c r="BF2189" s="51"/>
      <c r="BG2189" s="51"/>
      <c r="BH2189" s="51"/>
      <c r="BI2189" s="51"/>
    </row>
    <row r="2190" spans="57:61" x14ac:dyDescent="0.55000000000000004">
      <c r="BE2190" s="51"/>
      <c r="BF2190" s="51"/>
      <c r="BG2190" s="51"/>
      <c r="BH2190" s="51"/>
      <c r="BI2190" s="51"/>
    </row>
    <row r="2191" spans="57:61" x14ac:dyDescent="0.55000000000000004">
      <c r="BE2191" s="51"/>
      <c r="BF2191" s="51"/>
      <c r="BG2191" s="51"/>
      <c r="BH2191" s="51"/>
      <c r="BI2191" s="51"/>
    </row>
    <row r="2192" spans="57:61" x14ac:dyDescent="0.55000000000000004">
      <c r="BE2192" s="51"/>
      <c r="BF2192" s="51"/>
      <c r="BG2192" s="51"/>
      <c r="BH2192" s="51"/>
      <c r="BI2192" s="51"/>
    </row>
    <row r="2193" spans="57:61" x14ac:dyDescent="0.55000000000000004">
      <c r="BE2193" s="51"/>
      <c r="BF2193" s="51"/>
      <c r="BG2193" s="51"/>
      <c r="BH2193" s="51"/>
      <c r="BI2193" s="51"/>
    </row>
    <row r="2194" spans="57:61" x14ac:dyDescent="0.55000000000000004">
      <c r="BE2194" s="51"/>
      <c r="BF2194" s="51"/>
      <c r="BG2194" s="51"/>
      <c r="BH2194" s="51"/>
      <c r="BI2194" s="51"/>
    </row>
    <row r="2195" spans="57:61" x14ac:dyDescent="0.55000000000000004">
      <c r="BE2195" s="51"/>
      <c r="BF2195" s="51"/>
      <c r="BG2195" s="51"/>
      <c r="BH2195" s="51"/>
      <c r="BI2195" s="51"/>
    </row>
    <row r="2196" spans="57:61" x14ac:dyDescent="0.55000000000000004">
      <c r="BE2196" s="51"/>
      <c r="BF2196" s="51"/>
      <c r="BG2196" s="51"/>
      <c r="BH2196" s="51"/>
      <c r="BI2196" s="51"/>
    </row>
    <row r="2197" spans="57:61" x14ac:dyDescent="0.55000000000000004">
      <c r="BE2197" s="51"/>
      <c r="BF2197" s="51"/>
      <c r="BG2197" s="51"/>
      <c r="BH2197" s="51"/>
      <c r="BI2197" s="51"/>
    </row>
    <row r="2198" spans="57:61" x14ac:dyDescent="0.55000000000000004">
      <c r="BE2198" s="51"/>
      <c r="BF2198" s="51"/>
      <c r="BG2198" s="51"/>
      <c r="BH2198" s="51"/>
      <c r="BI2198" s="51"/>
    </row>
    <row r="2199" spans="57:61" x14ac:dyDescent="0.55000000000000004">
      <c r="BE2199" s="51"/>
      <c r="BF2199" s="51"/>
      <c r="BG2199" s="51"/>
      <c r="BH2199" s="51"/>
      <c r="BI2199" s="51"/>
    </row>
    <row r="2200" spans="57:61" x14ac:dyDescent="0.55000000000000004">
      <c r="BE2200" s="51"/>
      <c r="BF2200" s="51"/>
      <c r="BG2200" s="51"/>
      <c r="BH2200" s="51"/>
      <c r="BI2200" s="51"/>
    </row>
    <row r="2201" spans="57:61" x14ac:dyDescent="0.55000000000000004">
      <c r="BE2201" s="51"/>
      <c r="BF2201" s="51"/>
      <c r="BG2201" s="51"/>
      <c r="BH2201" s="51"/>
      <c r="BI2201" s="51"/>
    </row>
    <row r="2202" spans="57:61" x14ac:dyDescent="0.55000000000000004">
      <c r="BE2202" s="51"/>
      <c r="BF2202" s="51"/>
      <c r="BG2202" s="51"/>
      <c r="BH2202" s="51"/>
      <c r="BI2202" s="51"/>
    </row>
    <row r="2203" spans="57:61" x14ac:dyDescent="0.55000000000000004">
      <c r="BE2203" s="51"/>
      <c r="BF2203" s="51"/>
      <c r="BG2203" s="51"/>
      <c r="BH2203" s="51"/>
      <c r="BI2203" s="51"/>
    </row>
    <row r="2204" spans="57:61" x14ac:dyDescent="0.55000000000000004">
      <c r="BE2204" s="51"/>
      <c r="BF2204" s="51"/>
      <c r="BG2204" s="51"/>
      <c r="BH2204" s="51"/>
      <c r="BI2204" s="51"/>
    </row>
    <row r="2205" spans="57:61" x14ac:dyDescent="0.55000000000000004">
      <c r="BE2205" s="51"/>
      <c r="BF2205" s="51"/>
      <c r="BG2205" s="51"/>
      <c r="BH2205" s="51"/>
      <c r="BI2205" s="51"/>
    </row>
    <row r="2206" spans="57:61" x14ac:dyDescent="0.55000000000000004">
      <c r="BE2206" s="51"/>
      <c r="BF2206" s="51"/>
      <c r="BG2206" s="51"/>
      <c r="BH2206" s="51"/>
      <c r="BI2206" s="51"/>
    </row>
    <row r="2207" spans="57:61" x14ac:dyDescent="0.55000000000000004">
      <c r="BE2207" s="51"/>
      <c r="BF2207" s="51"/>
      <c r="BG2207" s="51"/>
      <c r="BH2207" s="51"/>
      <c r="BI2207" s="51"/>
    </row>
    <row r="2208" spans="57:61" x14ac:dyDescent="0.55000000000000004">
      <c r="BE2208" s="51"/>
      <c r="BF2208" s="51"/>
      <c r="BG2208" s="51"/>
      <c r="BH2208" s="51"/>
      <c r="BI2208" s="51"/>
    </row>
    <row r="2209" spans="57:61" x14ac:dyDescent="0.55000000000000004">
      <c r="BE2209" s="51"/>
      <c r="BF2209" s="51"/>
      <c r="BG2209" s="51"/>
      <c r="BH2209" s="51"/>
      <c r="BI2209" s="51"/>
    </row>
    <row r="2210" spans="57:61" x14ac:dyDescent="0.55000000000000004">
      <c r="BE2210" s="51"/>
      <c r="BF2210" s="51"/>
      <c r="BG2210" s="51"/>
      <c r="BH2210" s="51"/>
      <c r="BI2210" s="51"/>
    </row>
    <row r="2211" spans="57:61" x14ac:dyDescent="0.55000000000000004">
      <c r="BE2211" s="51"/>
      <c r="BF2211" s="51"/>
      <c r="BG2211" s="51"/>
      <c r="BH2211" s="51"/>
      <c r="BI2211" s="51"/>
    </row>
    <row r="2212" spans="57:61" x14ac:dyDescent="0.55000000000000004">
      <c r="BE2212" s="51"/>
      <c r="BF2212" s="51"/>
      <c r="BG2212" s="51"/>
      <c r="BH2212" s="51"/>
      <c r="BI2212" s="51"/>
    </row>
    <row r="2213" spans="57:61" x14ac:dyDescent="0.55000000000000004">
      <c r="BE2213" s="51"/>
      <c r="BF2213" s="51"/>
      <c r="BG2213" s="51"/>
      <c r="BH2213" s="51"/>
      <c r="BI2213" s="51"/>
    </row>
    <row r="2214" spans="57:61" x14ac:dyDescent="0.55000000000000004">
      <c r="BE2214" s="51"/>
      <c r="BF2214" s="51"/>
      <c r="BG2214" s="51"/>
      <c r="BH2214" s="51"/>
      <c r="BI2214" s="51"/>
    </row>
    <row r="2215" spans="57:61" x14ac:dyDescent="0.55000000000000004">
      <c r="BE2215" s="51"/>
      <c r="BF2215" s="51"/>
      <c r="BG2215" s="51"/>
      <c r="BH2215" s="51"/>
      <c r="BI2215" s="51"/>
    </row>
    <row r="2216" spans="57:61" x14ac:dyDescent="0.55000000000000004">
      <c r="BE2216" s="51"/>
      <c r="BF2216" s="51"/>
      <c r="BG2216" s="51"/>
      <c r="BH2216" s="51"/>
      <c r="BI2216" s="51"/>
    </row>
    <row r="2217" spans="57:61" x14ac:dyDescent="0.55000000000000004">
      <c r="BE2217" s="51"/>
      <c r="BF2217" s="51"/>
      <c r="BG2217" s="51"/>
      <c r="BH2217" s="51"/>
      <c r="BI2217" s="51"/>
    </row>
    <row r="2218" spans="57:61" x14ac:dyDescent="0.55000000000000004">
      <c r="BE2218" s="51"/>
      <c r="BF2218" s="51"/>
      <c r="BG2218" s="51"/>
      <c r="BH2218" s="51"/>
      <c r="BI2218" s="51"/>
    </row>
    <row r="2219" spans="57:61" x14ac:dyDescent="0.55000000000000004">
      <c r="BE2219" s="51"/>
      <c r="BF2219" s="51"/>
      <c r="BG2219" s="51"/>
      <c r="BH2219" s="51"/>
      <c r="BI2219" s="51"/>
    </row>
    <row r="2220" spans="57:61" x14ac:dyDescent="0.55000000000000004">
      <c r="BE2220" s="51"/>
      <c r="BF2220" s="51"/>
      <c r="BG2220" s="51"/>
      <c r="BH2220" s="51"/>
      <c r="BI2220" s="51"/>
    </row>
    <row r="2221" spans="57:61" x14ac:dyDescent="0.55000000000000004">
      <c r="BE2221" s="51"/>
      <c r="BF2221" s="51"/>
      <c r="BG2221" s="51"/>
      <c r="BH2221" s="51"/>
      <c r="BI2221" s="51"/>
    </row>
    <row r="2222" spans="57:61" x14ac:dyDescent="0.55000000000000004">
      <c r="BE2222" s="51"/>
      <c r="BF2222" s="51"/>
      <c r="BG2222" s="51"/>
      <c r="BH2222" s="51"/>
      <c r="BI2222" s="51"/>
    </row>
    <row r="2223" spans="57:61" x14ac:dyDescent="0.55000000000000004">
      <c r="BE2223" s="51"/>
      <c r="BF2223" s="51"/>
      <c r="BG2223" s="51"/>
      <c r="BH2223" s="51"/>
      <c r="BI2223" s="51"/>
    </row>
    <row r="2224" spans="57:61" x14ac:dyDescent="0.55000000000000004">
      <c r="BE2224" s="51"/>
      <c r="BF2224" s="51"/>
      <c r="BG2224" s="51"/>
      <c r="BH2224" s="51"/>
      <c r="BI2224" s="51"/>
    </row>
    <row r="2225" spans="57:61" x14ac:dyDescent="0.55000000000000004">
      <c r="BE2225" s="51"/>
      <c r="BF2225" s="51"/>
      <c r="BG2225" s="51"/>
      <c r="BH2225" s="51"/>
      <c r="BI2225" s="51"/>
    </row>
    <row r="2226" spans="57:61" x14ac:dyDescent="0.55000000000000004">
      <c r="BE2226" s="51"/>
      <c r="BF2226" s="51"/>
      <c r="BG2226" s="51"/>
      <c r="BH2226" s="51"/>
      <c r="BI2226" s="51"/>
    </row>
    <row r="2227" spans="57:61" x14ac:dyDescent="0.55000000000000004">
      <c r="BE2227" s="51"/>
      <c r="BF2227" s="51"/>
      <c r="BG2227" s="51"/>
      <c r="BH2227" s="51"/>
      <c r="BI2227" s="51"/>
    </row>
    <row r="2228" spans="57:61" x14ac:dyDescent="0.55000000000000004">
      <c r="BE2228" s="51"/>
      <c r="BF2228" s="51"/>
      <c r="BG2228" s="51"/>
      <c r="BH2228" s="51"/>
      <c r="BI2228" s="51"/>
    </row>
    <row r="2229" spans="57:61" x14ac:dyDescent="0.55000000000000004">
      <c r="BE2229" s="51"/>
      <c r="BF2229" s="51"/>
      <c r="BG2229" s="51"/>
      <c r="BH2229" s="51"/>
      <c r="BI2229" s="51"/>
    </row>
    <row r="2230" spans="57:61" x14ac:dyDescent="0.55000000000000004">
      <c r="BE2230" s="51"/>
      <c r="BF2230" s="51"/>
      <c r="BG2230" s="51"/>
      <c r="BH2230" s="51"/>
      <c r="BI2230" s="51"/>
    </row>
    <row r="2231" spans="57:61" x14ac:dyDescent="0.55000000000000004">
      <c r="BE2231" s="51"/>
      <c r="BF2231" s="51"/>
      <c r="BG2231" s="51"/>
      <c r="BH2231" s="51"/>
      <c r="BI2231" s="51"/>
    </row>
    <row r="2232" spans="57:61" x14ac:dyDescent="0.55000000000000004">
      <c r="BE2232" s="51"/>
      <c r="BF2232" s="51"/>
      <c r="BG2232" s="51"/>
      <c r="BH2232" s="51"/>
      <c r="BI2232" s="51"/>
    </row>
    <row r="2233" spans="57:61" x14ac:dyDescent="0.55000000000000004">
      <c r="BE2233" s="51"/>
      <c r="BF2233" s="51"/>
      <c r="BG2233" s="51"/>
      <c r="BH2233" s="51"/>
      <c r="BI2233" s="51"/>
    </row>
    <row r="2234" spans="57:61" x14ac:dyDescent="0.55000000000000004">
      <c r="BE2234" s="51"/>
      <c r="BF2234" s="51"/>
      <c r="BG2234" s="51"/>
      <c r="BH2234" s="51"/>
      <c r="BI2234" s="51"/>
    </row>
    <row r="2235" spans="57:61" x14ac:dyDescent="0.55000000000000004">
      <c r="BE2235" s="51"/>
      <c r="BF2235" s="51"/>
      <c r="BG2235" s="51"/>
      <c r="BH2235" s="51"/>
      <c r="BI2235" s="51"/>
    </row>
    <row r="2236" spans="57:61" x14ac:dyDescent="0.55000000000000004">
      <c r="BE2236" s="51"/>
      <c r="BF2236" s="51"/>
      <c r="BG2236" s="51"/>
      <c r="BH2236" s="51"/>
      <c r="BI2236" s="51"/>
    </row>
    <row r="2237" spans="57:61" x14ac:dyDescent="0.55000000000000004">
      <c r="BE2237" s="51"/>
      <c r="BF2237" s="51"/>
      <c r="BG2237" s="51"/>
      <c r="BH2237" s="51"/>
      <c r="BI2237" s="51"/>
    </row>
    <row r="2238" spans="57:61" x14ac:dyDescent="0.55000000000000004">
      <c r="BE2238" s="51"/>
      <c r="BF2238" s="51"/>
      <c r="BG2238" s="51"/>
      <c r="BH2238" s="51"/>
      <c r="BI2238" s="51"/>
    </row>
    <row r="2239" spans="57:61" x14ac:dyDescent="0.55000000000000004">
      <c r="BE2239" s="51"/>
      <c r="BF2239" s="51"/>
      <c r="BG2239" s="51"/>
      <c r="BH2239" s="51"/>
      <c r="BI2239" s="51"/>
    </row>
    <row r="2240" spans="57:61" x14ac:dyDescent="0.55000000000000004">
      <c r="BE2240" s="51"/>
      <c r="BF2240" s="51"/>
      <c r="BG2240" s="51"/>
      <c r="BH2240" s="51"/>
      <c r="BI2240" s="51"/>
    </row>
    <row r="2241" spans="57:61" x14ac:dyDescent="0.55000000000000004">
      <c r="BE2241" s="51"/>
      <c r="BF2241" s="51"/>
      <c r="BG2241" s="51"/>
      <c r="BH2241" s="51"/>
      <c r="BI2241" s="51"/>
    </row>
    <row r="2242" spans="57:61" x14ac:dyDescent="0.55000000000000004">
      <c r="BE2242" s="51"/>
      <c r="BF2242" s="51"/>
      <c r="BG2242" s="51"/>
      <c r="BH2242" s="51"/>
      <c r="BI2242" s="51"/>
    </row>
    <row r="2243" spans="57:61" x14ac:dyDescent="0.55000000000000004">
      <c r="BE2243" s="51"/>
      <c r="BF2243" s="51"/>
      <c r="BG2243" s="51"/>
      <c r="BH2243" s="51"/>
      <c r="BI2243" s="51"/>
    </row>
    <row r="2244" spans="57:61" x14ac:dyDescent="0.55000000000000004">
      <c r="BE2244" s="51"/>
      <c r="BF2244" s="51"/>
      <c r="BG2244" s="51"/>
      <c r="BH2244" s="51"/>
      <c r="BI2244" s="51"/>
    </row>
    <row r="2245" spans="57:61" x14ac:dyDescent="0.55000000000000004">
      <c r="BE2245" s="51"/>
      <c r="BF2245" s="51"/>
      <c r="BG2245" s="51"/>
      <c r="BH2245" s="51"/>
      <c r="BI2245" s="51"/>
    </row>
    <row r="2246" spans="57:61" x14ac:dyDescent="0.55000000000000004">
      <c r="BE2246" s="51"/>
      <c r="BF2246" s="51"/>
      <c r="BG2246" s="51"/>
      <c r="BH2246" s="51"/>
      <c r="BI2246" s="51"/>
    </row>
    <row r="2247" spans="57:61" x14ac:dyDescent="0.55000000000000004">
      <c r="BE2247" s="51"/>
      <c r="BF2247" s="51"/>
      <c r="BG2247" s="51"/>
      <c r="BH2247" s="51"/>
      <c r="BI2247" s="51"/>
    </row>
    <row r="2248" spans="57:61" x14ac:dyDescent="0.55000000000000004">
      <c r="BE2248" s="51"/>
      <c r="BF2248" s="51"/>
      <c r="BG2248" s="51"/>
      <c r="BH2248" s="51"/>
      <c r="BI2248" s="51"/>
    </row>
    <row r="2249" spans="57:61" x14ac:dyDescent="0.55000000000000004">
      <c r="BE2249" s="51"/>
      <c r="BF2249" s="51"/>
      <c r="BG2249" s="51"/>
      <c r="BH2249" s="51"/>
      <c r="BI2249" s="51"/>
    </row>
    <row r="2250" spans="57:61" x14ac:dyDescent="0.55000000000000004">
      <c r="BE2250" s="51"/>
      <c r="BF2250" s="51"/>
      <c r="BG2250" s="51"/>
      <c r="BH2250" s="51"/>
      <c r="BI2250" s="51"/>
    </row>
    <row r="2251" spans="57:61" x14ac:dyDescent="0.55000000000000004">
      <c r="BE2251" s="51"/>
      <c r="BF2251" s="51"/>
      <c r="BG2251" s="51"/>
      <c r="BH2251" s="51"/>
      <c r="BI2251" s="51"/>
    </row>
    <row r="2252" spans="57:61" x14ac:dyDescent="0.55000000000000004">
      <c r="BE2252" s="51"/>
      <c r="BF2252" s="51"/>
      <c r="BG2252" s="51"/>
      <c r="BH2252" s="51"/>
      <c r="BI2252" s="51"/>
    </row>
    <row r="2253" spans="57:61" x14ac:dyDescent="0.55000000000000004">
      <c r="BE2253" s="51"/>
      <c r="BF2253" s="51"/>
      <c r="BG2253" s="51"/>
      <c r="BH2253" s="51"/>
      <c r="BI2253" s="51"/>
    </row>
    <row r="2254" spans="57:61" x14ac:dyDescent="0.55000000000000004">
      <c r="BE2254" s="51"/>
      <c r="BF2254" s="51"/>
      <c r="BG2254" s="51"/>
      <c r="BH2254" s="51"/>
      <c r="BI2254" s="51"/>
    </row>
    <row r="2255" spans="57:61" x14ac:dyDescent="0.55000000000000004">
      <c r="BE2255" s="51"/>
      <c r="BF2255" s="51"/>
      <c r="BG2255" s="51"/>
      <c r="BH2255" s="51"/>
      <c r="BI2255" s="51"/>
    </row>
    <row r="2256" spans="57:61" x14ac:dyDescent="0.55000000000000004">
      <c r="BE2256" s="51"/>
      <c r="BF2256" s="51"/>
      <c r="BG2256" s="51"/>
      <c r="BH2256" s="51"/>
      <c r="BI2256" s="51"/>
    </row>
    <row r="2257" spans="57:61" x14ac:dyDescent="0.55000000000000004">
      <c r="BE2257" s="51"/>
      <c r="BF2257" s="51"/>
      <c r="BG2257" s="51"/>
      <c r="BH2257" s="51"/>
      <c r="BI2257" s="51"/>
    </row>
    <row r="2258" spans="57:61" x14ac:dyDescent="0.55000000000000004">
      <c r="BE2258" s="51"/>
      <c r="BF2258" s="51"/>
      <c r="BG2258" s="51"/>
      <c r="BH2258" s="51"/>
      <c r="BI2258" s="51"/>
    </row>
    <row r="2259" spans="57:61" x14ac:dyDescent="0.55000000000000004">
      <c r="BE2259" s="51"/>
      <c r="BF2259" s="51"/>
      <c r="BG2259" s="51"/>
      <c r="BH2259" s="51"/>
      <c r="BI2259" s="51"/>
    </row>
    <row r="2260" spans="57:61" x14ac:dyDescent="0.55000000000000004">
      <c r="BE2260" s="51"/>
      <c r="BF2260" s="51"/>
      <c r="BG2260" s="51"/>
      <c r="BH2260" s="51"/>
      <c r="BI2260" s="51"/>
    </row>
    <row r="2261" spans="57:61" x14ac:dyDescent="0.55000000000000004">
      <c r="BE2261" s="51"/>
      <c r="BF2261" s="51"/>
      <c r="BG2261" s="51"/>
      <c r="BH2261" s="51"/>
      <c r="BI2261" s="51"/>
    </row>
    <row r="2262" spans="57:61" x14ac:dyDescent="0.55000000000000004">
      <c r="BE2262" s="51"/>
      <c r="BF2262" s="51"/>
      <c r="BG2262" s="51"/>
      <c r="BH2262" s="51"/>
      <c r="BI2262" s="51"/>
    </row>
    <row r="2263" spans="57:61" x14ac:dyDescent="0.55000000000000004">
      <c r="BE2263" s="51"/>
      <c r="BF2263" s="51"/>
      <c r="BG2263" s="51"/>
      <c r="BH2263" s="51"/>
      <c r="BI2263" s="51"/>
    </row>
    <row r="2264" spans="57:61" x14ac:dyDescent="0.55000000000000004">
      <c r="BE2264" s="51"/>
      <c r="BF2264" s="51"/>
      <c r="BG2264" s="51"/>
      <c r="BH2264" s="51"/>
      <c r="BI2264" s="51"/>
    </row>
    <row r="2265" spans="57:61" x14ac:dyDescent="0.55000000000000004">
      <c r="BE2265" s="51"/>
      <c r="BF2265" s="51"/>
      <c r="BG2265" s="51"/>
      <c r="BH2265" s="51"/>
      <c r="BI2265" s="51"/>
    </row>
    <row r="2266" spans="57:61" x14ac:dyDescent="0.55000000000000004">
      <c r="BE2266" s="51"/>
      <c r="BF2266" s="51"/>
      <c r="BG2266" s="51"/>
      <c r="BH2266" s="51"/>
      <c r="BI2266" s="51"/>
    </row>
    <row r="2267" spans="57:61" x14ac:dyDescent="0.55000000000000004">
      <c r="BE2267" s="51"/>
      <c r="BF2267" s="51"/>
      <c r="BG2267" s="51"/>
      <c r="BH2267" s="51"/>
      <c r="BI2267" s="51"/>
    </row>
    <row r="2268" spans="57:61" x14ac:dyDescent="0.55000000000000004">
      <c r="BE2268" s="51"/>
      <c r="BF2268" s="51"/>
      <c r="BG2268" s="51"/>
      <c r="BH2268" s="51"/>
      <c r="BI2268" s="51"/>
    </row>
    <row r="2269" spans="57:61" x14ac:dyDescent="0.55000000000000004">
      <c r="BE2269" s="51"/>
      <c r="BF2269" s="51"/>
      <c r="BG2269" s="51"/>
      <c r="BH2269" s="51"/>
      <c r="BI2269" s="51"/>
    </row>
    <row r="2270" spans="57:61" x14ac:dyDescent="0.55000000000000004">
      <c r="BE2270" s="51"/>
      <c r="BF2270" s="51"/>
      <c r="BG2270" s="51"/>
      <c r="BH2270" s="51"/>
      <c r="BI2270" s="51"/>
    </row>
    <row r="2271" spans="57:61" x14ac:dyDescent="0.55000000000000004">
      <c r="BE2271" s="51"/>
      <c r="BF2271" s="51"/>
      <c r="BG2271" s="51"/>
      <c r="BH2271" s="51"/>
      <c r="BI2271" s="51"/>
    </row>
    <row r="2272" spans="57:61" x14ac:dyDescent="0.55000000000000004">
      <c r="BE2272" s="51"/>
      <c r="BF2272" s="51"/>
      <c r="BG2272" s="51"/>
      <c r="BH2272" s="51"/>
      <c r="BI2272" s="51"/>
    </row>
    <row r="2273" spans="57:61" x14ac:dyDescent="0.55000000000000004">
      <c r="BE2273" s="51"/>
      <c r="BF2273" s="51"/>
      <c r="BG2273" s="51"/>
      <c r="BH2273" s="51"/>
      <c r="BI2273" s="51"/>
    </row>
    <row r="2274" spans="57:61" x14ac:dyDescent="0.55000000000000004">
      <c r="BE2274" s="51"/>
      <c r="BF2274" s="51"/>
      <c r="BG2274" s="51"/>
      <c r="BH2274" s="51"/>
      <c r="BI2274" s="51"/>
    </row>
    <row r="2275" spans="57:61" x14ac:dyDescent="0.55000000000000004">
      <c r="BE2275" s="51"/>
      <c r="BF2275" s="51"/>
      <c r="BG2275" s="51"/>
      <c r="BH2275" s="51"/>
      <c r="BI2275" s="51"/>
    </row>
    <row r="2276" spans="57:61" x14ac:dyDescent="0.55000000000000004">
      <c r="BE2276" s="51"/>
      <c r="BF2276" s="51"/>
      <c r="BG2276" s="51"/>
      <c r="BH2276" s="51"/>
      <c r="BI2276" s="51"/>
    </row>
    <row r="2277" spans="57:61" x14ac:dyDescent="0.55000000000000004">
      <c r="BE2277" s="51"/>
      <c r="BF2277" s="51"/>
      <c r="BG2277" s="51"/>
      <c r="BH2277" s="51"/>
      <c r="BI2277" s="51"/>
    </row>
    <row r="2278" spans="57:61" x14ac:dyDescent="0.55000000000000004">
      <c r="BE2278" s="51"/>
      <c r="BF2278" s="51"/>
      <c r="BG2278" s="51"/>
      <c r="BH2278" s="51"/>
      <c r="BI2278" s="51"/>
    </row>
    <row r="2279" spans="57:61" x14ac:dyDescent="0.55000000000000004">
      <c r="BE2279" s="51"/>
      <c r="BF2279" s="51"/>
      <c r="BG2279" s="51"/>
      <c r="BH2279" s="51"/>
      <c r="BI2279" s="51"/>
    </row>
    <row r="2280" spans="57:61" x14ac:dyDescent="0.55000000000000004">
      <c r="BE2280" s="51"/>
      <c r="BF2280" s="51"/>
      <c r="BG2280" s="51"/>
      <c r="BH2280" s="51"/>
      <c r="BI2280" s="51"/>
    </row>
    <row r="2281" spans="57:61" x14ac:dyDescent="0.55000000000000004">
      <c r="BE2281" s="51"/>
      <c r="BF2281" s="51"/>
      <c r="BG2281" s="51"/>
      <c r="BH2281" s="51"/>
      <c r="BI2281" s="51"/>
    </row>
    <row r="2282" spans="57:61" x14ac:dyDescent="0.55000000000000004">
      <c r="BE2282" s="51"/>
      <c r="BF2282" s="51"/>
      <c r="BG2282" s="51"/>
      <c r="BH2282" s="51"/>
      <c r="BI2282" s="51"/>
    </row>
    <row r="2283" spans="57:61" x14ac:dyDescent="0.55000000000000004">
      <c r="BE2283" s="51"/>
      <c r="BF2283" s="51"/>
      <c r="BG2283" s="51"/>
      <c r="BH2283" s="51"/>
      <c r="BI2283" s="51"/>
    </row>
    <row r="2284" spans="57:61" x14ac:dyDescent="0.55000000000000004">
      <c r="BE2284" s="51"/>
      <c r="BF2284" s="51"/>
      <c r="BG2284" s="51"/>
      <c r="BH2284" s="51"/>
      <c r="BI2284" s="51"/>
    </row>
    <row r="2285" spans="57:61" x14ac:dyDescent="0.55000000000000004">
      <c r="BE2285" s="51"/>
      <c r="BF2285" s="51"/>
      <c r="BG2285" s="51"/>
      <c r="BH2285" s="51"/>
      <c r="BI2285" s="51"/>
    </row>
    <row r="2286" spans="57:61" x14ac:dyDescent="0.55000000000000004">
      <c r="BE2286" s="51"/>
      <c r="BF2286" s="51"/>
      <c r="BG2286" s="51"/>
      <c r="BH2286" s="51"/>
      <c r="BI2286" s="51"/>
    </row>
    <row r="2287" spans="57:61" x14ac:dyDescent="0.55000000000000004">
      <c r="BE2287" s="51"/>
      <c r="BF2287" s="51"/>
      <c r="BG2287" s="51"/>
      <c r="BH2287" s="51"/>
      <c r="BI2287" s="51"/>
    </row>
    <row r="2288" spans="57:61" x14ac:dyDescent="0.55000000000000004">
      <c r="BE2288" s="51"/>
      <c r="BF2288" s="51"/>
      <c r="BG2288" s="51"/>
      <c r="BH2288" s="51"/>
      <c r="BI2288" s="51"/>
    </row>
    <row r="2289" spans="57:61" x14ac:dyDescent="0.55000000000000004">
      <c r="BE2289" s="51"/>
      <c r="BF2289" s="51"/>
      <c r="BG2289" s="51"/>
      <c r="BH2289" s="51"/>
      <c r="BI2289" s="51"/>
    </row>
    <row r="2290" spans="57:61" x14ac:dyDescent="0.55000000000000004">
      <c r="BE2290" s="51"/>
      <c r="BF2290" s="51"/>
      <c r="BG2290" s="51"/>
      <c r="BH2290" s="51"/>
      <c r="BI2290" s="51"/>
    </row>
    <row r="2291" spans="57:61" x14ac:dyDescent="0.55000000000000004">
      <c r="BE2291" s="51"/>
      <c r="BF2291" s="51"/>
      <c r="BG2291" s="51"/>
      <c r="BH2291" s="51"/>
      <c r="BI2291" s="51"/>
    </row>
    <row r="2292" spans="57:61" x14ac:dyDescent="0.55000000000000004">
      <c r="BE2292" s="51"/>
      <c r="BF2292" s="51"/>
      <c r="BG2292" s="51"/>
      <c r="BH2292" s="51"/>
      <c r="BI2292" s="51"/>
    </row>
    <row r="2293" spans="57:61" x14ac:dyDescent="0.55000000000000004">
      <c r="BE2293" s="51"/>
      <c r="BF2293" s="51"/>
      <c r="BG2293" s="51"/>
      <c r="BH2293" s="51"/>
      <c r="BI2293" s="51"/>
    </row>
    <row r="2294" spans="57:61" x14ac:dyDescent="0.55000000000000004">
      <c r="BE2294" s="51"/>
      <c r="BF2294" s="51"/>
      <c r="BG2294" s="51"/>
      <c r="BH2294" s="51"/>
      <c r="BI2294" s="51"/>
    </row>
    <row r="2295" spans="57:61" x14ac:dyDescent="0.55000000000000004">
      <c r="BE2295" s="51"/>
      <c r="BF2295" s="51"/>
      <c r="BG2295" s="51"/>
      <c r="BH2295" s="51"/>
      <c r="BI2295" s="51"/>
    </row>
    <row r="2296" spans="57:61" x14ac:dyDescent="0.55000000000000004">
      <c r="BE2296" s="51"/>
      <c r="BF2296" s="51"/>
      <c r="BG2296" s="51"/>
      <c r="BH2296" s="51"/>
      <c r="BI2296" s="51"/>
    </row>
    <row r="2297" spans="57:61" x14ac:dyDescent="0.55000000000000004">
      <c r="BE2297" s="51"/>
      <c r="BF2297" s="51"/>
      <c r="BG2297" s="51"/>
      <c r="BH2297" s="51"/>
      <c r="BI2297" s="51"/>
    </row>
    <row r="2298" spans="57:61" x14ac:dyDescent="0.55000000000000004">
      <c r="BE2298" s="51"/>
      <c r="BF2298" s="51"/>
      <c r="BG2298" s="51"/>
      <c r="BH2298" s="51"/>
      <c r="BI2298" s="51"/>
    </row>
    <row r="2299" spans="57:61" x14ac:dyDescent="0.55000000000000004">
      <c r="BE2299" s="51"/>
      <c r="BF2299" s="51"/>
      <c r="BG2299" s="51"/>
      <c r="BH2299" s="51"/>
      <c r="BI2299" s="51"/>
    </row>
    <row r="2300" spans="57:61" x14ac:dyDescent="0.55000000000000004">
      <c r="BE2300" s="51"/>
      <c r="BF2300" s="51"/>
      <c r="BG2300" s="51"/>
      <c r="BH2300" s="51"/>
      <c r="BI2300" s="51"/>
    </row>
    <row r="2301" spans="57:61" x14ac:dyDescent="0.55000000000000004">
      <c r="BE2301" s="51"/>
      <c r="BF2301" s="51"/>
      <c r="BG2301" s="51"/>
      <c r="BH2301" s="51"/>
      <c r="BI2301" s="51"/>
    </row>
    <row r="2302" spans="57:61" x14ac:dyDescent="0.55000000000000004">
      <c r="BE2302" s="51"/>
      <c r="BF2302" s="51"/>
      <c r="BG2302" s="51"/>
      <c r="BH2302" s="51"/>
      <c r="BI2302" s="51"/>
    </row>
    <row r="2303" spans="57:61" x14ac:dyDescent="0.55000000000000004">
      <c r="BE2303" s="51"/>
      <c r="BF2303" s="51"/>
      <c r="BG2303" s="51"/>
      <c r="BH2303" s="51"/>
      <c r="BI2303" s="51"/>
    </row>
    <row r="2304" spans="57:61" x14ac:dyDescent="0.55000000000000004">
      <c r="BE2304" s="51"/>
      <c r="BF2304" s="51"/>
      <c r="BG2304" s="51"/>
      <c r="BH2304" s="51"/>
      <c r="BI2304" s="51"/>
    </row>
    <row r="2305" spans="57:61" x14ac:dyDescent="0.55000000000000004">
      <c r="BE2305" s="51"/>
      <c r="BF2305" s="51"/>
      <c r="BG2305" s="51"/>
      <c r="BH2305" s="51"/>
      <c r="BI2305" s="51"/>
    </row>
    <row r="2306" spans="57:61" x14ac:dyDescent="0.55000000000000004">
      <c r="BE2306" s="51"/>
      <c r="BF2306" s="51"/>
      <c r="BG2306" s="51"/>
      <c r="BH2306" s="51"/>
      <c r="BI2306" s="51"/>
    </row>
    <row r="2307" spans="57:61" x14ac:dyDescent="0.55000000000000004">
      <c r="BE2307" s="51"/>
      <c r="BF2307" s="51"/>
      <c r="BG2307" s="51"/>
      <c r="BH2307" s="51"/>
      <c r="BI2307" s="51"/>
    </row>
    <row r="2308" spans="57:61" x14ac:dyDescent="0.55000000000000004">
      <c r="BE2308" s="51"/>
      <c r="BF2308" s="51"/>
      <c r="BG2308" s="51"/>
      <c r="BH2308" s="51"/>
      <c r="BI2308" s="51"/>
    </row>
    <row r="2309" spans="57:61" x14ac:dyDescent="0.55000000000000004">
      <c r="BE2309" s="51"/>
      <c r="BF2309" s="51"/>
      <c r="BG2309" s="51"/>
      <c r="BH2309" s="51"/>
      <c r="BI2309" s="51"/>
    </row>
    <row r="2310" spans="57:61" x14ac:dyDescent="0.55000000000000004">
      <c r="BE2310" s="51"/>
      <c r="BF2310" s="51"/>
      <c r="BG2310" s="51"/>
      <c r="BH2310" s="51"/>
      <c r="BI2310" s="51"/>
    </row>
    <row r="2311" spans="57:61" x14ac:dyDescent="0.55000000000000004">
      <c r="BE2311" s="51"/>
      <c r="BF2311" s="51"/>
      <c r="BG2311" s="51"/>
      <c r="BH2311" s="51"/>
      <c r="BI2311" s="51"/>
    </row>
    <row r="2312" spans="57:61" x14ac:dyDescent="0.55000000000000004">
      <c r="BE2312" s="51"/>
      <c r="BF2312" s="51"/>
      <c r="BG2312" s="51"/>
      <c r="BH2312" s="51"/>
      <c r="BI2312" s="51"/>
    </row>
    <row r="2313" spans="57:61" x14ac:dyDescent="0.55000000000000004">
      <c r="BE2313" s="51"/>
      <c r="BF2313" s="51"/>
      <c r="BG2313" s="51"/>
      <c r="BH2313" s="51"/>
      <c r="BI2313" s="51"/>
    </row>
    <row r="2314" spans="57:61" x14ac:dyDescent="0.55000000000000004">
      <c r="BE2314" s="51"/>
      <c r="BF2314" s="51"/>
      <c r="BG2314" s="51"/>
      <c r="BH2314" s="51"/>
      <c r="BI2314" s="51"/>
    </row>
    <row r="2315" spans="57:61" x14ac:dyDescent="0.55000000000000004">
      <c r="BE2315" s="51"/>
      <c r="BF2315" s="51"/>
      <c r="BG2315" s="51"/>
      <c r="BH2315" s="51"/>
      <c r="BI2315" s="51"/>
    </row>
    <row r="2316" spans="57:61" x14ac:dyDescent="0.55000000000000004">
      <c r="BE2316" s="51"/>
      <c r="BF2316" s="51"/>
      <c r="BG2316" s="51"/>
      <c r="BH2316" s="51"/>
      <c r="BI2316" s="51"/>
    </row>
    <row r="2317" spans="57:61" x14ac:dyDescent="0.55000000000000004">
      <c r="BE2317" s="51"/>
      <c r="BF2317" s="51"/>
      <c r="BG2317" s="51"/>
      <c r="BH2317" s="51"/>
      <c r="BI2317" s="51"/>
    </row>
    <row r="2318" spans="57:61" x14ac:dyDescent="0.55000000000000004">
      <c r="BE2318" s="51"/>
      <c r="BF2318" s="51"/>
      <c r="BG2318" s="51"/>
      <c r="BH2318" s="51"/>
      <c r="BI2318" s="51"/>
    </row>
    <row r="2319" spans="57:61" x14ac:dyDescent="0.55000000000000004">
      <c r="BE2319" s="51"/>
      <c r="BF2319" s="51"/>
      <c r="BG2319" s="51"/>
      <c r="BH2319" s="51"/>
      <c r="BI2319" s="51"/>
    </row>
    <row r="2320" spans="57:61" x14ac:dyDescent="0.55000000000000004">
      <c r="BE2320" s="51"/>
      <c r="BF2320" s="51"/>
      <c r="BG2320" s="51"/>
      <c r="BH2320" s="51"/>
      <c r="BI2320" s="51"/>
    </row>
    <row r="2321" spans="57:61" x14ac:dyDescent="0.55000000000000004">
      <c r="BE2321" s="51"/>
      <c r="BF2321" s="51"/>
      <c r="BG2321" s="51"/>
      <c r="BH2321" s="51"/>
      <c r="BI2321" s="51"/>
    </row>
    <row r="2322" spans="57:61" x14ac:dyDescent="0.55000000000000004">
      <c r="BE2322" s="51"/>
      <c r="BF2322" s="51"/>
      <c r="BG2322" s="51"/>
      <c r="BH2322" s="51"/>
      <c r="BI2322" s="51"/>
    </row>
    <row r="2323" spans="57:61" x14ac:dyDescent="0.55000000000000004">
      <c r="BE2323" s="51"/>
      <c r="BF2323" s="51"/>
      <c r="BG2323" s="51"/>
      <c r="BH2323" s="51"/>
      <c r="BI2323" s="51"/>
    </row>
    <row r="2324" spans="57:61" x14ac:dyDescent="0.55000000000000004">
      <c r="BE2324" s="51"/>
      <c r="BF2324" s="51"/>
      <c r="BG2324" s="51"/>
      <c r="BH2324" s="51"/>
      <c r="BI2324" s="51"/>
    </row>
    <row r="2325" spans="57:61" x14ac:dyDescent="0.55000000000000004">
      <c r="BE2325" s="51"/>
      <c r="BF2325" s="51"/>
      <c r="BG2325" s="51"/>
      <c r="BH2325" s="51"/>
      <c r="BI2325" s="51"/>
    </row>
    <row r="2326" spans="57:61" x14ac:dyDescent="0.55000000000000004">
      <c r="BE2326" s="51"/>
      <c r="BF2326" s="51"/>
      <c r="BG2326" s="51"/>
      <c r="BH2326" s="51"/>
      <c r="BI2326" s="51"/>
    </row>
    <row r="2327" spans="57:61" x14ac:dyDescent="0.55000000000000004">
      <c r="BE2327" s="51"/>
      <c r="BF2327" s="51"/>
      <c r="BG2327" s="51"/>
      <c r="BH2327" s="51"/>
      <c r="BI2327" s="51"/>
    </row>
    <row r="2328" spans="57:61" x14ac:dyDescent="0.55000000000000004">
      <c r="BE2328" s="51"/>
      <c r="BF2328" s="51"/>
      <c r="BG2328" s="51"/>
      <c r="BH2328" s="51"/>
      <c r="BI2328" s="51"/>
    </row>
    <row r="2329" spans="57:61" x14ac:dyDescent="0.55000000000000004">
      <c r="BE2329" s="51"/>
      <c r="BF2329" s="51"/>
      <c r="BG2329" s="51"/>
      <c r="BH2329" s="51"/>
      <c r="BI2329" s="51"/>
    </row>
    <row r="2330" spans="57:61" x14ac:dyDescent="0.55000000000000004">
      <c r="BE2330" s="51"/>
      <c r="BF2330" s="51"/>
      <c r="BG2330" s="51"/>
      <c r="BH2330" s="51"/>
      <c r="BI2330" s="51"/>
    </row>
    <row r="2331" spans="57:61" x14ac:dyDescent="0.55000000000000004">
      <c r="BE2331" s="51"/>
      <c r="BF2331" s="51"/>
      <c r="BG2331" s="51"/>
      <c r="BH2331" s="51"/>
      <c r="BI2331" s="51"/>
    </row>
    <row r="2332" spans="57:61" x14ac:dyDescent="0.55000000000000004">
      <c r="BE2332" s="51"/>
      <c r="BF2332" s="51"/>
      <c r="BG2332" s="51"/>
      <c r="BH2332" s="51"/>
      <c r="BI2332" s="51"/>
    </row>
    <row r="2333" spans="57:61" x14ac:dyDescent="0.55000000000000004">
      <c r="BE2333" s="51"/>
      <c r="BF2333" s="51"/>
      <c r="BG2333" s="51"/>
      <c r="BH2333" s="51"/>
      <c r="BI2333" s="51"/>
    </row>
    <row r="2334" spans="57:61" x14ac:dyDescent="0.55000000000000004">
      <c r="BE2334" s="51"/>
      <c r="BF2334" s="51"/>
      <c r="BG2334" s="51"/>
      <c r="BH2334" s="51"/>
      <c r="BI2334" s="51"/>
    </row>
    <row r="2335" spans="57:61" x14ac:dyDescent="0.55000000000000004">
      <c r="BE2335" s="51"/>
      <c r="BF2335" s="51"/>
      <c r="BG2335" s="51"/>
      <c r="BH2335" s="51"/>
      <c r="BI2335" s="51"/>
    </row>
    <row r="2336" spans="57:61" x14ac:dyDescent="0.55000000000000004">
      <c r="BE2336" s="51"/>
      <c r="BF2336" s="51"/>
      <c r="BG2336" s="51"/>
      <c r="BH2336" s="51"/>
      <c r="BI2336" s="51"/>
    </row>
    <row r="2337" spans="57:61" x14ac:dyDescent="0.55000000000000004">
      <c r="BE2337" s="51"/>
      <c r="BF2337" s="51"/>
      <c r="BG2337" s="51"/>
      <c r="BH2337" s="51"/>
      <c r="BI2337" s="51"/>
    </row>
    <row r="2338" spans="57:61" x14ac:dyDescent="0.55000000000000004">
      <c r="BE2338" s="51"/>
      <c r="BF2338" s="51"/>
      <c r="BG2338" s="51"/>
      <c r="BH2338" s="51"/>
      <c r="BI2338" s="51"/>
    </row>
    <row r="2339" spans="57:61" x14ac:dyDescent="0.55000000000000004">
      <c r="BE2339" s="51"/>
      <c r="BF2339" s="51"/>
      <c r="BG2339" s="51"/>
      <c r="BH2339" s="51"/>
      <c r="BI2339" s="51"/>
    </row>
    <row r="2340" spans="57:61" x14ac:dyDescent="0.55000000000000004">
      <c r="BE2340" s="51"/>
      <c r="BF2340" s="51"/>
      <c r="BG2340" s="51"/>
      <c r="BH2340" s="51"/>
      <c r="BI2340" s="51"/>
    </row>
    <row r="2341" spans="57:61" x14ac:dyDescent="0.55000000000000004">
      <c r="BE2341" s="51"/>
      <c r="BF2341" s="51"/>
      <c r="BG2341" s="51"/>
      <c r="BH2341" s="51"/>
      <c r="BI2341" s="51"/>
    </row>
    <row r="2342" spans="57:61" x14ac:dyDescent="0.55000000000000004">
      <c r="BE2342" s="51"/>
      <c r="BF2342" s="51"/>
      <c r="BG2342" s="51"/>
      <c r="BH2342" s="51"/>
      <c r="BI2342" s="51"/>
    </row>
    <row r="2343" spans="57:61" x14ac:dyDescent="0.55000000000000004">
      <c r="BE2343" s="51"/>
      <c r="BF2343" s="51"/>
      <c r="BG2343" s="51"/>
      <c r="BH2343" s="51"/>
      <c r="BI2343" s="51"/>
    </row>
    <row r="2344" spans="57:61" x14ac:dyDescent="0.55000000000000004">
      <c r="BE2344" s="51"/>
      <c r="BF2344" s="51"/>
      <c r="BG2344" s="51"/>
      <c r="BH2344" s="51"/>
      <c r="BI2344" s="51"/>
    </row>
    <row r="2345" spans="57:61" x14ac:dyDescent="0.55000000000000004">
      <c r="BE2345" s="51"/>
      <c r="BF2345" s="51"/>
      <c r="BG2345" s="51"/>
      <c r="BH2345" s="51"/>
      <c r="BI2345" s="51"/>
    </row>
    <row r="2346" spans="57:61" x14ac:dyDescent="0.55000000000000004">
      <c r="BE2346" s="51"/>
      <c r="BF2346" s="51"/>
      <c r="BG2346" s="51"/>
      <c r="BH2346" s="51"/>
      <c r="BI2346" s="51"/>
    </row>
    <row r="2347" spans="57:61" x14ac:dyDescent="0.55000000000000004">
      <c r="BE2347" s="51"/>
      <c r="BF2347" s="51"/>
      <c r="BG2347" s="51"/>
      <c r="BH2347" s="51"/>
      <c r="BI2347" s="51"/>
    </row>
    <row r="2348" spans="57:61" x14ac:dyDescent="0.55000000000000004">
      <c r="BE2348" s="51"/>
      <c r="BF2348" s="51"/>
      <c r="BG2348" s="51"/>
      <c r="BH2348" s="51"/>
      <c r="BI2348" s="51"/>
    </row>
    <row r="2349" spans="57:61" x14ac:dyDescent="0.55000000000000004">
      <c r="BE2349" s="51"/>
      <c r="BF2349" s="51"/>
      <c r="BG2349" s="51"/>
      <c r="BH2349" s="51"/>
      <c r="BI2349" s="51"/>
    </row>
    <row r="2350" spans="57:61" x14ac:dyDescent="0.55000000000000004">
      <c r="BE2350" s="51"/>
      <c r="BF2350" s="51"/>
      <c r="BG2350" s="51"/>
      <c r="BH2350" s="51"/>
      <c r="BI2350" s="51"/>
    </row>
    <row r="2351" spans="57:61" x14ac:dyDescent="0.55000000000000004">
      <c r="BE2351" s="51"/>
      <c r="BF2351" s="51"/>
      <c r="BG2351" s="51"/>
      <c r="BH2351" s="51"/>
      <c r="BI2351" s="51"/>
    </row>
    <row r="2352" spans="57:61" x14ac:dyDescent="0.55000000000000004">
      <c r="BE2352" s="51"/>
      <c r="BF2352" s="51"/>
      <c r="BG2352" s="51"/>
      <c r="BH2352" s="51"/>
      <c r="BI2352" s="51"/>
    </row>
    <row r="2353" spans="57:61" x14ac:dyDescent="0.55000000000000004">
      <c r="BE2353" s="51"/>
      <c r="BF2353" s="51"/>
      <c r="BG2353" s="51"/>
      <c r="BH2353" s="51"/>
      <c r="BI2353" s="51"/>
    </row>
    <row r="2354" spans="57:61" x14ac:dyDescent="0.55000000000000004">
      <c r="BE2354" s="51"/>
      <c r="BF2354" s="51"/>
      <c r="BG2354" s="51"/>
      <c r="BH2354" s="51"/>
      <c r="BI2354" s="51"/>
    </row>
    <row r="2355" spans="57:61" x14ac:dyDescent="0.55000000000000004">
      <c r="BE2355" s="51"/>
      <c r="BF2355" s="51"/>
      <c r="BG2355" s="51"/>
      <c r="BH2355" s="51"/>
      <c r="BI2355" s="51"/>
    </row>
    <row r="2356" spans="57:61" x14ac:dyDescent="0.55000000000000004">
      <c r="BE2356" s="51"/>
      <c r="BF2356" s="51"/>
      <c r="BG2356" s="51"/>
      <c r="BH2356" s="51"/>
      <c r="BI2356" s="51"/>
    </row>
    <row r="2357" spans="57:61" x14ac:dyDescent="0.55000000000000004">
      <c r="BE2357" s="51"/>
      <c r="BF2357" s="51"/>
      <c r="BG2357" s="51"/>
      <c r="BH2357" s="51"/>
      <c r="BI2357" s="51"/>
    </row>
    <row r="2358" spans="57:61" x14ac:dyDescent="0.55000000000000004">
      <c r="BE2358" s="51"/>
      <c r="BF2358" s="51"/>
      <c r="BG2358" s="51"/>
      <c r="BH2358" s="51"/>
      <c r="BI2358" s="51"/>
    </row>
    <row r="2359" spans="57:61" x14ac:dyDescent="0.55000000000000004">
      <c r="BE2359" s="51"/>
      <c r="BF2359" s="51"/>
      <c r="BG2359" s="51"/>
      <c r="BH2359" s="51"/>
      <c r="BI2359" s="51"/>
    </row>
    <row r="2360" spans="57:61" x14ac:dyDescent="0.55000000000000004">
      <c r="BE2360" s="51"/>
      <c r="BF2360" s="51"/>
      <c r="BG2360" s="51"/>
      <c r="BH2360" s="51"/>
      <c r="BI2360" s="51"/>
    </row>
    <row r="2361" spans="57:61" x14ac:dyDescent="0.55000000000000004">
      <c r="BE2361" s="51"/>
      <c r="BF2361" s="51"/>
      <c r="BG2361" s="51"/>
      <c r="BH2361" s="51"/>
      <c r="BI2361" s="51"/>
    </row>
    <row r="2362" spans="57:61" x14ac:dyDescent="0.55000000000000004">
      <c r="BE2362" s="51"/>
      <c r="BF2362" s="51"/>
      <c r="BG2362" s="51"/>
      <c r="BH2362" s="51"/>
      <c r="BI2362" s="51"/>
    </row>
    <row r="2363" spans="57:61" x14ac:dyDescent="0.55000000000000004">
      <c r="BE2363" s="51"/>
      <c r="BF2363" s="51"/>
      <c r="BG2363" s="51"/>
      <c r="BH2363" s="51"/>
      <c r="BI2363" s="51"/>
    </row>
    <row r="2364" spans="57:61" x14ac:dyDescent="0.55000000000000004">
      <c r="BE2364" s="51"/>
      <c r="BF2364" s="51"/>
      <c r="BG2364" s="51"/>
      <c r="BH2364" s="51"/>
      <c r="BI2364" s="51"/>
    </row>
    <row r="2365" spans="57:61" x14ac:dyDescent="0.55000000000000004">
      <c r="BE2365" s="51"/>
      <c r="BF2365" s="51"/>
      <c r="BG2365" s="51"/>
      <c r="BH2365" s="51"/>
      <c r="BI2365" s="51"/>
    </row>
    <row r="2366" spans="57:61" x14ac:dyDescent="0.55000000000000004">
      <c r="BE2366" s="51"/>
      <c r="BF2366" s="51"/>
      <c r="BG2366" s="51"/>
      <c r="BH2366" s="51"/>
      <c r="BI2366" s="51"/>
    </row>
    <row r="2367" spans="57:61" x14ac:dyDescent="0.55000000000000004">
      <c r="BE2367" s="51"/>
      <c r="BF2367" s="51"/>
      <c r="BG2367" s="51"/>
      <c r="BH2367" s="51"/>
      <c r="BI2367" s="51"/>
    </row>
    <row r="2368" spans="57:61" x14ac:dyDescent="0.55000000000000004">
      <c r="BE2368" s="51"/>
      <c r="BF2368" s="51"/>
      <c r="BG2368" s="51"/>
      <c r="BH2368" s="51"/>
      <c r="BI2368" s="51"/>
    </row>
    <row r="2369" spans="57:61" x14ac:dyDescent="0.55000000000000004">
      <c r="BE2369" s="51"/>
      <c r="BF2369" s="51"/>
      <c r="BG2369" s="51"/>
      <c r="BH2369" s="51"/>
      <c r="BI2369" s="51"/>
    </row>
    <row r="2370" spans="57:61" x14ac:dyDescent="0.55000000000000004">
      <c r="BE2370" s="51"/>
      <c r="BF2370" s="51"/>
      <c r="BG2370" s="51"/>
      <c r="BH2370" s="51"/>
      <c r="BI2370" s="51"/>
    </row>
    <row r="2371" spans="57:61" x14ac:dyDescent="0.55000000000000004">
      <c r="BE2371" s="51"/>
      <c r="BF2371" s="51"/>
      <c r="BG2371" s="51"/>
      <c r="BH2371" s="51"/>
      <c r="BI2371" s="51"/>
    </row>
    <row r="2372" spans="57:61" x14ac:dyDescent="0.55000000000000004">
      <c r="BE2372" s="51"/>
      <c r="BF2372" s="51"/>
      <c r="BG2372" s="51"/>
      <c r="BH2372" s="51"/>
      <c r="BI2372" s="51"/>
    </row>
    <row r="2373" spans="57:61" x14ac:dyDescent="0.55000000000000004">
      <c r="BE2373" s="51"/>
      <c r="BF2373" s="51"/>
      <c r="BG2373" s="51"/>
      <c r="BH2373" s="51"/>
      <c r="BI2373" s="51"/>
    </row>
    <row r="2374" spans="57:61" x14ac:dyDescent="0.55000000000000004">
      <c r="BE2374" s="51"/>
      <c r="BF2374" s="51"/>
      <c r="BG2374" s="51"/>
      <c r="BH2374" s="51"/>
      <c r="BI2374" s="51"/>
    </row>
    <row r="2375" spans="57:61" x14ac:dyDescent="0.55000000000000004">
      <c r="BE2375" s="51"/>
      <c r="BF2375" s="51"/>
      <c r="BG2375" s="51"/>
      <c r="BH2375" s="51"/>
      <c r="BI2375" s="51"/>
    </row>
    <row r="2376" spans="57:61" x14ac:dyDescent="0.55000000000000004">
      <c r="BE2376" s="51"/>
      <c r="BF2376" s="51"/>
      <c r="BG2376" s="51"/>
      <c r="BH2376" s="51"/>
      <c r="BI2376" s="51"/>
    </row>
    <row r="2377" spans="57:61" x14ac:dyDescent="0.55000000000000004">
      <c r="BE2377" s="51"/>
      <c r="BF2377" s="51"/>
      <c r="BG2377" s="51"/>
      <c r="BH2377" s="51"/>
      <c r="BI2377" s="51"/>
    </row>
    <row r="2378" spans="57:61" x14ac:dyDescent="0.55000000000000004">
      <c r="BE2378" s="51"/>
      <c r="BF2378" s="51"/>
      <c r="BG2378" s="51"/>
      <c r="BH2378" s="51"/>
      <c r="BI2378" s="51"/>
    </row>
    <row r="2379" spans="57:61" x14ac:dyDescent="0.55000000000000004">
      <c r="BE2379" s="51"/>
      <c r="BF2379" s="51"/>
      <c r="BG2379" s="51"/>
      <c r="BH2379" s="51"/>
      <c r="BI2379" s="51"/>
    </row>
    <row r="2380" spans="57:61" x14ac:dyDescent="0.55000000000000004">
      <c r="BE2380" s="51"/>
      <c r="BF2380" s="51"/>
      <c r="BG2380" s="51"/>
      <c r="BH2380" s="51"/>
      <c r="BI2380" s="51"/>
    </row>
    <row r="2381" spans="57:61" x14ac:dyDescent="0.55000000000000004">
      <c r="BE2381" s="51"/>
      <c r="BF2381" s="51"/>
      <c r="BG2381" s="51"/>
      <c r="BH2381" s="51"/>
      <c r="BI2381" s="51"/>
    </row>
    <row r="2382" spans="57:61" x14ac:dyDescent="0.55000000000000004">
      <c r="BE2382" s="51"/>
      <c r="BF2382" s="51"/>
      <c r="BG2382" s="51"/>
      <c r="BH2382" s="51"/>
      <c r="BI2382" s="51"/>
    </row>
    <row r="2383" spans="57:61" x14ac:dyDescent="0.55000000000000004">
      <c r="BE2383" s="51"/>
      <c r="BF2383" s="51"/>
      <c r="BG2383" s="51"/>
      <c r="BH2383" s="51"/>
      <c r="BI2383" s="51"/>
    </row>
    <row r="2384" spans="57:61" x14ac:dyDescent="0.55000000000000004">
      <c r="BE2384" s="51"/>
      <c r="BF2384" s="51"/>
      <c r="BG2384" s="51"/>
      <c r="BH2384" s="51"/>
      <c r="BI2384" s="51"/>
    </row>
    <row r="2385" spans="57:61" x14ac:dyDescent="0.55000000000000004">
      <c r="BE2385" s="51"/>
      <c r="BF2385" s="51"/>
      <c r="BG2385" s="51"/>
      <c r="BH2385" s="51"/>
      <c r="BI2385" s="51"/>
    </row>
    <row r="2386" spans="57:61" x14ac:dyDescent="0.55000000000000004">
      <c r="BE2386" s="51"/>
      <c r="BF2386" s="51"/>
      <c r="BG2386" s="51"/>
      <c r="BH2386" s="51"/>
      <c r="BI2386" s="51"/>
    </row>
    <row r="2387" spans="57:61" x14ac:dyDescent="0.55000000000000004">
      <c r="BE2387" s="51"/>
      <c r="BF2387" s="51"/>
      <c r="BG2387" s="51"/>
      <c r="BH2387" s="51"/>
      <c r="BI2387" s="51"/>
    </row>
    <row r="2388" spans="57:61" x14ac:dyDescent="0.55000000000000004">
      <c r="BE2388" s="51"/>
      <c r="BF2388" s="51"/>
      <c r="BG2388" s="51"/>
      <c r="BH2388" s="51"/>
      <c r="BI2388" s="51"/>
    </row>
    <row r="2389" spans="57:61" x14ac:dyDescent="0.55000000000000004">
      <c r="BE2389" s="51"/>
      <c r="BF2389" s="51"/>
      <c r="BG2389" s="51"/>
      <c r="BH2389" s="51"/>
      <c r="BI2389" s="51"/>
    </row>
    <row r="2390" spans="57:61" x14ac:dyDescent="0.55000000000000004">
      <c r="BE2390" s="51"/>
      <c r="BF2390" s="51"/>
      <c r="BG2390" s="51"/>
      <c r="BH2390" s="51"/>
      <c r="BI2390" s="51"/>
    </row>
    <row r="2391" spans="57:61" x14ac:dyDescent="0.55000000000000004">
      <c r="BE2391" s="51"/>
      <c r="BF2391" s="51"/>
      <c r="BG2391" s="51"/>
      <c r="BH2391" s="51"/>
      <c r="BI2391" s="51"/>
    </row>
    <row r="2392" spans="57:61" x14ac:dyDescent="0.55000000000000004">
      <c r="BE2392" s="51"/>
      <c r="BF2392" s="51"/>
      <c r="BG2392" s="51"/>
      <c r="BH2392" s="51"/>
      <c r="BI2392" s="51"/>
    </row>
    <row r="2393" spans="57:61" x14ac:dyDescent="0.55000000000000004">
      <c r="BE2393" s="51"/>
      <c r="BF2393" s="51"/>
      <c r="BG2393" s="51"/>
      <c r="BH2393" s="51"/>
      <c r="BI2393" s="51"/>
    </row>
    <row r="2394" spans="57:61" x14ac:dyDescent="0.55000000000000004">
      <c r="BE2394" s="51"/>
      <c r="BF2394" s="51"/>
      <c r="BG2394" s="51"/>
      <c r="BH2394" s="51"/>
      <c r="BI2394" s="51"/>
    </row>
    <row r="2395" spans="57:61" x14ac:dyDescent="0.55000000000000004">
      <c r="BE2395" s="51"/>
      <c r="BF2395" s="51"/>
      <c r="BG2395" s="51"/>
      <c r="BH2395" s="51"/>
      <c r="BI2395" s="51"/>
    </row>
    <row r="2396" spans="57:61" x14ac:dyDescent="0.55000000000000004">
      <c r="BE2396" s="51"/>
      <c r="BF2396" s="51"/>
      <c r="BG2396" s="51"/>
      <c r="BH2396" s="51"/>
      <c r="BI2396" s="51"/>
    </row>
    <row r="2397" spans="57:61" x14ac:dyDescent="0.55000000000000004">
      <c r="BE2397" s="51"/>
      <c r="BF2397" s="51"/>
      <c r="BG2397" s="51"/>
      <c r="BH2397" s="51"/>
      <c r="BI2397" s="51"/>
    </row>
    <row r="2398" spans="57:61" x14ac:dyDescent="0.55000000000000004">
      <c r="BE2398" s="51"/>
      <c r="BF2398" s="51"/>
      <c r="BG2398" s="51"/>
      <c r="BH2398" s="51"/>
      <c r="BI2398" s="51"/>
    </row>
    <row r="2399" spans="57:61" x14ac:dyDescent="0.55000000000000004">
      <c r="BE2399" s="51"/>
      <c r="BF2399" s="51"/>
      <c r="BG2399" s="51"/>
      <c r="BH2399" s="51"/>
      <c r="BI2399" s="51"/>
    </row>
    <row r="2400" spans="57:61" x14ac:dyDescent="0.55000000000000004">
      <c r="BE2400" s="51"/>
      <c r="BF2400" s="51"/>
      <c r="BG2400" s="51"/>
      <c r="BH2400" s="51"/>
      <c r="BI2400" s="51"/>
    </row>
    <row r="2401" spans="57:61" x14ac:dyDescent="0.55000000000000004">
      <c r="BE2401" s="51"/>
      <c r="BF2401" s="51"/>
      <c r="BG2401" s="51"/>
      <c r="BH2401" s="51"/>
      <c r="BI2401" s="51"/>
    </row>
    <row r="2402" spans="57:61" x14ac:dyDescent="0.55000000000000004">
      <c r="BE2402" s="51"/>
      <c r="BF2402" s="51"/>
      <c r="BG2402" s="51"/>
      <c r="BH2402" s="51"/>
      <c r="BI2402" s="51"/>
    </row>
    <row r="2403" spans="57:61" x14ac:dyDescent="0.55000000000000004">
      <c r="BE2403" s="51"/>
      <c r="BF2403" s="51"/>
      <c r="BG2403" s="51"/>
      <c r="BH2403" s="51"/>
      <c r="BI2403" s="51"/>
    </row>
    <row r="2404" spans="57:61" x14ac:dyDescent="0.55000000000000004">
      <c r="BE2404" s="51"/>
      <c r="BF2404" s="51"/>
      <c r="BG2404" s="51"/>
      <c r="BH2404" s="51"/>
      <c r="BI2404" s="51"/>
    </row>
    <row r="2405" spans="57:61" x14ac:dyDescent="0.55000000000000004">
      <c r="BE2405" s="51"/>
      <c r="BF2405" s="51"/>
      <c r="BG2405" s="51"/>
      <c r="BH2405" s="51"/>
      <c r="BI2405" s="51"/>
    </row>
    <row r="2406" spans="57:61" x14ac:dyDescent="0.55000000000000004">
      <c r="BE2406" s="51"/>
      <c r="BF2406" s="51"/>
      <c r="BG2406" s="51"/>
      <c r="BH2406" s="51"/>
      <c r="BI2406" s="51"/>
    </row>
    <row r="2407" spans="57:61" x14ac:dyDescent="0.55000000000000004">
      <c r="BE2407" s="51"/>
      <c r="BF2407" s="51"/>
      <c r="BG2407" s="51"/>
      <c r="BH2407" s="51"/>
      <c r="BI2407" s="51"/>
    </row>
    <row r="2408" spans="57:61" x14ac:dyDescent="0.55000000000000004">
      <c r="BE2408" s="51"/>
      <c r="BF2408" s="51"/>
      <c r="BG2408" s="51"/>
      <c r="BH2408" s="51"/>
      <c r="BI2408" s="51"/>
    </row>
    <row r="2409" spans="57:61" x14ac:dyDescent="0.55000000000000004">
      <c r="BE2409" s="51"/>
      <c r="BF2409" s="51"/>
      <c r="BG2409" s="51"/>
      <c r="BH2409" s="51"/>
      <c r="BI2409" s="51"/>
    </row>
    <row r="2410" spans="57:61" x14ac:dyDescent="0.55000000000000004">
      <c r="BE2410" s="51"/>
      <c r="BF2410" s="51"/>
      <c r="BG2410" s="51"/>
      <c r="BH2410" s="51"/>
      <c r="BI2410" s="51"/>
    </row>
    <row r="2411" spans="57:61" x14ac:dyDescent="0.55000000000000004">
      <c r="BE2411" s="51"/>
      <c r="BF2411" s="51"/>
      <c r="BG2411" s="51"/>
      <c r="BH2411" s="51"/>
      <c r="BI2411" s="51"/>
    </row>
    <row r="2412" spans="57:61" x14ac:dyDescent="0.55000000000000004">
      <c r="BE2412" s="51"/>
      <c r="BF2412" s="51"/>
      <c r="BG2412" s="51"/>
      <c r="BH2412" s="51"/>
      <c r="BI2412" s="51"/>
    </row>
    <row r="2413" spans="57:61" x14ac:dyDescent="0.55000000000000004">
      <c r="BE2413" s="51"/>
      <c r="BF2413" s="51"/>
      <c r="BG2413" s="51"/>
      <c r="BH2413" s="51"/>
      <c r="BI2413" s="51"/>
    </row>
    <row r="2414" spans="57:61" x14ac:dyDescent="0.55000000000000004">
      <c r="BE2414" s="51"/>
      <c r="BF2414" s="51"/>
      <c r="BG2414" s="51"/>
      <c r="BH2414" s="51"/>
      <c r="BI2414" s="51"/>
    </row>
    <row r="2415" spans="57:61" x14ac:dyDescent="0.55000000000000004">
      <c r="BE2415" s="51"/>
      <c r="BF2415" s="51"/>
      <c r="BG2415" s="51"/>
      <c r="BH2415" s="51"/>
      <c r="BI2415" s="51"/>
    </row>
    <row r="2416" spans="57:61" x14ac:dyDescent="0.55000000000000004">
      <c r="BE2416" s="51"/>
      <c r="BF2416" s="51"/>
      <c r="BG2416" s="51"/>
      <c r="BH2416" s="51"/>
      <c r="BI2416" s="51"/>
    </row>
    <row r="2417" spans="57:61" x14ac:dyDescent="0.55000000000000004">
      <c r="BE2417" s="51"/>
      <c r="BF2417" s="51"/>
      <c r="BG2417" s="51"/>
      <c r="BH2417" s="51"/>
      <c r="BI2417" s="51"/>
    </row>
    <row r="2418" spans="57:61" x14ac:dyDescent="0.55000000000000004">
      <c r="BE2418" s="51"/>
      <c r="BF2418" s="51"/>
      <c r="BG2418" s="51"/>
      <c r="BH2418" s="51"/>
      <c r="BI2418" s="51"/>
    </row>
    <row r="2419" spans="57:61" x14ac:dyDescent="0.55000000000000004">
      <c r="BE2419" s="51"/>
      <c r="BF2419" s="51"/>
      <c r="BG2419" s="51"/>
      <c r="BH2419" s="51"/>
      <c r="BI2419" s="51"/>
    </row>
    <row r="2420" spans="57:61" x14ac:dyDescent="0.55000000000000004">
      <c r="BE2420" s="51"/>
      <c r="BF2420" s="51"/>
      <c r="BG2420" s="51"/>
      <c r="BH2420" s="51"/>
      <c r="BI2420" s="51"/>
    </row>
    <row r="2421" spans="57:61" x14ac:dyDescent="0.55000000000000004">
      <c r="BE2421" s="51"/>
      <c r="BF2421" s="51"/>
      <c r="BG2421" s="51"/>
      <c r="BH2421" s="51"/>
      <c r="BI2421" s="51"/>
    </row>
    <row r="2422" spans="57:61" x14ac:dyDescent="0.55000000000000004">
      <c r="BE2422" s="51"/>
      <c r="BF2422" s="51"/>
      <c r="BG2422" s="51"/>
      <c r="BH2422" s="51"/>
      <c r="BI2422" s="51"/>
    </row>
    <row r="2423" spans="57:61" x14ac:dyDescent="0.55000000000000004">
      <c r="BE2423" s="51"/>
      <c r="BF2423" s="51"/>
      <c r="BG2423" s="51"/>
      <c r="BH2423" s="51"/>
      <c r="BI2423" s="51"/>
    </row>
    <row r="2424" spans="57:61" x14ac:dyDescent="0.55000000000000004">
      <c r="BE2424" s="51"/>
      <c r="BF2424" s="51"/>
      <c r="BG2424" s="51"/>
      <c r="BH2424" s="51"/>
      <c r="BI2424" s="51"/>
    </row>
    <row r="2425" spans="57:61" x14ac:dyDescent="0.55000000000000004">
      <c r="BE2425" s="51"/>
      <c r="BF2425" s="51"/>
      <c r="BG2425" s="51"/>
      <c r="BH2425" s="51"/>
      <c r="BI2425" s="51"/>
    </row>
    <row r="2426" spans="57:61" x14ac:dyDescent="0.55000000000000004">
      <c r="BE2426" s="51"/>
      <c r="BF2426" s="51"/>
      <c r="BG2426" s="51"/>
      <c r="BH2426" s="51"/>
      <c r="BI2426" s="51"/>
    </row>
    <row r="2427" spans="57:61" x14ac:dyDescent="0.55000000000000004">
      <c r="BE2427" s="51"/>
      <c r="BF2427" s="51"/>
      <c r="BG2427" s="51"/>
      <c r="BH2427" s="51"/>
      <c r="BI2427" s="51"/>
    </row>
    <row r="2428" spans="57:61" x14ac:dyDescent="0.55000000000000004">
      <c r="BE2428" s="51"/>
      <c r="BF2428" s="51"/>
      <c r="BG2428" s="51"/>
      <c r="BH2428" s="51"/>
      <c r="BI2428" s="51"/>
    </row>
    <row r="2429" spans="57:61" x14ac:dyDescent="0.55000000000000004">
      <c r="BE2429" s="51"/>
      <c r="BF2429" s="51"/>
      <c r="BG2429" s="51"/>
      <c r="BH2429" s="51"/>
      <c r="BI2429" s="51"/>
    </row>
    <row r="2430" spans="57:61" x14ac:dyDescent="0.55000000000000004">
      <c r="BE2430" s="51"/>
      <c r="BF2430" s="51"/>
      <c r="BG2430" s="51"/>
      <c r="BH2430" s="51"/>
      <c r="BI2430" s="51"/>
    </row>
    <row r="2431" spans="57:61" x14ac:dyDescent="0.55000000000000004">
      <c r="BE2431" s="51"/>
      <c r="BF2431" s="51"/>
      <c r="BG2431" s="51"/>
      <c r="BH2431" s="51"/>
      <c r="BI2431" s="51"/>
    </row>
    <row r="2432" spans="57:61" x14ac:dyDescent="0.55000000000000004">
      <c r="BE2432" s="51"/>
      <c r="BF2432" s="51"/>
      <c r="BG2432" s="51"/>
      <c r="BH2432" s="51"/>
      <c r="BI2432" s="51"/>
    </row>
    <row r="2433" spans="57:61" x14ac:dyDescent="0.55000000000000004">
      <c r="BE2433" s="51"/>
      <c r="BF2433" s="51"/>
      <c r="BG2433" s="51"/>
      <c r="BH2433" s="51"/>
      <c r="BI2433" s="51"/>
    </row>
    <row r="2434" spans="57:61" x14ac:dyDescent="0.55000000000000004">
      <c r="BE2434" s="51"/>
      <c r="BF2434" s="51"/>
      <c r="BG2434" s="51"/>
      <c r="BH2434" s="51"/>
      <c r="BI2434" s="51"/>
    </row>
    <row r="2435" spans="57:61" x14ac:dyDescent="0.55000000000000004">
      <c r="BE2435" s="51"/>
      <c r="BF2435" s="51"/>
      <c r="BG2435" s="51"/>
      <c r="BH2435" s="51"/>
      <c r="BI2435" s="51"/>
    </row>
    <row r="2436" spans="57:61" x14ac:dyDescent="0.55000000000000004">
      <c r="BE2436" s="51"/>
      <c r="BF2436" s="51"/>
      <c r="BG2436" s="51"/>
      <c r="BH2436" s="51"/>
      <c r="BI2436" s="51"/>
    </row>
    <row r="2437" spans="57:61" x14ac:dyDescent="0.55000000000000004">
      <c r="BE2437" s="51"/>
      <c r="BF2437" s="51"/>
      <c r="BG2437" s="51"/>
      <c r="BH2437" s="51"/>
      <c r="BI2437" s="51"/>
    </row>
    <row r="2438" spans="57:61" x14ac:dyDescent="0.55000000000000004">
      <c r="BE2438" s="51"/>
      <c r="BF2438" s="51"/>
      <c r="BG2438" s="51"/>
      <c r="BH2438" s="51"/>
      <c r="BI2438" s="51"/>
    </row>
    <row r="2439" spans="57:61" x14ac:dyDescent="0.55000000000000004">
      <c r="BE2439" s="51"/>
      <c r="BF2439" s="51"/>
      <c r="BG2439" s="51"/>
      <c r="BH2439" s="51"/>
      <c r="BI2439" s="51"/>
    </row>
    <row r="2440" spans="57:61" x14ac:dyDescent="0.55000000000000004">
      <c r="BE2440" s="51"/>
      <c r="BF2440" s="51"/>
      <c r="BG2440" s="51"/>
      <c r="BH2440" s="51"/>
      <c r="BI2440" s="51"/>
    </row>
    <row r="2441" spans="57:61" x14ac:dyDescent="0.55000000000000004">
      <c r="BE2441" s="51"/>
      <c r="BF2441" s="51"/>
      <c r="BG2441" s="51"/>
      <c r="BH2441" s="51"/>
      <c r="BI2441" s="51"/>
    </row>
    <row r="2442" spans="57:61" x14ac:dyDescent="0.55000000000000004">
      <c r="BE2442" s="51"/>
      <c r="BF2442" s="51"/>
      <c r="BG2442" s="51"/>
      <c r="BH2442" s="51"/>
      <c r="BI2442" s="51"/>
    </row>
    <row r="2443" spans="57:61" x14ac:dyDescent="0.55000000000000004">
      <c r="BE2443" s="51"/>
      <c r="BF2443" s="51"/>
      <c r="BG2443" s="51"/>
      <c r="BH2443" s="51"/>
      <c r="BI2443" s="51"/>
    </row>
    <row r="2444" spans="57:61" x14ac:dyDescent="0.55000000000000004">
      <c r="BE2444" s="51"/>
      <c r="BF2444" s="51"/>
      <c r="BG2444" s="51"/>
      <c r="BH2444" s="51"/>
      <c r="BI2444" s="51"/>
    </row>
    <row r="2445" spans="57:61" x14ac:dyDescent="0.55000000000000004">
      <c r="BE2445" s="51"/>
      <c r="BF2445" s="51"/>
      <c r="BG2445" s="51"/>
      <c r="BH2445" s="51"/>
      <c r="BI2445" s="51"/>
    </row>
    <row r="2446" spans="57:61" x14ac:dyDescent="0.55000000000000004">
      <c r="BE2446" s="51"/>
      <c r="BF2446" s="51"/>
      <c r="BG2446" s="51"/>
      <c r="BH2446" s="51"/>
      <c r="BI2446" s="51"/>
    </row>
    <row r="2447" spans="57:61" x14ac:dyDescent="0.55000000000000004">
      <c r="BE2447" s="51"/>
      <c r="BF2447" s="51"/>
      <c r="BG2447" s="51"/>
      <c r="BH2447" s="51"/>
      <c r="BI2447" s="51"/>
    </row>
    <row r="2448" spans="57:61" x14ac:dyDescent="0.55000000000000004">
      <c r="BE2448" s="51"/>
      <c r="BF2448" s="51"/>
      <c r="BG2448" s="51"/>
      <c r="BH2448" s="51"/>
      <c r="BI2448" s="51"/>
    </row>
    <row r="2449" spans="57:61" x14ac:dyDescent="0.55000000000000004">
      <c r="BE2449" s="51"/>
      <c r="BF2449" s="51"/>
      <c r="BG2449" s="51"/>
      <c r="BH2449" s="51"/>
      <c r="BI2449" s="51"/>
    </row>
    <row r="2450" spans="57:61" x14ac:dyDescent="0.55000000000000004">
      <c r="BE2450" s="51"/>
      <c r="BF2450" s="51"/>
      <c r="BG2450" s="51"/>
      <c r="BH2450" s="51"/>
      <c r="BI2450" s="51"/>
    </row>
    <row r="2451" spans="57:61" x14ac:dyDescent="0.55000000000000004">
      <c r="BE2451" s="51"/>
      <c r="BF2451" s="51"/>
      <c r="BG2451" s="51"/>
      <c r="BH2451" s="51"/>
      <c r="BI2451" s="51"/>
    </row>
    <row r="2452" spans="57:61" x14ac:dyDescent="0.55000000000000004">
      <c r="BE2452" s="51"/>
      <c r="BF2452" s="51"/>
      <c r="BG2452" s="51"/>
      <c r="BH2452" s="51"/>
      <c r="BI2452" s="51"/>
    </row>
    <row r="2453" spans="57:61" x14ac:dyDescent="0.55000000000000004">
      <c r="BE2453" s="51"/>
      <c r="BF2453" s="51"/>
      <c r="BG2453" s="51"/>
      <c r="BH2453" s="51"/>
      <c r="BI2453" s="51"/>
    </row>
    <row r="2454" spans="57:61" x14ac:dyDescent="0.55000000000000004">
      <c r="BE2454" s="51"/>
      <c r="BF2454" s="51"/>
      <c r="BG2454" s="51"/>
      <c r="BH2454" s="51"/>
      <c r="BI2454" s="51"/>
    </row>
    <row r="2455" spans="57:61" x14ac:dyDescent="0.55000000000000004">
      <c r="BE2455" s="51"/>
      <c r="BF2455" s="51"/>
      <c r="BG2455" s="51"/>
      <c r="BH2455" s="51"/>
      <c r="BI2455" s="51"/>
    </row>
    <row r="2456" spans="57:61" x14ac:dyDescent="0.55000000000000004">
      <c r="BE2456" s="51"/>
      <c r="BF2456" s="51"/>
      <c r="BG2456" s="51"/>
      <c r="BH2456" s="51"/>
      <c r="BI2456" s="51"/>
    </row>
    <row r="2457" spans="57:61" x14ac:dyDescent="0.55000000000000004">
      <c r="BE2457" s="51"/>
      <c r="BF2457" s="51"/>
      <c r="BG2457" s="51"/>
      <c r="BH2457" s="51"/>
      <c r="BI2457" s="51"/>
    </row>
    <row r="2458" spans="57:61" x14ac:dyDescent="0.55000000000000004">
      <c r="BE2458" s="51"/>
      <c r="BF2458" s="51"/>
      <c r="BG2458" s="51"/>
      <c r="BH2458" s="51"/>
      <c r="BI2458" s="51"/>
    </row>
    <row r="2459" spans="57:61" x14ac:dyDescent="0.55000000000000004">
      <c r="BE2459" s="51"/>
      <c r="BF2459" s="51"/>
      <c r="BG2459" s="51"/>
      <c r="BH2459" s="51"/>
      <c r="BI2459" s="51"/>
    </row>
    <row r="2460" spans="57:61" x14ac:dyDescent="0.55000000000000004">
      <c r="BE2460" s="51"/>
      <c r="BF2460" s="51"/>
      <c r="BG2460" s="51"/>
      <c r="BH2460" s="51"/>
      <c r="BI2460" s="51"/>
    </row>
    <row r="2461" spans="57:61" x14ac:dyDescent="0.55000000000000004">
      <c r="BE2461" s="51"/>
      <c r="BF2461" s="51"/>
      <c r="BG2461" s="51"/>
      <c r="BH2461" s="51"/>
      <c r="BI2461" s="51"/>
    </row>
    <row r="2462" spans="57:61" x14ac:dyDescent="0.55000000000000004">
      <c r="BE2462" s="51"/>
      <c r="BF2462" s="51"/>
      <c r="BG2462" s="51"/>
      <c r="BH2462" s="51"/>
      <c r="BI2462" s="51"/>
    </row>
    <row r="2463" spans="57:61" x14ac:dyDescent="0.55000000000000004">
      <c r="BE2463" s="51"/>
      <c r="BF2463" s="51"/>
      <c r="BG2463" s="51"/>
      <c r="BH2463" s="51"/>
      <c r="BI2463" s="51"/>
    </row>
    <row r="2464" spans="57:61" x14ac:dyDescent="0.55000000000000004">
      <c r="BE2464" s="51"/>
      <c r="BF2464" s="51"/>
      <c r="BG2464" s="51"/>
      <c r="BH2464" s="51"/>
      <c r="BI2464" s="51"/>
    </row>
    <row r="2465" spans="57:61" x14ac:dyDescent="0.55000000000000004">
      <c r="BE2465" s="51"/>
      <c r="BF2465" s="51"/>
      <c r="BG2465" s="51"/>
      <c r="BH2465" s="51"/>
      <c r="BI2465" s="51"/>
    </row>
    <row r="2466" spans="57:61" x14ac:dyDescent="0.55000000000000004">
      <c r="BE2466" s="51"/>
      <c r="BF2466" s="51"/>
      <c r="BG2466" s="51"/>
      <c r="BH2466" s="51"/>
      <c r="BI2466" s="51"/>
    </row>
    <row r="2467" spans="57:61" x14ac:dyDescent="0.55000000000000004">
      <c r="BE2467" s="51"/>
      <c r="BF2467" s="51"/>
      <c r="BG2467" s="51"/>
      <c r="BH2467" s="51"/>
      <c r="BI2467" s="51"/>
    </row>
    <row r="2468" spans="57:61" x14ac:dyDescent="0.55000000000000004">
      <c r="BE2468" s="51"/>
      <c r="BF2468" s="51"/>
      <c r="BG2468" s="51"/>
      <c r="BH2468" s="51"/>
      <c r="BI2468" s="51"/>
    </row>
    <row r="2469" spans="57:61" x14ac:dyDescent="0.55000000000000004">
      <c r="BE2469" s="51"/>
      <c r="BF2469" s="51"/>
      <c r="BG2469" s="51"/>
      <c r="BH2469" s="51"/>
      <c r="BI2469" s="51"/>
    </row>
    <row r="2470" spans="57:61" x14ac:dyDescent="0.55000000000000004">
      <c r="BE2470" s="51"/>
      <c r="BF2470" s="51"/>
      <c r="BG2470" s="51"/>
      <c r="BH2470" s="51"/>
      <c r="BI2470" s="51"/>
    </row>
    <row r="2471" spans="57:61" x14ac:dyDescent="0.55000000000000004">
      <c r="BE2471" s="51"/>
      <c r="BF2471" s="51"/>
      <c r="BG2471" s="51"/>
      <c r="BH2471" s="51"/>
      <c r="BI2471" s="51"/>
    </row>
    <row r="2472" spans="57:61" x14ac:dyDescent="0.55000000000000004">
      <c r="BE2472" s="51"/>
      <c r="BF2472" s="51"/>
      <c r="BG2472" s="51"/>
      <c r="BH2472" s="51"/>
      <c r="BI2472" s="51"/>
    </row>
    <row r="2473" spans="57:61" x14ac:dyDescent="0.55000000000000004">
      <c r="BE2473" s="51"/>
      <c r="BF2473" s="51"/>
      <c r="BG2473" s="51"/>
      <c r="BH2473" s="51"/>
      <c r="BI2473" s="51"/>
    </row>
    <row r="2474" spans="57:61" x14ac:dyDescent="0.55000000000000004">
      <c r="BE2474" s="51"/>
      <c r="BF2474" s="51"/>
      <c r="BG2474" s="51"/>
      <c r="BH2474" s="51"/>
      <c r="BI2474" s="51"/>
    </row>
    <row r="2475" spans="57:61" x14ac:dyDescent="0.55000000000000004">
      <c r="BE2475" s="51"/>
      <c r="BF2475" s="51"/>
      <c r="BG2475" s="51"/>
      <c r="BH2475" s="51"/>
      <c r="BI2475" s="51"/>
    </row>
    <row r="2476" spans="57:61" x14ac:dyDescent="0.55000000000000004">
      <c r="BE2476" s="51"/>
      <c r="BF2476" s="51"/>
      <c r="BG2476" s="51"/>
      <c r="BH2476" s="51"/>
      <c r="BI2476" s="51"/>
    </row>
    <row r="2477" spans="57:61" x14ac:dyDescent="0.55000000000000004">
      <c r="BE2477" s="51"/>
      <c r="BF2477" s="51"/>
      <c r="BG2477" s="51"/>
      <c r="BH2477" s="51"/>
      <c r="BI2477" s="51"/>
    </row>
    <row r="2478" spans="57:61" x14ac:dyDescent="0.55000000000000004">
      <c r="BE2478" s="51"/>
      <c r="BF2478" s="51"/>
      <c r="BG2478" s="51"/>
      <c r="BH2478" s="51"/>
      <c r="BI2478" s="51"/>
    </row>
    <row r="2479" spans="57:61" x14ac:dyDescent="0.55000000000000004">
      <c r="BE2479" s="51"/>
      <c r="BF2479" s="51"/>
      <c r="BG2479" s="51"/>
      <c r="BH2479" s="51"/>
      <c r="BI2479" s="51"/>
    </row>
    <row r="2480" spans="57:61" x14ac:dyDescent="0.55000000000000004">
      <c r="BE2480" s="51"/>
      <c r="BF2480" s="51"/>
      <c r="BG2480" s="51"/>
      <c r="BH2480" s="51"/>
      <c r="BI2480" s="51"/>
    </row>
    <row r="2481" spans="57:61" x14ac:dyDescent="0.55000000000000004">
      <c r="BE2481" s="51"/>
      <c r="BF2481" s="51"/>
      <c r="BG2481" s="51"/>
      <c r="BH2481" s="51"/>
      <c r="BI2481" s="51"/>
    </row>
    <row r="2482" spans="57:61" x14ac:dyDescent="0.55000000000000004">
      <c r="BE2482" s="51"/>
      <c r="BF2482" s="51"/>
      <c r="BG2482" s="51"/>
      <c r="BH2482" s="51"/>
      <c r="BI2482" s="51"/>
    </row>
    <row r="2483" spans="57:61" x14ac:dyDescent="0.55000000000000004">
      <c r="BE2483" s="51"/>
      <c r="BF2483" s="51"/>
      <c r="BG2483" s="51"/>
      <c r="BH2483" s="51"/>
      <c r="BI2483" s="51"/>
    </row>
    <row r="2484" spans="57:61" x14ac:dyDescent="0.55000000000000004">
      <c r="BE2484" s="51"/>
      <c r="BF2484" s="51"/>
      <c r="BG2484" s="51"/>
      <c r="BH2484" s="51"/>
      <c r="BI2484" s="51"/>
    </row>
    <row r="2485" spans="57:61" x14ac:dyDescent="0.55000000000000004">
      <c r="BE2485" s="51"/>
      <c r="BF2485" s="51"/>
      <c r="BG2485" s="51"/>
      <c r="BH2485" s="51"/>
      <c r="BI2485" s="51"/>
    </row>
    <row r="2486" spans="57:61" x14ac:dyDescent="0.55000000000000004">
      <c r="BE2486" s="51"/>
      <c r="BF2486" s="51"/>
      <c r="BG2486" s="51"/>
      <c r="BH2486" s="51"/>
      <c r="BI2486" s="51"/>
    </row>
    <row r="2487" spans="57:61" x14ac:dyDescent="0.55000000000000004">
      <c r="BE2487" s="51"/>
      <c r="BF2487" s="51"/>
      <c r="BG2487" s="51"/>
      <c r="BH2487" s="51"/>
      <c r="BI2487" s="51"/>
    </row>
    <row r="2488" spans="57:61" x14ac:dyDescent="0.55000000000000004">
      <c r="BE2488" s="51"/>
      <c r="BF2488" s="51"/>
      <c r="BG2488" s="51"/>
      <c r="BH2488" s="51"/>
      <c r="BI2488" s="51"/>
    </row>
    <row r="2489" spans="57:61" x14ac:dyDescent="0.55000000000000004">
      <c r="BE2489" s="51"/>
      <c r="BF2489" s="51"/>
      <c r="BG2489" s="51"/>
      <c r="BH2489" s="51"/>
      <c r="BI2489" s="51"/>
    </row>
    <row r="2490" spans="57:61" x14ac:dyDescent="0.55000000000000004">
      <c r="BE2490" s="51"/>
      <c r="BF2490" s="51"/>
      <c r="BG2490" s="51"/>
      <c r="BH2490" s="51"/>
      <c r="BI2490" s="51"/>
    </row>
    <row r="2491" spans="57:61" x14ac:dyDescent="0.55000000000000004">
      <c r="BE2491" s="51"/>
      <c r="BF2491" s="51"/>
      <c r="BG2491" s="51"/>
      <c r="BH2491" s="51"/>
      <c r="BI2491" s="51"/>
    </row>
    <row r="2492" spans="57:61" x14ac:dyDescent="0.55000000000000004">
      <c r="BE2492" s="51"/>
      <c r="BF2492" s="51"/>
      <c r="BG2492" s="51"/>
      <c r="BH2492" s="51"/>
      <c r="BI2492" s="51"/>
    </row>
    <row r="2493" spans="57:61" x14ac:dyDescent="0.55000000000000004">
      <c r="BE2493" s="51"/>
      <c r="BF2493" s="51"/>
      <c r="BG2493" s="51"/>
      <c r="BH2493" s="51"/>
      <c r="BI2493" s="51"/>
    </row>
    <row r="2494" spans="57:61" x14ac:dyDescent="0.55000000000000004">
      <c r="BE2494" s="51"/>
      <c r="BF2494" s="51"/>
      <c r="BG2494" s="51"/>
      <c r="BH2494" s="51"/>
      <c r="BI2494" s="51"/>
    </row>
    <row r="2495" spans="57:61" x14ac:dyDescent="0.55000000000000004">
      <c r="BE2495" s="51"/>
      <c r="BF2495" s="51"/>
      <c r="BG2495" s="51"/>
      <c r="BH2495" s="51"/>
      <c r="BI2495" s="51"/>
    </row>
    <row r="2496" spans="57:61" x14ac:dyDescent="0.55000000000000004">
      <c r="BE2496" s="51"/>
      <c r="BF2496" s="51"/>
      <c r="BG2496" s="51"/>
      <c r="BH2496" s="51"/>
      <c r="BI2496" s="51"/>
    </row>
    <row r="2497" spans="57:61" x14ac:dyDescent="0.55000000000000004">
      <c r="BE2497" s="51"/>
      <c r="BF2497" s="51"/>
      <c r="BG2497" s="51"/>
      <c r="BH2497" s="51"/>
      <c r="BI2497" s="51"/>
    </row>
    <row r="2498" spans="57:61" x14ac:dyDescent="0.55000000000000004">
      <c r="BE2498" s="51"/>
      <c r="BF2498" s="51"/>
      <c r="BG2498" s="51"/>
      <c r="BH2498" s="51"/>
      <c r="BI2498" s="51"/>
    </row>
    <row r="2499" spans="57:61" x14ac:dyDescent="0.55000000000000004">
      <c r="BE2499" s="51"/>
      <c r="BF2499" s="51"/>
      <c r="BG2499" s="51"/>
      <c r="BH2499" s="51"/>
      <c r="BI2499" s="51"/>
    </row>
    <row r="2500" spans="57:61" x14ac:dyDescent="0.55000000000000004">
      <c r="BE2500" s="51"/>
      <c r="BF2500" s="51"/>
      <c r="BG2500" s="51"/>
      <c r="BH2500" s="51"/>
      <c r="BI2500" s="51"/>
    </row>
    <row r="2501" spans="57:61" x14ac:dyDescent="0.55000000000000004">
      <c r="BE2501" s="51"/>
      <c r="BF2501" s="51"/>
      <c r="BG2501" s="51"/>
      <c r="BH2501" s="51"/>
      <c r="BI2501" s="51"/>
    </row>
    <row r="2502" spans="57:61" x14ac:dyDescent="0.55000000000000004">
      <c r="BE2502" s="51"/>
      <c r="BF2502" s="51"/>
      <c r="BG2502" s="51"/>
      <c r="BH2502" s="51"/>
      <c r="BI2502" s="51"/>
    </row>
    <row r="2503" spans="57:61" x14ac:dyDescent="0.55000000000000004">
      <c r="BE2503" s="51"/>
      <c r="BF2503" s="51"/>
      <c r="BG2503" s="51"/>
      <c r="BH2503" s="51"/>
      <c r="BI2503" s="51"/>
    </row>
    <row r="2504" spans="57:61" x14ac:dyDescent="0.55000000000000004">
      <c r="BE2504" s="51"/>
      <c r="BF2504" s="51"/>
      <c r="BG2504" s="51"/>
      <c r="BH2504" s="51"/>
      <c r="BI2504" s="51"/>
    </row>
    <row r="2505" spans="57:61" x14ac:dyDescent="0.55000000000000004">
      <c r="BE2505" s="51"/>
      <c r="BF2505" s="51"/>
      <c r="BG2505" s="51"/>
      <c r="BH2505" s="51"/>
      <c r="BI2505" s="51"/>
    </row>
    <row r="2506" spans="57:61" x14ac:dyDescent="0.55000000000000004">
      <c r="BE2506" s="51"/>
      <c r="BF2506" s="51"/>
      <c r="BG2506" s="51"/>
      <c r="BH2506" s="51"/>
      <c r="BI2506" s="51"/>
    </row>
    <row r="2507" spans="57:61" x14ac:dyDescent="0.55000000000000004">
      <c r="BE2507" s="51"/>
      <c r="BF2507" s="51"/>
      <c r="BG2507" s="51"/>
      <c r="BH2507" s="51"/>
      <c r="BI2507" s="51"/>
    </row>
    <row r="2508" spans="57:61" x14ac:dyDescent="0.55000000000000004">
      <c r="BE2508" s="51"/>
      <c r="BF2508" s="51"/>
      <c r="BG2508" s="51"/>
      <c r="BH2508" s="51"/>
      <c r="BI2508" s="51"/>
    </row>
    <row r="2509" spans="57:61" x14ac:dyDescent="0.55000000000000004">
      <c r="BE2509" s="51"/>
      <c r="BF2509" s="51"/>
      <c r="BG2509" s="51"/>
      <c r="BH2509" s="51"/>
      <c r="BI2509" s="51"/>
    </row>
    <row r="2510" spans="57:61" x14ac:dyDescent="0.55000000000000004">
      <c r="BE2510" s="51"/>
      <c r="BF2510" s="51"/>
      <c r="BG2510" s="51"/>
      <c r="BH2510" s="51"/>
      <c r="BI2510" s="51"/>
    </row>
    <row r="2511" spans="57:61" x14ac:dyDescent="0.55000000000000004">
      <c r="BE2511" s="51"/>
      <c r="BF2511" s="51"/>
      <c r="BG2511" s="51"/>
      <c r="BH2511" s="51"/>
      <c r="BI2511" s="51"/>
    </row>
    <row r="2512" spans="57:61" x14ac:dyDescent="0.55000000000000004">
      <c r="BE2512" s="51"/>
      <c r="BF2512" s="51"/>
      <c r="BG2512" s="51"/>
      <c r="BH2512" s="51"/>
      <c r="BI2512" s="51"/>
    </row>
    <row r="2513" spans="57:61" x14ac:dyDescent="0.55000000000000004">
      <c r="BE2513" s="51"/>
      <c r="BF2513" s="51"/>
      <c r="BG2513" s="51"/>
      <c r="BH2513" s="51"/>
      <c r="BI2513" s="51"/>
    </row>
    <row r="2514" spans="57:61" x14ac:dyDescent="0.55000000000000004">
      <c r="BE2514" s="51"/>
      <c r="BF2514" s="51"/>
      <c r="BG2514" s="51"/>
      <c r="BH2514" s="51"/>
      <c r="BI2514" s="51"/>
    </row>
    <row r="2515" spans="57:61" x14ac:dyDescent="0.55000000000000004">
      <c r="BE2515" s="51"/>
      <c r="BF2515" s="51"/>
      <c r="BG2515" s="51"/>
      <c r="BH2515" s="51"/>
      <c r="BI2515" s="51"/>
    </row>
    <row r="2516" spans="57:61" x14ac:dyDescent="0.55000000000000004">
      <c r="BE2516" s="51"/>
      <c r="BF2516" s="51"/>
      <c r="BG2516" s="51"/>
      <c r="BH2516" s="51"/>
      <c r="BI2516" s="51"/>
    </row>
    <row r="2517" spans="57:61" x14ac:dyDescent="0.55000000000000004">
      <c r="BE2517" s="51"/>
      <c r="BF2517" s="51"/>
      <c r="BG2517" s="51"/>
      <c r="BH2517" s="51"/>
      <c r="BI2517" s="51"/>
    </row>
    <row r="2518" spans="57:61" x14ac:dyDescent="0.55000000000000004">
      <c r="BE2518" s="51"/>
      <c r="BF2518" s="51"/>
      <c r="BG2518" s="51"/>
      <c r="BH2518" s="51"/>
      <c r="BI2518" s="51"/>
    </row>
    <row r="2519" spans="57:61" x14ac:dyDescent="0.55000000000000004">
      <c r="BE2519" s="51"/>
      <c r="BF2519" s="51"/>
      <c r="BG2519" s="51"/>
      <c r="BH2519" s="51"/>
      <c r="BI2519" s="51"/>
    </row>
    <row r="2520" spans="57:61" x14ac:dyDescent="0.55000000000000004">
      <c r="BE2520" s="51"/>
      <c r="BF2520" s="51"/>
      <c r="BG2520" s="51"/>
      <c r="BH2520" s="51"/>
      <c r="BI2520" s="51"/>
    </row>
    <row r="2521" spans="57:61" x14ac:dyDescent="0.55000000000000004">
      <c r="BE2521" s="51"/>
      <c r="BF2521" s="51"/>
      <c r="BG2521" s="51"/>
      <c r="BH2521" s="51"/>
      <c r="BI2521" s="51"/>
    </row>
    <row r="2522" spans="57:61" x14ac:dyDescent="0.55000000000000004">
      <c r="BE2522" s="51"/>
      <c r="BF2522" s="51"/>
      <c r="BG2522" s="51"/>
      <c r="BH2522" s="51"/>
      <c r="BI2522" s="51"/>
    </row>
    <row r="2523" spans="57:61" x14ac:dyDescent="0.55000000000000004">
      <c r="BE2523" s="51"/>
      <c r="BF2523" s="51"/>
      <c r="BG2523" s="51"/>
      <c r="BH2523" s="51"/>
      <c r="BI2523" s="51"/>
    </row>
    <row r="2524" spans="57:61" x14ac:dyDescent="0.55000000000000004">
      <c r="BE2524" s="51"/>
      <c r="BF2524" s="51"/>
      <c r="BG2524" s="51"/>
      <c r="BH2524" s="51"/>
      <c r="BI2524" s="51"/>
    </row>
    <row r="2525" spans="57:61" x14ac:dyDescent="0.55000000000000004">
      <c r="BE2525" s="51"/>
      <c r="BF2525" s="51"/>
      <c r="BG2525" s="51"/>
      <c r="BH2525" s="51"/>
      <c r="BI2525" s="51"/>
    </row>
    <row r="2526" spans="57:61" x14ac:dyDescent="0.55000000000000004">
      <c r="BE2526" s="51"/>
      <c r="BF2526" s="51"/>
      <c r="BG2526" s="51"/>
      <c r="BH2526" s="51"/>
      <c r="BI2526" s="51"/>
    </row>
    <row r="2527" spans="57:61" x14ac:dyDescent="0.55000000000000004">
      <c r="BE2527" s="51"/>
      <c r="BF2527" s="51"/>
      <c r="BG2527" s="51"/>
      <c r="BH2527" s="51"/>
      <c r="BI2527" s="51"/>
    </row>
    <row r="2528" spans="57:61" x14ac:dyDescent="0.55000000000000004">
      <c r="BE2528" s="51"/>
      <c r="BF2528" s="51"/>
      <c r="BG2528" s="51"/>
      <c r="BH2528" s="51"/>
      <c r="BI2528" s="51"/>
    </row>
    <row r="2529" spans="57:61" x14ac:dyDescent="0.55000000000000004">
      <c r="BE2529" s="51"/>
      <c r="BF2529" s="51"/>
      <c r="BG2529" s="51"/>
      <c r="BH2529" s="51"/>
      <c r="BI2529" s="51"/>
    </row>
    <row r="2530" spans="57:61" x14ac:dyDescent="0.55000000000000004">
      <c r="BE2530" s="51"/>
      <c r="BF2530" s="51"/>
      <c r="BG2530" s="51"/>
      <c r="BH2530" s="51"/>
      <c r="BI2530" s="51"/>
    </row>
    <row r="2531" spans="57:61" x14ac:dyDescent="0.55000000000000004">
      <c r="BE2531" s="51"/>
      <c r="BF2531" s="51"/>
      <c r="BG2531" s="51"/>
      <c r="BH2531" s="51"/>
      <c r="BI2531" s="51"/>
    </row>
    <row r="2532" spans="57:61" x14ac:dyDescent="0.55000000000000004">
      <c r="BE2532" s="51"/>
      <c r="BF2532" s="51"/>
      <c r="BG2532" s="51"/>
      <c r="BH2532" s="51"/>
      <c r="BI2532" s="51"/>
    </row>
    <row r="2533" spans="57:61" x14ac:dyDescent="0.55000000000000004">
      <c r="BE2533" s="51"/>
      <c r="BF2533" s="51"/>
      <c r="BG2533" s="51"/>
      <c r="BH2533" s="51"/>
      <c r="BI2533" s="51"/>
    </row>
    <row r="2534" spans="57:61" x14ac:dyDescent="0.55000000000000004">
      <c r="BE2534" s="51"/>
      <c r="BF2534" s="51"/>
      <c r="BG2534" s="51"/>
      <c r="BH2534" s="51"/>
      <c r="BI2534" s="51"/>
    </row>
    <row r="2535" spans="57:61" x14ac:dyDescent="0.55000000000000004">
      <c r="BE2535" s="51"/>
      <c r="BF2535" s="51"/>
      <c r="BG2535" s="51"/>
      <c r="BH2535" s="51"/>
      <c r="BI2535" s="51"/>
    </row>
    <row r="2536" spans="57:61" x14ac:dyDescent="0.55000000000000004">
      <c r="BE2536" s="51"/>
      <c r="BF2536" s="51"/>
      <c r="BG2536" s="51"/>
      <c r="BH2536" s="51"/>
      <c r="BI2536" s="51"/>
    </row>
    <row r="2537" spans="57:61" x14ac:dyDescent="0.55000000000000004">
      <c r="BE2537" s="51"/>
      <c r="BF2537" s="51"/>
      <c r="BG2537" s="51"/>
      <c r="BH2537" s="51"/>
      <c r="BI2537" s="51"/>
    </row>
    <row r="2538" spans="57:61" x14ac:dyDescent="0.55000000000000004">
      <c r="BE2538" s="51"/>
      <c r="BF2538" s="51"/>
      <c r="BG2538" s="51"/>
      <c r="BH2538" s="51"/>
      <c r="BI2538" s="51"/>
    </row>
    <row r="2539" spans="57:61" x14ac:dyDescent="0.55000000000000004">
      <c r="BE2539" s="51"/>
      <c r="BF2539" s="51"/>
      <c r="BG2539" s="51"/>
      <c r="BH2539" s="51"/>
      <c r="BI2539" s="51"/>
    </row>
    <row r="2540" spans="57:61" x14ac:dyDescent="0.55000000000000004">
      <c r="BE2540" s="51"/>
      <c r="BF2540" s="51"/>
      <c r="BG2540" s="51"/>
      <c r="BH2540" s="51"/>
      <c r="BI2540" s="51"/>
    </row>
    <row r="2541" spans="57:61" x14ac:dyDescent="0.55000000000000004">
      <c r="BE2541" s="51"/>
      <c r="BF2541" s="51"/>
      <c r="BG2541" s="51"/>
      <c r="BH2541" s="51"/>
      <c r="BI2541" s="51"/>
    </row>
    <row r="2542" spans="57:61" x14ac:dyDescent="0.55000000000000004">
      <c r="BE2542" s="51"/>
      <c r="BF2542" s="51"/>
      <c r="BG2542" s="51"/>
      <c r="BH2542" s="51"/>
      <c r="BI2542" s="51"/>
    </row>
    <row r="2543" spans="57:61" x14ac:dyDescent="0.55000000000000004">
      <c r="BE2543" s="51"/>
      <c r="BF2543" s="51"/>
      <c r="BG2543" s="51"/>
      <c r="BH2543" s="51"/>
      <c r="BI2543" s="51"/>
    </row>
    <row r="2544" spans="57:61" x14ac:dyDescent="0.55000000000000004">
      <c r="BE2544" s="51"/>
      <c r="BF2544" s="51"/>
      <c r="BG2544" s="51"/>
      <c r="BH2544" s="51"/>
      <c r="BI2544" s="51"/>
    </row>
    <row r="2545" spans="57:61" x14ac:dyDescent="0.55000000000000004">
      <c r="BE2545" s="51"/>
      <c r="BF2545" s="51"/>
      <c r="BG2545" s="51"/>
      <c r="BH2545" s="51"/>
      <c r="BI2545" s="51"/>
    </row>
    <row r="2546" spans="57:61" x14ac:dyDescent="0.55000000000000004">
      <c r="BE2546" s="51"/>
      <c r="BF2546" s="51"/>
      <c r="BG2546" s="51"/>
      <c r="BH2546" s="51"/>
      <c r="BI2546" s="51"/>
    </row>
    <row r="2547" spans="57:61" x14ac:dyDescent="0.55000000000000004">
      <c r="BE2547" s="51"/>
      <c r="BF2547" s="51"/>
      <c r="BG2547" s="51"/>
      <c r="BH2547" s="51"/>
      <c r="BI2547" s="51"/>
    </row>
    <row r="2548" spans="57:61" x14ac:dyDescent="0.55000000000000004">
      <c r="BE2548" s="51"/>
      <c r="BF2548" s="51"/>
      <c r="BG2548" s="51"/>
      <c r="BH2548" s="51"/>
      <c r="BI2548" s="51"/>
    </row>
    <row r="2549" spans="57:61" x14ac:dyDescent="0.55000000000000004">
      <c r="BE2549" s="51"/>
      <c r="BF2549" s="51"/>
      <c r="BG2549" s="51"/>
      <c r="BH2549" s="51"/>
      <c r="BI2549" s="51"/>
    </row>
    <row r="2550" spans="57:61" x14ac:dyDescent="0.55000000000000004">
      <c r="BE2550" s="51"/>
      <c r="BF2550" s="51"/>
      <c r="BG2550" s="51"/>
      <c r="BH2550" s="51"/>
      <c r="BI2550" s="51"/>
    </row>
    <row r="2551" spans="57:61" x14ac:dyDescent="0.55000000000000004">
      <c r="BE2551" s="51"/>
      <c r="BF2551" s="51"/>
      <c r="BG2551" s="51"/>
      <c r="BH2551" s="51"/>
      <c r="BI2551" s="51"/>
    </row>
    <row r="2552" spans="57:61" x14ac:dyDescent="0.55000000000000004">
      <c r="BE2552" s="51"/>
      <c r="BF2552" s="51"/>
      <c r="BG2552" s="51"/>
      <c r="BH2552" s="51"/>
      <c r="BI2552" s="51"/>
    </row>
    <row r="2553" spans="57:61" x14ac:dyDescent="0.55000000000000004">
      <c r="BE2553" s="51"/>
      <c r="BF2553" s="51"/>
      <c r="BG2553" s="51"/>
      <c r="BH2553" s="51"/>
      <c r="BI2553" s="51"/>
    </row>
    <row r="2554" spans="57:61" x14ac:dyDescent="0.55000000000000004">
      <c r="BE2554" s="51"/>
      <c r="BF2554" s="51"/>
      <c r="BG2554" s="51"/>
      <c r="BH2554" s="51"/>
      <c r="BI2554" s="51"/>
    </row>
    <row r="2555" spans="57:61" x14ac:dyDescent="0.55000000000000004">
      <c r="BE2555" s="51"/>
      <c r="BF2555" s="51"/>
      <c r="BG2555" s="51"/>
      <c r="BH2555" s="51"/>
      <c r="BI2555" s="51"/>
    </row>
    <row r="2556" spans="57:61" x14ac:dyDescent="0.55000000000000004">
      <c r="BE2556" s="51"/>
      <c r="BF2556" s="51"/>
      <c r="BG2556" s="51"/>
      <c r="BH2556" s="51"/>
      <c r="BI2556" s="51"/>
    </row>
    <row r="2557" spans="57:61" x14ac:dyDescent="0.55000000000000004">
      <c r="BE2557" s="51"/>
      <c r="BF2557" s="51"/>
      <c r="BG2557" s="51"/>
      <c r="BH2557" s="51"/>
      <c r="BI2557" s="51"/>
    </row>
    <row r="2558" spans="57:61" x14ac:dyDescent="0.55000000000000004">
      <c r="BE2558" s="51"/>
      <c r="BF2558" s="51"/>
      <c r="BG2558" s="51"/>
      <c r="BH2558" s="51"/>
      <c r="BI2558" s="51"/>
    </row>
    <row r="2559" spans="57:61" x14ac:dyDescent="0.55000000000000004">
      <c r="BE2559" s="51"/>
      <c r="BF2559" s="51"/>
      <c r="BG2559" s="51"/>
      <c r="BH2559" s="51"/>
      <c r="BI2559" s="51"/>
    </row>
    <row r="2560" spans="57:61" x14ac:dyDescent="0.55000000000000004">
      <c r="BE2560" s="51"/>
      <c r="BF2560" s="51"/>
      <c r="BG2560" s="51"/>
      <c r="BH2560" s="51"/>
      <c r="BI2560" s="51"/>
    </row>
    <row r="2561" spans="57:61" x14ac:dyDescent="0.55000000000000004">
      <c r="BE2561" s="51"/>
      <c r="BF2561" s="51"/>
      <c r="BG2561" s="51"/>
      <c r="BH2561" s="51"/>
      <c r="BI2561" s="51"/>
    </row>
    <row r="2562" spans="57:61" x14ac:dyDescent="0.55000000000000004">
      <c r="BE2562" s="51"/>
      <c r="BF2562" s="51"/>
      <c r="BG2562" s="51"/>
      <c r="BH2562" s="51"/>
      <c r="BI2562" s="51"/>
    </row>
    <row r="2563" spans="57:61" x14ac:dyDescent="0.55000000000000004">
      <c r="BE2563" s="51"/>
      <c r="BF2563" s="51"/>
      <c r="BG2563" s="51"/>
      <c r="BH2563" s="51"/>
      <c r="BI2563" s="51"/>
    </row>
    <row r="2564" spans="57:61" x14ac:dyDescent="0.55000000000000004">
      <c r="BE2564" s="51"/>
      <c r="BF2564" s="51"/>
      <c r="BG2564" s="51"/>
      <c r="BH2564" s="51"/>
      <c r="BI2564" s="51"/>
    </row>
    <row r="2565" spans="57:61" x14ac:dyDescent="0.55000000000000004">
      <c r="BE2565" s="51"/>
      <c r="BF2565" s="51"/>
      <c r="BG2565" s="51"/>
      <c r="BH2565" s="51"/>
      <c r="BI2565" s="51"/>
    </row>
    <row r="2566" spans="57:61" x14ac:dyDescent="0.55000000000000004">
      <c r="BE2566" s="51"/>
      <c r="BF2566" s="51"/>
      <c r="BG2566" s="51"/>
      <c r="BH2566" s="51"/>
      <c r="BI2566" s="51"/>
    </row>
    <row r="2567" spans="57:61" x14ac:dyDescent="0.55000000000000004">
      <c r="BE2567" s="51"/>
      <c r="BF2567" s="51"/>
      <c r="BG2567" s="51"/>
      <c r="BH2567" s="51"/>
      <c r="BI2567" s="51"/>
    </row>
    <row r="2568" spans="57:61" x14ac:dyDescent="0.55000000000000004">
      <c r="BE2568" s="51"/>
      <c r="BF2568" s="51"/>
      <c r="BG2568" s="51"/>
      <c r="BH2568" s="51"/>
      <c r="BI2568" s="51"/>
    </row>
    <row r="2569" spans="57:61" x14ac:dyDescent="0.55000000000000004">
      <c r="BE2569" s="51"/>
      <c r="BF2569" s="51"/>
      <c r="BG2569" s="51"/>
      <c r="BH2569" s="51"/>
      <c r="BI2569" s="51"/>
    </row>
    <row r="2570" spans="57:61" x14ac:dyDescent="0.55000000000000004">
      <c r="BE2570" s="51"/>
      <c r="BF2570" s="51"/>
      <c r="BG2570" s="51"/>
      <c r="BH2570" s="51"/>
      <c r="BI2570" s="51"/>
    </row>
    <row r="2571" spans="57:61" x14ac:dyDescent="0.55000000000000004">
      <c r="BE2571" s="51"/>
      <c r="BF2571" s="51"/>
      <c r="BG2571" s="51"/>
      <c r="BH2571" s="51"/>
      <c r="BI2571" s="51"/>
    </row>
    <row r="2572" spans="57:61" x14ac:dyDescent="0.55000000000000004">
      <c r="BE2572" s="51"/>
      <c r="BF2572" s="51"/>
      <c r="BG2572" s="51"/>
      <c r="BH2572" s="51"/>
      <c r="BI2572" s="51"/>
    </row>
    <row r="2573" spans="57:61" x14ac:dyDescent="0.55000000000000004">
      <c r="BE2573" s="51"/>
      <c r="BF2573" s="51"/>
      <c r="BG2573" s="51"/>
      <c r="BH2573" s="51"/>
      <c r="BI2573" s="51"/>
    </row>
    <row r="2574" spans="57:61" x14ac:dyDescent="0.55000000000000004">
      <c r="BE2574" s="51"/>
      <c r="BF2574" s="51"/>
      <c r="BG2574" s="51"/>
      <c r="BH2574" s="51"/>
      <c r="BI2574" s="51"/>
    </row>
    <row r="2575" spans="57:61" x14ac:dyDescent="0.55000000000000004">
      <c r="BE2575" s="51"/>
      <c r="BF2575" s="51"/>
      <c r="BG2575" s="51"/>
      <c r="BH2575" s="51"/>
      <c r="BI2575" s="51"/>
    </row>
    <row r="2576" spans="57:61" x14ac:dyDescent="0.55000000000000004">
      <c r="BE2576" s="51"/>
      <c r="BF2576" s="51"/>
      <c r="BG2576" s="51"/>
      <c r="BH2576" s="51"/>
      <c r="BI2576" s="51"/>
    </row>
    <row r="2577" spans="57:61" x14ac:dyDescent="0.55000000000000004">
      <c r="BE2577" s="51"/>
      <c r="BF2577" s="51"/>
      <c r="BG2577" s="51"/>
      <c r="BH2577" s="51"/>
      <c r="BI2577" s="51"/>
    </row>
    <row r="2578" spans="57:61" x14ac:dyDescent="0.55000000000000004">
      <c r="BE2578" s="51"/>
      <c r="BF2578" s="51"/>
      <c r="BG2578" s="51"/>
      <c r="BH2578" s="51"/>
      <c r="BI2578" s="51"/>
    </row>
    <row r="2579" spans="57:61" x14ac:dyDescent="0.55000000000000004">
      <c r="BE2579" s="51"/>
      <c r="BF2579" s="51"/>
      <c r="BG2579" s="51"/>
      <c r="BH2579" s="51"/>
      <c r="BI2579" s="51"/>
    </row>
    <row r="2580" spans="57:61" x14ac:dyDescent="0.55000000000000004">
      <c r="BE2580" s="51"/>
      <c r="BF2580" s="51"/>
      <c r="BG2580" s="51"/>
      <c r="BH2580" s="51"/>
      <c r="BI2580" s="51"/>
    </row>
    <row r="2581" spans="57:61" x14ac:dyDescent="0.55000000000000004">
      <c r="BE2581" s="51"/>
      <c r="BF2581" s="51"/>
      <c r="BG2581" s="51"/>
      <c r="BH2581" s="51"/>
      <c r="BI2581" s="51"/>
    </row>
    <row r="2582" spans="57:61" x14ac:dyDescent="0.55000000000000004">
      <c r="BE2582" s="51"/>
      <c r="BF2582" s="51"/>
      <c r="BG2582" s="51"/>
      <c r="BH2582" s="51"/>
      <c r="BI2582" s="51"/>
    </row>
    <row r="2583" spans="57:61" x14ac:dyDescent="0.55000000000000004">
      <c r="BE2583" s="51"/>
      <c r="BF2583" s="51"/>
      <c r="BG2583" s="51"/>
      <c r="BH2583" s="51"/>
      <c r="BI2583" s="51"/>
    </row>
    <row r="2584" spans="57:61" x14ac:dyDescent="0.55000000000000004">
      <c r="BE2584" s="51"/>
      <c r="BF2584" s="51"/>
      <c r="BG2584" s="51"/>
      <c r="BH2584" s="51"/>
      <c r="BI2584" s="51"/>
    </row>
    <row r="2585" spans="57:61" x14ac:dyDescent="0.55000000000000004">
      <c r="BE2585" s="51"/>
      <c r="BF2585" s="51"/>
      <c r="BG2585" s="51"/>
      <c r="BH2585" s="51"/>
      <c r="BI2585" s="51"/>
    </row>
    <row r="2586" spans="57:61" x14ac:dyDescent="0.55000000000000004">
      <c r="BE2586" s="51"/>
      <c r="BF2586" s="51"/>
      <c r="BG2586" s="51"/>
      <c r="BH2586" s="51"/>
      <c r="BI2586" s="51"/>
    </row>
    <row r="2587" spans="57:61" x14ac:dyDescent="0.55000000000000004">
      <c r="BE2587" s="51"/>
      <c r="BF2587" s="51"/>
      <c r="BG2587" s="51"/>
      <c r="BH2587" s="51"/>
      <c r="BI2587" s="51"/>
    </row>
    <row r="2588" spans="57:61" x14ac:dyDescent="0.55000000000000004">
      <c r="BE2588" s="51"/>
      <c r="BF2588" s="51"/>
      <c r="BG2588" s="51"/>
      <c r="BH2588" s="51"/>
      <c r="BI2588" s="51"/>
    </row>
    <row r="2589" spans="57:61" x14ac:dyDescent="0.55000000000000004">
      <c r="BE2589" s="51"/>
      <c r="BF2589" s="51"/>
      <c r="BG2589" s="51"/>
      <c r="BH2589" s="51"/>
      <c r="BI2589" s="51"/>
    </row>
    <row r="2590" spans="57:61" x14ac:dyDescent="0.55000000000000004">
      <c r="BE2590" s="51"/>
      <c r="BF2590" s="51"/>
      <c r="BG2590" s="51"/>
      <c r="BH2590" s="51"/>
      <c r="BI2590" s="51"/>
    </row>
    <row r="2591" spans="57:61" x14ac:dyDescent="0.55000000000000004">
      <c r="BE2591" s="51"/>
      <c r="BF2591" s="51"/>
      <c r="BG2591" s="51"/>
      <c r="BH2591" s="51"/>
      <c r="BI2591" s="51"/>
    </row>
    <row r="2592" spans="57:61" x14ac:dyDescent="0.55000000000000004">
      <c r="BE2592" s="51"/>
      <c r="BF2592" s="51"/>
      <c r="BG2592" s="51"/>
      <c r="BH2592" s="51"/>
      <c r="BI2592" s="51"/>
    </row>
    <row r="2593" spans="57:61" x14ac:dyDescent="0.55000000000000004">
      <c r="BE2593" s="51"/>
      <c r="BF2593" s="51"/>
      <c r="BG2593" s="51"/>
      <c r="BH2593" s="51"/>
      <c r="BI2593" s="51"/>
    </row>
    <row r="2594" spans="57:61" x14ac:dyDescent="0.55000000000000004">
      <c r="BE2594" s="51"/>
      <c r="BF2594" s="51"/>
      <c r="BG2594" s="51"/>
      <c r="BH2594" s="51"/>
      <c r="BI2594" s="51"/>
    </row>
    <row r="2595" spans="57:61" x14ac:dyDescent="0.55000000000000004">
      <c r="BE2595" s="51"/>
      <c r="BF2595" s="51"/>
      <c r="BG2595" s="51"/>
      <c r="BH2595" s="51"/>
      <c r="BI2595" s="51"/>
    </row>
    <row r="2596" spans="57:61" x14ac:dyDescent="0.55000000000000004">
      <c r="BE2596" s="51"/>
      <c r="BF2596" s="51"/>
      <c r="BG2596" s="51"/>
      <c r="BH2596" s="51"/>
      <c r="BI2596" s="51"/>
    </row>
    <row r="2597" spans="57:61" x14ac:dyDescent="0.55000000000000004">
      <c r="BE2597" s="51"/>
      <c r="BF2597" s="51"/>
      <c r="BG2597" s="51"/>
      <c r="BH2597" s="51"/>
      <c r="BI2597" s="51"/>
    </row>
    <row r="2598" spans="57:61" x14ac:dyDescent="0.55000000000000004">
      <c r="BE2598" s="51"/>
      <c r="BF2598" s="51"/>
      <c r="BG2598" s="51"/>
      <c r="BH2598" s="51"/>
      <c r="BI2598" s="51"/>
    </row>
    <row r="2599" spans="57:61" x14ac:dyDescent="0.55000000000000004">
      <c r="BE2599" s="51"/>
      <c r="BF2599" s="51"/>
      <c r="BG2599" s="51"/>
      <c r="BH2599" s="51"/>
      <c r="BI2599" s="51"/>
    </row>
    <row r="2600" spans="57:61" x14ac:dyDescent="0.55000000000000004">
      <c r="BE2600" s="51"/>
      <c r="BF2600" s="51"/>
      <c r="BG2600" s="51"/>
      <c r="BH2600" s="51"/>
      <c r="BI2600" s="51"/>
    </row>
    <row r="2601" spans="57:61" x14ac:dyDescent="0.55000000000000004">
      <c r="BE2601" s="51"/>
      <c r="BF2601" s="51"/>
      <c r="BG2601" s="51"/>
      <c r="BH2601" s="51"/>
      <c r="BI2601" s="51"/>
    </row>
    <row r="2602" spans="57:61" x14ac:dyDescent="0.55000000000000004">
      <c r="BE2602" s="51"/>
      <c r="BF2602" s="51"/>
      <c r="BG2602" s="51"/>
      <c r="BH2602" s="51"/>
      <c r="BI2602" s="51"/>
    </row>
    <row r="2603" spans="57:61" x14ac:dyDescent="0.55000000000000004">
      <c r="BE2603" s="51"/>
      <c r="BF2603" s="51"/>
      <c r="BG2603" s="51"/>
      <c r="BH2603" s="51"/>
      <c r="BI2603" s="51"/>
    </row>
    <row r="2604" spans="57:61" x14ac:dyDescent="0.55000000000000004">
      <c r="BE2604" s="51"/>
      <c r="BF2604" s="51"/>
      <c r="BG2604" s="51"/>
      <c r="BH2604" s="51"/>
      <c r="BI2604" s="51"/>
    </row>
    <row r="2605" spans="57:61" x14ac:dyDescent="0.55000000000000004">
      <c r="BE2605" s="51"/>
      <c r="BF2605" s="51"/>
      <c r="BG2605" s="51"/>
      <c r="BH2605" s="51"/>
      <c r="BI2605" s="51"/>
    </row>
    <row r="2606" spans="57:61" x14ac:dyDescent="0.55000000000000004">
      <c r="BE2606" s="51"/>
      <c r="BF2606" s="51"/>
      <c r="BG2606" s="51"/>
      <c r="BH2606" s="51"/>
      <c r="BI2606" s="51"/>
    </row>
    <row r="2607" spans="57:61" x14ac:dyDescent="0.55000000000000004">
      <c r="BE2607" s="51"/>
      <c r="BF2607" s="51"/>
      <c r="BG2607" s="51"/>
      <c r="BH2607" s="51"/>
      <c r="BI2607" s="51"/>
    </row>
    <row r="2608" spans="57:61" x14ac:dyDescent="0.55000000000000004">
      <c r="BE2608" s="51"/>
      <c r="BF2608" s="51"/>
      <c r="BG2608" s="51"/>
      <c r="BH2608" s="51"/>
      <c r="BI2608" s="51"/>
    </row>
    <row r="2609" spans="57:61" x14ac:dyDescent="0.55000000000000004">
      <c r="BE2609" s="51"/>
      <c r="BF2609" s="51"/>
      <c r="BG2609" s="51"/>
      <c r="BH2609" s="51"/>
      <c r="BI2609" s="51"/>
    </row>
    <row r="2610" spans="57:61" x14ac:dyDescent="0.55000000000000004">
      <c r="BE2610" s="51"/>
      <c r="BF2610" s="51"/>
      <c r="BG2610" s="51"/>
      <c r="BH2610" s="51"/>
      <c r="BI2610" s="51"/>
    </row>
    <row r="2611" spans="57:61" x14ac:dyDescent="0.55000000000000004">
      <c r="BE2611" s="51"/>
      <c r="BF2611" s="51"/>
      <c r="BG2611" s="51"/>
      <c r="BH2611" s="51"/>
      <c r="BI2611" s="51"/>
    </row>
    <row r="2612" spans="57:61" x14ac:dyDescent="0.55000000000000004">
      <c r="BE2612" s="51"/>
      <c r="BF2612" s="51"/>
      <c r="BG2612" s="51"/>
      <c r="BH2612" s="51"/>
      <c r="BI2612" s="51"/>
    </row>
    <row r="2613" spans="57:61" x14ac:dyDescent="0.55000000000000004">
      <c r="BE2613" s="51"/>
      <c r="BF2613" s="51"/>
      <c r="BG2613" s="51"/>
      <c r="BH2613" s="51"/>
      <c r="BI2613" s="51"/>
    </row>
    <row r="2614" spans="57:61" x14ac:dyDescent="0.55000000000000004">
      <c r="BE2614" s="51"/>
      <c r="BF2614" s="51"/>
      <c r="BG2614" s="51"/>
      <c r="BH2614" s="51"/>
      <c r="BI2614" s="51"/>
    </row>
    <row r="2615" spans="57:61" x14ac:dyDescent="0.55000000000000004">
      <c r="BE2615" s="51"/>
      <c r="BF2615" s="51"/>
      <c r="BG2615" s="51"/>
      <c r="BH2615" s="51"/>
      <c r="BI2615" s="51"/>
    </row>
    <row r="2616" spans="57:61" x14ac:dyDescent="0.55000000000000004">
      <c r="BE2616" s="51"/>
      <c r="BF2616" s="51"/>
      <c r="BG2616" s="51"/>
      <c r="BH2616" s="51"/>
      <c r="BI2616" s="51"/>
    </row>
    <row r="2617" spans="57:61" x14ac:dyDescent="0.55000000000000004">
      <c r="BE2617" s="51"/>
      <c r="BF2617" s="51"/>
      <c r="BG2617" s="51"/>
      <c r="BH2617" s="51"/>
      <c r="BI2617" s="51"/>
    </row>
    <row r="2618" spans="57:61" x14ac:dyDescent="0.55000000000000004">
      <c r="BE2618" s="51"/>
      <c r="BF2618" s="51"/>
      <c r="BG2618" s="51"/>
      <c r="BH2618" s="51"/>
      <c r="BI2618" s="51"/>
    </row>
    <row r="2619" spans="57:61" x14ac:dyDescent="0.55000000000000004">
      <c r="BE2619" s="51"/>
      <c r="BF2619" s="51"/>
      <c r="BG2619" s="51"/>
      <c r="BH2619" s="51"/>
      <c r="BI2619" s="51"/>
    </row>
    <row r="2620" spans="57:61" x14ac:dyDescent="0.55000000000000004">
      <c r="BE2620" s="51"/>
      <c r="BF2620" s="51"/>
      <c r="BG2620" s="51"/>
      <c r="BH2620" s="51"/>
      <c r="BI2620" s="51"/>
    </row>
    <row r="2621" spans="57:61" x14ac:dyDescent="0.55000000000000004">
      <c r="BE2621" s="51"/>
      <c r="BF2621" s="51"/>
      <c r="BG2621" s="51"/>
      <c r="BH2621" s="51"/>
      <c r="BI2621" s="51"/>
    </row>
    <row r="2622" spans="57:61" x14ac:dyDescent="0.55000000000000004">
      <c r="BE2622" s="51"/>
      <c r="BF2622" s="51"/>
      <c r="BG2622" s="51"/>
      <c r="BH2622" s="51"/>
      <c r="BI2622" s="51"/>
    </row>
    <row r="2623" spans="57:61" x14ac:dyDescent="0.55000000000000004">
      <c r="BE2623" s="51"/>
      <c r="BF2623" s="51"/>
      <c r="BG2623" s="51"/>
      <c r="BH2623" s="51"/>
      <c r="BI2623" s="51"/>
    </row>
    <row r="2624" spans="57:61" x14ac:dyDescent="0.55000000000000004">
      <c r="BE2624" s="51"/>
      <c r="BF2624" s="51"/>
      <c r="BG2624" s="51"/>
      <c r="BH2624" s="51"/>
      <c r="BI2624" s="51"/>
    </row>
    <row r="2625" spans="57:61" x14ac:dyDescent="0.55000000000000004">
      <c r="BE2625" s="51"/>
      <c r="BF2625" s="51"/>
      <c r="BG2625" s="51"/>
      <c r="BH2625" s="51"/>
      <c r="BI2625" s="51"/>
    </row>
    <row r="2626" spans="57:61" x14ac:dyDescent="0.55000000000000004">
      <c r="BE2626" s="51"/>
      <c r="BF2626" s="51"/>
      <c r="BG2626" s="51"/>
      <c r="BH2626" s="51"/>
      <c r="BI2626" s="51"/>
    </row>
    <row r="2627" spans="57:61" x14ac:dyDescent="0.55000000000000004">
      <c r="BE2627" s="51"/>
      <c r="BF2627" s="51"/>
      <c r="BG2627" s="51"/>
      <c r="BH2627" s="51"/>
      <c r="BI2627" s="51"/>
    </row>
    <row r="2628" spans="57:61" x14ac:dyDescent="0.55000000000000004">
      <c r="BE2628" s="51"/>
      <c r="BF2628" s="51"/>
      <c r="BG2628" s="51"/>
      <c r="BH2628" s="51"/>
      <c r="BI2628" s="51"/>
    </row>
    <row r="2629" spans="57:61" x14ac:dyDescent="0.55000000000000004">
      <c r="BE2629" s="51"/>
      <c r="BF2629" s="51"/>
      <c r="BG2629" s="51"/>
      <c r="BH2629" s="51"/>
      <c r="BI2629" s="51"/>
    </row>
    <row r="2630" spans="57:61" x14ac:dyDescent="0.55000000000000004">
      <c r="BE2630" s="51"/>
      <c r="BF2630" s="51"/>
      <c r="BG2630" s="51"/>
      <c r="BH2630" s="51"/>
      <c r="BI2630" s="51"/>
    </row>
    <row r="2631" spans="57:61" x14ac:dyDescent="0.55000000000000004">
      <c r="BE2631" s="51"/>
      <c r="BF2631" s="51"/>
      <c r="BG2631" s="51"/>
      <c r="BH2631" s="51"/>
      <c r="BI2631" s="51"/>
    </row>
    <row r="2632" spans="57:61" x14ac:dyDescent="0.55000000000000004">
      <c r="BE2632" s="51"/>
      <c r="BF2632" s="51"/>
      <c r="BG2632" s="51"/>
      <c r="BH2632" s="51"/>
      <c r="BI2632" s="51"/>
    </row>
    <row r="2633" spans="57:61" x14ac:dyDescent="0.55000000000000004">
      <c r="BE2633" s="51"/>
      <c r="BF2633" s="51"/>
      <c r="BG2633" s="51"/>
      <c r="BH2633" s="51"/>
      <c r="BI2633" s="51"/>
    </row>
    <row r="2634" spans="57:61" x14ac:dyDescent="0.55000000000000004">
      <c r="BE2634" s="51"/>
      <c r="BF2634" s="51"/>
      <c r="BG2634" s="51"/>
      <c r="BH2634" s="51"/>
      <c r="BI2634" s="51"/>
    </row>
    <row r="2635" spans="57:61" x14ac:dyDescent="0.55000000000000004">
      <c r="BE2635" s="51"/>
      <c r="BF2635" s="51"/>
      <c r="BG2635" s="51"/>
      <c r="BH2635" s="51"/>
      <c r="BI2635" s="51"/>
    </row>
    <row r="2636" spans="57:61" x14ac:dyDescent="0.55000000000000004">
      <c r="BE2636" s="51"/>
      <c r="BF2636" s="51"/>
      <c r="BG2636" s="51"/>
      <c r="BH2636" s="51"/>
      <c r="BI2636" s="51"/>
    </row>
    <row r="2637" spans="57:61" x14ac:dyDescent="0.55000000000000004">
      <c r="BE2637" s="51"/>
      <c r="BF2637" s="51"/>
      <c r="BG2637" s="51"/>
      <c r="BH2637" s="51"/>
      <c r="BI2637" s="51"/>
    </row>
    <row r="2638" spans="57:61" x14ac:dyDescent="0.55000000000000004">
      <c r="BE2638" s="51"/>
      <c r="BF2638" s="51"/>
      <c r="BG2638" s="51"/>
      <c r="BH2638" s="51"/>
      <c r="BI2638" s="51"/>
    </row>
    <row r="2639" spans="57:61" x14ac:dyDescent="0.55000000000000004">
      <c r="BE2639" s="51"/>
      <c r="BF2639" s="51"/>
      <c r="BG2639" s="51"/>
      <c r="BH2639" s="51"/>
      <c r="BI2639" s="51"/>
    </row>
    <row r="2640" spans="57:61" x14ac:dyDescent="0.55000000000000004">
      <c r="BE2640" s="51"/>
      <c r="BF2640" s="51"/>
      <c r="BG2640" s="51"/>
      <c r="BH2640" s="51"/>
      <c r="BI2640" s="51"/>
    </row>
    <row r="2641" spans="57:61" x14ac:dyDescent="0.55000000000000004">
      <c r="BE2641" s="51"/>
      <c r="BF2641" s="51"/>
      <c r="BG2641" s="51"/>
      <c r="BH2641" s="51"/>
      <c r="BI2641" s="51"/>
    </row>
    <row r="2642" spans="57:61" x14ac:dyDescent="0.55000000000000004">
      <c r="BE2642" s="51"/>
      <c r="BF2642" s="51"/>
      <c r="BG2642" s="51"/>
      <c r="BH2642" s="51"/>
      <c r="BI2642" s="51"/>
    </row>
    <row r="2643" spans="57:61" x14ac:dyDescent="0.55000000000000004">
      <c r="BE2643" s="51"/>
      <c r="BF2643" s="51"/>
      <c r="BG2643" s="51"/>
      <c r="BH2643" s="51"/>
      <c r="BI2643" s="51"/>
    </row>
    <row r="2644" spans="57:61" x14ac:dyDescent="0.55000000000000004">
      <c r="BE2644" s="51"/>
      <c r="BF2644" s="51"/>
      <c r="BG2644" s="51"/>
      <c r="BH2644" s="51"/>
      <c r="BI2644" s="51"/>
    </row>
    <row r="2645" spans="57:61" x14ac:dyDescent="0.55000000000000004">
      <c r="BE2645" s="51"/>
      <c r="BF2645" s="51"/>
      <c r="BG2645" s="51"/>
      <c r="BH2645" s="51"/>
      <c r="BI2645" s="51"/>
    </row>
    <row r="2646" spans="57:61" x14ac:dyDescent="0.55000000000000004">
      <c r="BE2646" s="51"/>
      <c r="BF2646" s="51"/>
      <c r="BG2646" s="51"/>
      <c r="BH2646" s="51"/>
      <c r="BI2646" s="51"/>
    </row>
    <row r="2647" spans="57:61" x14ac:dyDescent="0.55000000000000004">
      <c r="BE2647" s="51"/>
      <c r="BF2647" s="51"/>
      <c r="BG2647" s="51"/>
      <c r="BH2647" s="51"/>
      <c r="BI2647" s="51"/>
    </row>
    <row r="2648" spans="57:61" x14ac:dyDescent="0.55000000000000004">
      <c r="BE2648" s="51"/>
      <c r="BF2648" s="51"/>
      <c r="BG2648" s="51"/>
      <c r="BH2648" s="51"/>
      <c r="BI2648" s="51"/>
    </row>
    <row r="2649" spans="57:61" x14ac:dyDescent="0.55000000000000004">
      <c r="BE2649" s="51"/>
      <c r="BF2649" s="51"/>
      <c r="BG2649" s="51"/>
      <c r="BH2649" s="51"/>
      <c r="BI2649" s="51"/>
    </row>
    <row r="2650" spans="57:61" x14ac:dyDescent="0.55000000000000004">
      <c r="BE2650" s="51"/>
      <c r="BF2650" s="51"/>
      <c r="BG2650" s="51"/>
      <c r="BH2650" s="51"/>
      <c r="BI2650" s="51"/>
    </row>
    <row r="2651" spans="57:61" x14ac:dyDescent="0.55000000000000004">
      <c r="BE2651" s="51"/>
      <c r="BF2651" s="51"/>
      <c r="BG2651" s="51"/>
      <c r="BH2651" s="51"/>
      <c r="BI2651" s="51"/>
    </row>
    <row r="2652" spans="57:61" x14ac:dyDescent="0.55000000000000004">
      <c r="BE2652" s="51"/>
      <c r="BF2652" s="51"/>
      <c r="BG2652" s="51"/>
      <c r="BH2652" s="51"/>
      <c r="BI2652" s="51"/>
    </row>
    <row r="2653" spans="57:61" x14ac:dyDescent="0.55000000000000004">
      <c r="BE2653" s="51"/>
      <c r="BF2653" s="51"/>
      <c r="BG2653" s="51"/>
      <c r="BH2653" s="51"/>
      <c r="BI2653" s="51"/>
    </row>
    <row r="2654" spans="57:61" x14ac:dyDescent="0.55000000000000004">
      <c r="BE2654" s="51"/>
      <c r="BF2654" s="51"/>
      <c r="BG2654" s="51"/>
      <c r="BH2654" s="51"/>
      <c r="BI2654" s="51"/>
    </row>
    <row r="2655" spans="57:61" x14ac:dyDescent="0.55000000000000004">
      <c r="BE2655" s="51"/>
      <c r="BF2655" s="51"/>
      <c r="BG2655" s="51"/>
      <c r="BH2655" s="51"/>
      <c r="BI2655" s="51"/>
    </row>
    <row r="2656" spans="57:61" x14ac:dyDescent="0.55000000000000004">
      <c r="BE2656" s="51"/>
      <c r="BF2656" s="51"/>
      <c r="BG2656" s="51"/>
      <c r="BH2656" s="51"/>
      <c r="BI2656" s="51"/>
    </row>
    <row r="2657" spans="57:61" x14ac:dyDescent="0.55000000000000004">
      <c r="BE2657" s="51"/>
      <c r="BF2657" s="51"/>
      <c r="BG2657" s="51"/>
      <c r="BH2657" s="51"/>
      <c r="BI2657" s="51"/>
    </row>
    <row r="2658" spans="57:61" x14ac:dyDescent="0.55000000000000004">
      <c r="BE2658" s="51"/>
      <c r="BF2658" s="51"/>
      <c r="BG2658" s="51"/>
      <c r="BH2658" s="51"/>
      <c r="BI2658" s="51"/>
    </row>
    <row r="2659" spans="57:61" x14ac:dyDescent="0.55000000000000004">
      <c r="BE2659" s="51"/>
      <c r="BF2659" s="51"/>
      <c r="BG2659" s="51"/>
      <c r="BH2659" s="51"/>
      <c r="BI2659" s="51"/>
    </row>
    <row r="2660" spans="57:61" x14ac:dyDescent="0.55000000000000004">
      <c r="BE2660" s="51"/>
      <c r="BF2660" s="51"/>
      <c r="BG2660" s="51"/>
      <c r="BH2660" s="51"/>
      <c r="BI2660" s="51"/>
    </row>
    <row r="2661" spans="57:61" x14ac:dyDescent="0.55000000000000004">
      <c r="BE2661" s="51"/>
      <c r="BF2661" s="51"/>
      <c r="BG2661" s="51"/>
      <c r="BH2661" s="51"/>
      <c r="BI2661" s="51"/>
    </row>
    <row r="2662" spans="57:61" x14ac:dyDescent="0.55000000000000004">
      <c r="BE2662" s="51"/>
      <c r="BF2662" s="51"/>
      <c r="BG2662" s="51"/>
      <c r="BH2662" s="51"/>
      <c r="BI2662" s="51"/>
    </row>
    <row r="2663" spans="57:61" x14ac:dyDescent="0.55000000000000004">
      <c r="BE2663" s="51"/>
      <c r="BF2663" s="51"/>
      <c r="BG2663" s="51"/>
      <c r="BH2663" s="51"/>
      <c r="BI2663" s="51"/>
    </row>
    <row r="2664" spans="57:61" x14ac:dyDescent="0.55000000000000004">
      <c r="BE2664" s="51"/>
      <c r="BF2664" s="51"/>
      <c r="BG2664" s="51"/>
      <c r="BH2664" s="51"/>
      <c r="BI2664" s="51"/>
    </row>
    <row r="2665" spans="57:61" x14ac:dyDescent="0.55000000000000004">
      <c r="BE2665" s="51"/>
      <c r="BF2665" s="51"/>
      <c r="BG2665" s="51"/>
      <c r="BH2665" s="51"/>
      <c r="BI2665" s="51"/>
    </row>
    <row r="2666" spans="57:61" x14ac:dyDescent="0.55000000000000004">
      <c r="BE2666" s="51"/>
      <c r="BF2666" s="51"/>
      <c r="BG2666" s="51"/>
      <c r="BH2666" s="51"/>
      <c r="BI2666" s="51"/>
    </row>
    <row r="2667" spans="57:61" x14ac:dyDescent="0.55000000000000004">
      <c r="BE2667" s="51"/>
      <c r="BF2667" s="51"/>
      <c r="BG2667" s="51"/>
      <c r="BH2667" s="51"/>
      <c r="BI2667" s="51"/>
    </row>
    <row r="2668" spans="57:61" x14ac:dyDescent="0.55000000000000004">
      <c r="BE2668" s="51"/>
      <c r="BF2668" s="51"/>
      <c r="BG2668" s="51"/>
      <c r="BH2668" s="51"/>
      <c r="BI2668" s="51"/>
    </row>
    <row r="2669" spans="57:61" x14ac:dyDescent="0.55000000000000004">
      <c r="BE2669" s="51"/>
      <c r="BF2669" s="51"/>
      <c r="BG2669" s="51"/>
      <c r="BH2669" s="51"/>
      <c r="BI2669" s="51"/>
    </row>
    <row r="2670" spans="57:61" x14ac:dyDescent="0.55000000000000004">
      <c r="BE2670" s="51"/>
      <c r="BF2670" s="51"/>
      <c r="BG2670" s="51"/>
      <c r="BH2670" s="51"/>
      <c r="BI2670" s="51"/>
    </row>
    <row r="2671" spans="57:61" x14ac:dyDescent="0.55000000000000004">
      <c r="BE2671" s="51"/>
      <c r="BF2671" s="51"/>
      <c r="BG2671" s="51"/>
      <c r="BH2671" s="51"/>
      <c r="BI2671" s="51"/>
    </row>
    <row r="2672" spans="57:61" x14ac:dyDescent="0.55000000000000004">
      <c r="BE2672" s="51"/>
      <c r="BF2672" s="51"/>
      <c r="BG2672" s="51"/>
      <c r="BH2672" s="51"/>
      <c r="BI2672" s="51"/>
    </row>
    <row r="2673" spans="57:61" x14ac:dyDescent="0.55000000000000004">
      <c r="BE2673" s="51"/>
      <c r="BF2673" s="51"/>
      <c r="BG2673" s="51"/>
      <c r="BH2673" s="51"/>
      <c r="BI2673" s="51"/>
    </row>
    <row r="2674" spans="57:61" x14ac:dyDescent="0.55000000000000004">
      <c r="BE2674" s="51"/>
      <c r="BF2674" s="51"/>
      <c r="BG2674" s="51"/>
      <c r="BH2674" s="51"/>
      <c r="BI2674" s="51"/>
    </row>
    <row r="2675" spans="57:61" x14ac:dyDescent="0.55000000000000004">
      <c r="BE2675" s="51"/>
      <c r="BF2675" s="51"/>
      <c r="BG2675" s="51"/>
      <c r="BH2675" s="51"/>
      <c r="BI2675" s="51"/>
    </row>
    <row r="2676" spans="57:61" x14ac:dyDescent="0.55000000000000004">
      <c r="BE2676" s="51"/>
      <c r="BF2676" s="51"/>
      <c r="BG2676" s="51"/>
      <c r="BH2676" s="51"/>
      <c r="BI2676" s="51"/>
    </row>
    <row r="2677" spans="57:61" x14ac:dyDescent="0.55000000000000004">
      <c r="BE2677" s="51"/>
      <c r="BF2677" s="51"/>
      <c r="BG2677" s="51"/>
      <c r="BH2677" s="51"/>
      <c r="BI2677" s="51"/>
    </row>
    <row r="2678" spans="57:61" x14ac:dyDescent="0.55000000000000004">
      <c r="BE2678" s="51"/>
      <c r="BF2678" s="51"/>
      <c r="BG2678" s="51"/>
      <c r="BH2678" s="51"/>
      <c r="BI2678" s="51"/>
    </row>
    <row r="2679" spans="57:61" x14ac:dyDescent="0.55000000000000004">
      <c r="BE2679" s="51"/>
      <c r="BF2679" s="51"/>
      <c r="BG2679" s="51"/>
      <c r="BH2679" s="51"/>
      <c r="BI2679" s="51"/>
    </row>
    <row r="2680" spans="57:61" x14ac:dyDescent="0.55000000000000004">
      <c r="BE2680" s="51"/>
      <c r="BF2680" s="51"/>
      <c r="BG2680" s="51"/>
      <c r="BH2680" s="51"/>
      <c r="BI2680" s="51"/>
    </row>
    <row r="2681" spans="57:61" x14ac:dyDescent="0.55000000000000004">
      <c r="BE2681" s="51"/>
      <c r="BF2681" s="51"/>
      <c r="BG2681" s="51"/>
      <c r="BH2681" s="51"/>
      <c r="BI2681" s="51"/>
    </row>
    <row r="2682" spans="57:61" x14ac:dyDescent="0.55000000000000004">
      <c r="BE2682" s="51"/>
      <c r="BF2682" s="51"/>
      <c r="BG2682" s="51"/>
      <c r="BH2682" s="51"/>
      <c r="BI2682" s="51"/>
    </row>
    <row r="2683" spans="57:61" x14ac:dyDescent="0.55000000000000004">
      <c r="BE2683" s="51"/>
      <c r="BF2683" s="51"/>
      <c r="BG2683" s="51"/>
      <c r="BH2683" s="51"/>
      <c r="BI2683" s="51"/>
    </row>
    <row r="2684" spans="57:61" x14ac:dyDescent="0.55000000000000004">
      <c r="BE2684" s="51"/>
      <c r="BF2684" s="51"/>
      <c r="BG2684" s="51"/>
      <c r="BH2684" s="51"/>
      <c r="BI2684" s="51"/>
    </row>
    <row r="2685" spans="57:61" x14ac:dyDescent="0.55000000000000004">
      <c r="BE2685" s="51"/>
      <c r="BF2685" s="51"/>
      <c r="BG2685" s="51"/>
      <c r="BH2685" s="51"/>
      <c r="BI2685" s="51"/>
    </row>
    <row r="2686" spans="57:61" x14ac:dyDescent="0.55000000000000004">
      <c r="BE2686" s="51"/>
      <c r="BF2686" s="51"/>
      <c r="BG2686" s="51"/>
      <c r="BH2686" s="51"/>
      <c r="BI2686" s="51"/>
    </row>
    <row r="2687" spans="57:61" x14ac:dyDescent="0.55000000000000004">
      <c r="BE2687" s="51"/>
      <c r="BF2687" s="51"/>
      <c r="BG2687" s="51"/>
      <c r="BH2687" s="51"/>
      <c r="BI2687" s="51"/>
    </row>
    <row r="2688" spans="57:61" x14ac:dyDescent="0.55000000000000004">
      <c r="BE2688" s="51"/>
      <c r="BF2688" s="51"/>
      <c r="BG2688" s="51"/>
      <c r="BH2688" s="51"/>
      <c r="BI2688" s="51"/>
    </row>
    <row r="2689" spans="57:61" x14ac:dyDescent="0.55000000000000004">
      <c r="BE2689" s="51"/>
      <c r="BF2689" s="51"/>
      <c r="BG2689" s="51"/>
      <c r="BH2689" s="51"/>
      <c r="BI2689" s="51"/>
    </row>
    <row r="2690" spans="57:61" x14ac:dyDescent="0.55000000000000004">
      <c r="BE2690" s="51"/>
      <c r="BF2690" s="51"/>
      <c r="BG2690" s="51"/>
      <c r="BH2690" s="51"/>
      <c r="BI2690" s="51"/>
    </row>
    <row r="2691" spans="57:61" x14ac:dyDescent="0.55000000000000004">
      <c r="BE2691" s="51"/>
      <c r="BF2691" s="51"/>
      <c r="BG2691" s="51"/>
      <c r="BH2691" s="51"/>
      <c r="BI2691" s="51"/>
    </row>
    <row r="2692" spans="57:61" x14ac:dyDescent="0.55000000000000004">
      <c r="BE2692" s="51"/>
      <c r="BF2692" s="51"/>
      <c r="BG2692" s="51"/>
      <c r="BH2692" s="51"/>
      <c r="BI2692" s="51"/>
    </row>
    <row r="2693" spans="57:61" x14ac:dyDescent="0.55000000000000004">
      <c r="BE2693" s="51"/>
      <c r="BF2693" s="51"/>
      <c r="BG2693" s="51"/>
      <c r="BH2693" s="51"/>
      <c r="BI2693" s="51"/>
    </row>
    <row r="2694" spans="57:61" x14ac:dyDescent="0.55000000000000004">
      <c r="BE2694" s="51"/>
      <c r="BF2694" s="51"/>
      <c r="BG2694" s="51"/>
      <c r="BH2694" s="51"/>
      <c r="BI2694" s="51"/>
    </row>
    <row r="2695" spans="57:61" x14ac:dyDescent="0.55000000000000004">
      <c r="BE2695" s="51"/>
      <c r="BF2695" s="51"/>
      <c r="BG2695" s="51"/>
      <c r="BH2695" s="51"/>
      <c r="BI2695" s="51"/>
    </row>
    <row r="2696" spans="57:61" x14ac:dyDescent="0.55000000000000004">
      <c r="BE2696" s="51"/>
      <c r="BF2696" s="51"/>
      <c r="BG2696" s="51"/>
      <c r="BH2696" s="51"/>
      <c r="BI2696" s="51"/>
    </row>
    <row r="2697" spans="57:61" x14ac:dyDescent="0.55000000000000004">
      <c r="BE2697" s="51"/>
      <c r="BF2697" s="51"/>
      <c r="BG2697" s="51"/>
      <c r="BH2697" s="51"/>
      <c r="BI2697" s="51"/>
    </row>
    <row r="2698" spans="57:61" x14ac:dyDescent="0.55000000000000004">
      <c r="BE2698" s="51"/>
      <c r="BF2698" s="51"/>
      <c r="BG2698" s="51"/>
      <c r="BH2698" s="51"/>
      <c r="BI2698" s="51"/>
    </row>
    <row r="2699" spans="57:61" x14ac:dyDescent="0.55000000000000004">
      <c r="BE2699" s="51"/>
      <c r="BF2699" s="51"/>
      <c r="BG2699" s="51"/>
      <c r="BH2699" s="51"/>
      <c r="BI2699" s="51"/>
    </row>
    <row r="2700" spans="57:61" x14ac:dyDescent="0.55000000000000004">
      <c r="BE2700" s="51"/>
      <c r="BF2700" s="51"/>
      <c r="BG2700" s="51"/>
      <c r="BH2700" s="51"/>
      <c r="BI2700" s="51"/>
    </row>
    <row r="2701" spans="57:61" x14ac:dyDescent="0.55000000000000004">
      <c r="BE2701" s="51"/>
      <c r="BF2701" s="51"/>
      <c r="BG2701" s="51"/>
      <c r="BH2701" s="51"/>
      <c r="BI2701" s="51"/>
    </row>
    <row r="2702" spans="57:61" x14ac:dyDescent="0.55000000000000004">
      <c r="BE2702" s="51"/>
      <c r="BF2702" s="51"/>
      <c r="BG2702" s="51"/>
      <c r="BH2702" s="51"/>
      <c r="BI2702" s="51"/>
    </row>
    <row r="2703" spans="57:61" x14ac:dyDescent="0.55000000000000004">
      <c r="BE2703" s="51"/>
      <c r="BF2703" s="51"/>
      <c r="BG2703" s="51"/>
      <c r="BH2703" s="51"/>
      <c r="BI2703" s="51"/>
    </row>
    <row r="2704" spans="57:61" x14ac:dyDescent="0.55000000000000004">
      <c r="BE2704" s="51"/>
      <c r="BF2704" s="51"/>
      <c r="BG2704" s="51"/>
      <c r="BH2704" s="51"/>
      <c r="BI2704" s="51"/>
    </row>
    <row r="2705" spans="57:61" x14ac:dyDescent="0.55000000000000004">
      <c r="BE2705" s="51"/>
      <c r="BF2705" s="51"/>
      <c r="BG2705" s="51"/>
      <c r="BH2705" s="51"/>
      <c r="BI2705" s="51"/>
    </row>
    <row r="2706" spans="57:61" x14ac:dyDescent="0.55000000000000004">
      <c r="BE2706" s="51"/>
      <c r="BF2706" s="51"/>
      <c r="BG2706" s="51"/>
      <c r="BH2706" s="51"/>
      <c r="BI2706" s="51"/>
    </row>
    <row r="2707" spans="57:61" x14ac:dyDescent="0.55000000000000004">
      <c r="BE2707" s="51"/>
      <c r="BF2707" s="51"/>
      <c r="BG2707" s="51"/>
      <c r="BH2707" s="51"/>
      <c r="BI2707" s="51"/>
    </row>
    <row r="2708" spans="57:61" x14ac:dyDescent="0.55000000000000004">
      <c r="BE2708" s="51"/>
      <c r="BF2708" s="51"/>
      <c r="BG2708" s="51"/>
      <c r="BH2708" s="51"/>
      <c r="BI2708" s="51"/>
    </row>
    <row r="2709" spans="57:61" x14ac:dyDescent="0.55000000000000004">
      <c r="BE2709" s="51"/>
      <c r="BF2709" s="51"/>
      <c r="BG2709" s="51"/>
      <c r="BH2709" s="51"/>
      <c r="BI2709" s="51"/>
    </row>
    <row r="2710" spans="57:61" x14ac:dyDescent="0.55000000000000004">
      <c r="BE2710" s="51"/>
      <c r="BF2710" s="51"/>
      <c r="BG2710" s="51"/>
      <c r="BH2710" s="51"/>
      <c r="BI2710" s="51"/>
    </row>
    <row r="2711" spans="57:61" x14ac:dyDescent="0.55000000000000004">
      <c r="BE2711" s="51"/>
      <c r="BF2711" s="51"/>
      <c r="BG2711" s="51"/>
      <c r="BH2711" s="51"/>
      <c r="BI2711" s="51"/>
    </row>
    <row r="2712" spans="57:61" x14ac:dyDescent="0.55000000000000004">
      <c r="BE2712" s="51"/>
      <c r="BF2712" s="51"/>
      <c r="BG2712" s="51"/>
      <c r="BH2712" s="51"/>
      <c r="BI2712" s="51"/>
    </row>
    <row r="2713" spans="57:61" x14ac:dyDescent="0.55000000000000004">
      <c r="BE2713" s="51"/>
      <c r="BF2713" s="51"/>
      <c r="BG2713" s="51"/>
      <c r="BH2713" s="51"/>
      <c r="BI2713" s="51"/>
    </row>
    <row r="2714" spans="57:61" x14ac:dyDescent="0.55000000000000004">
      <c r="BE2714" s="51"/>
      <c r="BF2714" s="51"/>
      <c r="BG2714" s="51"/>
      <c r="BH2714" s="51"/>
      <c r="BI2714" s="51"/>
    </row>
    <row r="2715" spans="57:61" x14ac:dyDescent="0.55000000000000004">
      <c r="BE2715" s="51"/>
      <c r="BF2715" s="51"/>
      <c r="BG2715" s="51"/>
      <c r="BH2715" s="51"/>
      <c r="BI2715" s="51"/>
    </row>
    <row r="2716" spans="57:61" x14ac:dyDescent="0.55000000000000004">
      <c r="BE2716" s="51"/>
      <c r="BF2716" s="51"/>
      <c r="BG2716" s="51"/>
      <c r="BH2716" s="51"/>
      <c r="BI2716" s="51"/>
    </row>
    <row r="2717" spans="57:61" x14ac:dyDescent="0.55000000000000004">
      <c r="BE2717" s="51"/>
      <c r="BF2717" s="51"/>
      <c r="BG2717" s="51"/>
      <c r="BH2717" s="51"/>
      <c r="BI2717" s="51"/>
    </row>
    <row r="2718" spans="57:61" x14ac:dyDescent="0.55000000000000004">
      <c r="BE2718" s="51"/>
      <c r="BF2718" s="51"/>
      <c r="BG2718" s="51"/>
      <c r="BH2718" s="51"/>
      <c r="BI2718" s="51"/>
    </row>
    <row r="2719" spans="57:61" x14ac:dyDescent="0.55000000000000004">
      <c r="BE2719" s="51"/>
      <c r="BF2719" s="51"/>
      <c r="BG2719" s="51"/>
      <c r="BH2719" s="51"/>
      <c r="BI2719" s="51"/>
    </row>
    <row r="2720" spans="57:61" x14ac:dyDescent="0.55000000000000004">
      <c r="BE2720" s="51"/>
      <c r="BF2720" s="51"/>
      <c r="BG2720" s="51"/>
      <c r="BH2720" s="51"/>
      <c r="BI2720" s="51"/>
    </row>
    <row r="2721" spans="57:61" x14ac:dyDescent="0.55000000000000004">
      <c r="BE2721" s="51"/>
      <c r="BF2721" s="51"/>
      <c r="BG2721" s="51"/>
      <c r="BH2721" s="51"/>
      <c r="BI2721" s="51"/>
    </row>
    <row r="2722" spans="57:61" x14ac:dyDescent="0.55000000000000004">
      <c r="BE2722" s="51"/>
      <c r="BF2722" s="51"/>
      <c r="BG2722" s="51"/>
      <c r="BH2722" s="51"/>
      <c r="BI2722" s="51"/>
    </row>
    <row r="2723" spans="57:61" x14ac:dyDescent="0.55000000000000004">
      <c r="BE2723" s="51"/>
      <c r="BF2723" s="51"/>
      <c r="BG2723" s="51"/>
      <c r="BH2723" s="51"/>
      <c r="BI2723" s="51"/>
    </row>
    <row r="2724" spans="57:61" x14ac:dyDescent="0.55000000000000004">
      <c r="BE2724" s="51"/>
      <c r="BF2724" s="51"/>
      <c r="BG2724" s="51"/>
      <c r="BH2724" s="51"/>
      <c r="BI2724" s="51"/>
    </row>
    <row r="2725" spans="57:61" x14ac:dyDescent="0.55000000000000004">
      <c r="BE2725" s="51"/>
      <c r="BF2725" s="51"/>
      <c r="BG2725" s="51"/>
      <c r="BH2725" s="51"/>
      <c r="BI2725" s="51"/>
    </row>
    <row r="2726" spans="57:61" x14ac:dyDescent="0.55000000000000004">
      <c r="BE2726" s="51"/>
      <c r="BF2726" s="51"/>
      <c r="BG2726" s="51"/>
      <c r="BH2726" s="51"/>
      <c r="BI2726" s="51"/>
    </row>
    <row r="2727" spans="57:61" x14ac:dyDescent="0.55000000000000004">
      <c r="BE2727" s="51"/>
      <c r="BF2727" s="51"/>
      <c r="BG2727" s="51"/>
      <c r="BH2727" s="51"/>
      <c r="BI2727" s="51"/>
    </row>
    <row r="2728" spans="57:61" x14ac:dyDescent="0.55000000000000004">
      <c r="BE2728" s="51"/>
      <c r="BF2728" s="51"/>
      <c r="BG2728" s="51"/>
      <c r="BH2728" s="51"/>
      <c r="BI2728" s="51"/>
    </row>
    <row r="2729" spans="57:61" x14ac:dyDescent="0.55000000000000004">
      <c r="BE2729" s="51"/>
      <c r="BF2729" s="51"/>
      <c r="BG2729" s="51"/>
      <c r="BH2729" s="51"/>
      <c r="BI2729" s="51"/>
    </row>
    <row r="2730" spans="57:61" x14ac:dyDescent="0.55000000000000004">
      <c r="BE2730" s="51"/>
      <c r="BF2730" s="51"/>
      <c r="BG2730" s="51"/>
      <c r="BH2730" s="51"/>
      <c r="BI2730" s="51"/>
    </row>
    <row r="2731" spans="57:61" x14ac:dyDescent="0.55000000000000004">
      <c r="BE2731" s="51"/>
      <c r="BF2731" s="51"/>
      <c r="BG2731" s="51"/>
      <c r="BH2731" s="51"/>
      <c r="BI2731" s="51"/>
    </row>
    <row r="2732" spans="57:61" x14ac:dyDescent="0.55000000000000004">
      <c r="BE2732" s="51"/>
      <c r="BF2732" s="51"/>
      <c r="BG2732" s="51"/>
      <c r="BH2732" s="51"/>
      <c r="BI2732" s="51"/>
    </row>
    <row r="2733" spans="57:61" x14ac:dyDescent="0.55000000000000004">
      <c r="BE2733" s="51"/>
      <c r="BF2733" s="51"/>
      <c r="BG2733" s="51"/>
      <c r="BH2733" s="51"/>
      <c r="BI2733" s="51"/>
    </row>
    <row r="2734" spans="57:61" x14ac:dyDescent="0.55000000000000004">
      <c r="BE2734" s="51"/>
      <c r="BF2734" s="51"/>
      <c r="BG2734" s="51"/>
      <c r="BH2734" s="51"/>
      <c r="BI2734" s="51"/>
    </row>
    <row r="2735" spans="57:61" x14ac:dyDescent="0.55000000000000004">
      <c r="BE2735" s="51"/>
      <c r="BF2735" s="51"/>
      <c r="BG2735" s="51"/>
      <c r="BH2735" s="51"/>
      <c r="BI2735" s="51"/>
    </row>
    <row r="2736" spans="57:61" x14ac:dyDescent="0.55000000000000004">
      <c r="BE2736" s="51"/>
      <c r="BF2736" s="51"/>
      <c r="BG2736" s="51"/>
      <c r="BH2736" s="51"/>
      <c r="BI2736" s="51"/>
    </row>
    <row r="2737" spans="57:61" x14ac:dyDescent="0.55000000000000004">
      <c r="BE2737" s="51"/>
      <c r="BF2737" s="51"/>
      <c r="BG2737" s="51"/>
      <c r="BH2737" s="51"/>
      <c r="BI2737" s="51"/>
    </row>
    <row r="2738" spans="57:61" x14ac:dyDescent="0.55000000000000004">
      <c r="BE2738" s="51"/>
      <c r="BF2738" s="51"/>
      <c r="BG2738" s="51"/>
      <c r="BH2738" s="51"/>
      <c r="BI2738" s="51"/>
    </row>
    <row r="2739" spans="57:61" x14ac:dyDescent="0.55000000000000004">
      <c r="BE2739" s="51"/>
      <c r="BF2739" s="51"/>
      <c r="BG2739" s="51"/>
      <c r="BH2739" s="51"/>
      <c r="BI2739" s="51"/>
    </row>
    <row r="2740" spans="57:61" x14ac:dyDescent="0.55000000000000004">
      <c r="BE2740" s="51"/>
      <c r="BF2740" s="51"/>
      <c r="BG2740" s="51"/>
      <c r="BH2740" s="51"/>
      <c r="BI2740" s="51"/>
    </row>
    <row r="2741" spans="57:61" x14ac:dyDescent="0.55000000000000004">
      <c r="BE2741" s="51"/>
      <c r="BF2741" s="51"/>
      <c r="BG2741" s="51"/>
      <c r="BH2741" s="51"/>
      <c r="BI2741" s="51"/>
    </row>
    <row r="2742" spans="57:61" x14ac:dyDescent="0.55000000000000004">
      <c r="BE2742" s="51"/>
      <c r="BF2742" s="51"/>
      <c r="BG2742" s="51"/>
      <c r="BH2742" s="51"/>
      <c r="BI2742" s="51"/>
    </row>
    <row r="2743" spans="57:61" x14ac:dyDescent="0.55000000000000004">
      <c r="BE2743" s="51"/>
      <c r="BF2743" s="51"/>
      <c r="BG2743" s="51"/>
      <c r="BH2743" s="51"/>
      <c r="BI2743" s="51"/>
    </row>
    <row r="2744" spans="57:61" x14ac:dyDescent="0.55000000000000004">
      <c r="BE2744" s="51"/>
      <c r="BF2744" s="51"/>
      <c r="BG2744" s="51"/>
      <c r="BH2744" s="51"/>
      <c r="BI2744" s="51"/>
    </row>
    <row r="2745" spans="57:61" x14ac:dyDescent="0.55000000000000004">
      <c r="BE2745" s="51"/>
      <c r="BF2745" s="51"/>
      <c r="BG2745" s="51"/>
      <c r="BH2745" s="51"/>
      <c r="BI2745" s="51"/>
    </row>
    <row r="2746" spans="57:61" x14ac:dyDescent="0.55000000000000004">
      <c r="BE2746" s="51"/>
      <c r="BF2746" s="51"/>
      <c r="BG2746" s="51"/>
      <c r="BH2746" s="51"/>
      <c r="BI2746" s="51"/>
    </row>
    <row r="2747" spans="57:61" x14ac:dyDescent="0.55000000000000004">
      <c r="BE2747" s="51"/>
      <c r="BF2747" s="51"/>
      <c r="BG2747" s="51"/>
      <c r="BH2747" s="51"/>
      <c r="BI2747" s="51"/>
    </row>
    <row r="2748" spans="57:61" x14ac:dyDescent="0.55000000000000004">
      <c r="BE2748" s="51"/>
      <c r="BF2748" s="51"/>
      <c r="BG2748" s="51"/>
      <c r="BH2748" s="51"/>
      <c r="BI2748" s="51"/>
    </row>
    <row r="2749" spans="57:61" x14ac:dyDescent="0.55000000000000004">
      <c r="BE2749" s="51"/>
      <c r="BF2749" s="51"/>
      <c r="BG2749" s="51"/>
      <c r="BH2749" s="51"/>
      <c r="BI2749" s="51"/>
    </row>
    <row r="2750" spans="57:61" x14ac:dyDescent="0.55000000000000004">
      <c r="BE2750" s="51"/>
      <c r="BF2750" s="51"/>
      <c r="BG2750" s="51"/>
      <c r="BH2750" s="51"/>
      <c r="BI2750" s="51"/>
    </row>
    <row r="2751" spans="57:61" x14ac:dyDescent="0.55000000000000004">
      <c r="BE2751" s="51"/>
      <c r="BF2751" s="51"/>
      <c r="BG2751" s="51"/>
      <c r="BH2751" s="51"/>
      <c r="BI2751" s="51"/>
    </row>
    <row r="2752" spans="57:61" x14ac:dyDescent="0.55000000000000004">
      <c r="BE2752" s="51"/>
      <c r="BF2752" s="51"/>
      <c r="BG2752" s="51"/>
      <c r="BH2752" s="51"/>
      <c r="BI2752" s="51"/>
    </row>
    <row r="2753" spans="57:61" x14ac:dyDescent="0.55000000000000004">
      <c r="BE2753" s="51"/>
      <c r="BF2753" s="51"/>
      <c r="BG2753" s="51"/>
      <c r="BH2753" s="51"/>
      <c r="BI2753" s="51"/>
    </row>
    <row r="2754" spans="57:61" x14ac:dyDescent="0.55000000000000004">
      <c r="BE2754" s="51"/>
      <c r="BF2754" s="51"/>
      <c r="BG2754" s="51"/>
      <c r="BH2754" s="51"/>
      <c r="BI2754" s="51"/>
    </row>
    <row r="2755" spans="57:61" x14ac:dyDescent="0.55000000000000004">
      <c r="BE2755" s="51"/>
      <c r="BF2755" s="51"/>
      <c r="BG2755" s="51"/>
      <c r="BH2755" s="51"/>
      <c r="BI2755" s="51"/>
    </row>
    <row r="2756" spans="57:61" x14ac:dyDescent="0.55000000000000004">
      <c r="BE2756" s="51"/>
      <c r="BF2756" s="51"/>
      <c r="BG2756" s="51"/>
      <c r="BH2756" s="51"/>
      <c r="BI2756" s="51"/>
    </row>
    <row r="2757" spans="57:61" x14ac:dyDescent="0.55000000000000004">
      <c r="BE2757" s="51"/>
      <c r="BF2757" s="51"/>
      <c r="BG2757" s="51"/>
      <c r="BH2757" s="51"/>
      <c r="BI2757" s="51"/>
    </row>
    <row r="2758" spans="57:61" x14ac:dyDescent="0.55000000000000004">
      <c r="BE2758" s="51"/>
      <c r="BF2758" s="51"/>
      <c r="BG2758" s="51"/>
      <c r="BH2758" s="51"/>
      <c r="BI2758" s="51"/>
    </row>
    <row r="2759" spans="57:61" x14ac:dyDescent="0.55000000000000004">
      <c r="BE2759" s="51"/>
      <c r="BF2759" s="51"/>
      <c r="BG2759" s="51"/>
      <c r="BH2759" s="51"/>
      <c r="BI2759" s="51"/>
    </row>
    <row r="2760" spans="57:61" x14ac:dyDescent="0.55000000000000004">
      <c r="BE2760" s="51"/>
      <c r="BF2760" s="51"/>
      <c r="BG2760" s="51"/>
      <c r="BH2760" s="51"/>
      <c r="BI2760" s="51"/>
    </row>
    <row r="2761" spans="57:61" x14ac:dyDescent="0.55000000000000004">
      <c r="BE2761" s="51"/>
      <c r="BF2761" s="51"/>
      <c r="BG2761" s="51"/>
      <c r="BH2761" s="51"/>
      <c r="BI2761" s="51"/>
    </row>
    <row r="2762" spans="57:61" x14ac:dyDescent="0.55000000000000004">
      <c r="BE2762" s="51"/>
      <c r="BF2762" s="51"/>
      <c r="BG2762" s="51"/>
      <c r="BH2762" s="51"/>
      <c r="BI2762" s="51"/>
    </row>
    <row r="2763" spans="57:61" x14ac:dyDescent="0.55000000000000004">
      <c r="BE2763" s="51"/>
      <c r="BF2763" s="51"/>
      <c r="BG2763" s="51"/>
      <c r="BH2763" s="51"/>
      <c r="BI2763" s="51"/>
    </row>
    <row r="2764" spans="57:61" x14ac:dyDescent="0.55000000000000004">
      <c r="BE2764" s="51"/>
      <c r="BF2764" s="51"/>
      <c r="BG2764" s="51"/>
      <c r="BH2764" s="51"/>
      <c r="BI2764" s="51"/>
    </row>
    <row r="2765" spans="57:61" x14ac:dyDescent="0.55000000000000004">
      <c r="BE2765" s="51"/>
      <c r="BF2765" s="51"/>
      <c r="BG2765" s="51"/>
      <c r="BH2765" s="51"/>
      <c r="BI2765" s="51"/>
    </row>
    <row r="2766" spans="57:61" x14ac:dyDescent="0.55000000000000004">
      <c r="BE2766" s="51"/>
      <c r="BF2766" s="51"/>
      <c r="BG2766" s="51"/>
      <c r="BH2766" s="51"/>
      <c r="BI2766" s="51"/>
    </row>
    <row r="2767" spans="57:61" x14ac:dyDescent="0.55000000000000004">
      <c r="BE2767" s="51"/>
      <c r="BF2767" s="51"/>
      <c r="BG2767" s="51"/>
      <c r="BH2767" s="51"/>
      <c r="BI2767" s="51"/>
    </row>
    <row r="2768" spans="57:61" x14ac:dyDescent="0.55000000000000004">
      <c r="BE2768" s="51"/>
      <c r="BF2768" s="51"/>
      <c r="BG2768" s="51"/>
      <c r="BH2768" s="51"/>
      <c r="BI2768" s="51"/>
    </row>
    <row r="2769" spans="57:61" x14ac:dyDescent="0.55000000000000004">
      <c r="BE2769" s="51"/>
      <c r="BF2769" s="51"/>
      <c r="BG2769" s="51"/>
      <c r="BH2769" s="51"/>
      <c r="BI2769" s="51"/>
    </row>
    <row r="2770" spans="57:61" x14ac:dyDescent="0.55000000000000004">
      <c r="BE2770" s="51"/>
      <c r="BF2770" s="51"/>
      <c r="BG2770" s="51"/>
      <c r="BH2770" s="51"/>
      <c r="BI2770" s="51"/>
    </row>
    <row r="2771" spans="57:61" x14ac:dyDescent="0.55000000000000004">
      <c r="BE2771" s="51"/>
      <c r="BF2771" s="51"/>
      <c r="BG2771" s="51"/>
      <c r="BH2771" s="51"/>
      <c r="BI2771" s="51"/>
    </row>
    <row r="2772" spans="57:61" x14ac:dyDescent="0.55000000000000004">
      <c r="BE2772" s="51"/>
      <c r="BF2772" s="51"/>
      <c r="BG2772" s="51"/>
      <c r="BH2772" s="51"/>
      <c r="BI2772" s="51"/>
    </row>
    <row r="2773" spans="57:61" x14ac:dyDescent="0.55000000000000004">
      <c r="BE2773" s="51"/>
      <c r="BF2773" s="51"/>
      <c r="BG2773" s="51"/>
      <c r="BH2773" s="51"/>
      <c r="BI2773" s="51"/>
    </row>
    <row r="2774" spans="57:61" x14ac:dyDescent="0.55000000000000004">
      <c r="BE2774" s="51"/>
      <c r="BF2774" s="51"/>
      <c r="BG2774" s="51"/>
      <c r="BH2774" s="51"/>
      <c r="BI2774" s="51"/>
    </row>
    <row r="2775" spans="57:61" x14ac:dyDescent="0.55000000000000004">
      <c r="BE2775" s="51"/>
      <c r="BF2775" s="51"/>
      <c r="BG2775" s="51"/>
      <c r="BH2775" s="51"/>
      <c r="BI2775" s="51"/>
    </row>
    <row r="2776" spans="57:61" x14ac:dyDescent="0.55000000000000004">
      <c r="BE2776" s="51"/>
      <c r="BF2776" s="51"/>
      <c r="BG2776" s="51"/>
      <c r="BH2776" s="51"/>
      <c r="BI2776" s="51"/>
    </row>
    <row r="2777" spans="57:61" x14ac:dyDescent="0.55000000000000004">
      <c r="BE2777" s="51"/>
      <c r="BF2777" s="51"/>
      <c r="BG2777" s="51"/>
      <c r="BH2777" s="51"/>
      <c r="BI2777" s="51"/>
    </row>
    <row r="2778" spans="57:61" x14ac:dyDescent="0.55000000000000004">
      <c r="BE2778" s="51"/>
      <c r="BF2778" s="51"/>
      <c r="BG2778" s="51"/>
      <c r="BH2778" s="51"/>
      <c r="BI2778" s="51"/>
    </row>
    <row r="2779" spans="57:61" x14ac:dyDescent="0.55000000000000004">
      <c r="BE2779" s="51"/>
      <c r="BF2779" s="51"/>
      <c r="BG2779" s="51"/>
      <c r="BH2779" s="51"/>
      <c r="BI2779" s="51"/>
    </row>
    <row r="2780" spans="57:61" x14ac:dyDescent="0.55000000000000004">
      <c r="BE2780" s="51"/>
      <c r="BF2780" s="51"/>
      <c r="BG2780" s="51"/>
      <c r="BH2780" s="51"/>
      <c r="BI2780" s="51"/>
    </row>
    <row r="2781" spans="57:61" x14ac:dyDescent="0.55000000000000004">
      <c r="BE2781" s="51"/>
      <c r="BF2781" s="51"/>
      <c r="BG2781" s="51"/>
      <c r="BH2781" s="51"/>
      <c r="BI2781" s="51"/>
    </row>
    <row r="2782" spans="57:61" x14ac:dyDescent="0.55000000000000004">
      <c r="BE2782" s="51"/>
      <c r="BF2782" s="51"/>
      <c r="BG2782" s="51"/>
      <c r="BH2782" s="51"/>
      <c r="BI2782" s="51"/>
    </row>
    <row r="2783" spans="57:61" x14ac:dyDescent="0.55000000000000004">
      <c r="BE2783" s="51"/>
      <c r="BF2783" s="51"/>
      <c r="BG2783" s="51"/>
      <c r="BH2783" s="51"/>
      <c r="BI2783" s="51"/>
    </row>
    <row r="2784" spans="57:61" x14ac:dyDescent="0.55000000000000004">
      <c r="BE2784" s="51"/>
      <c r="BF2784" s="51"/>
      <c r="BG2784" s="51"/>
      <c r="BH2784" s="51"/>
      <c r="BI2784" s="51"/>
    </row>
    <row r="2785" spans="57:61" x14ac:dyDescent="0.55000000000000004">
      <c r="BE2785" s="51"/>
      <c r="BF2785" s="51"/>
      <c r="BG2785" s="51"/>
      <c r="BH2785" s="51"/>
      <c r="BI2785" s="51"/>
    </row>
    <row r="2786" spans="57:61" x14ac:dyDescent="0.55000000000000004">
      <c r="BE2786" s="51"/>
      <c r="BF2786" s="51"/>
      <c r="BG2786" s="51"/>
      <c r="BH2786" s="51"/>
      <c r="BI2786" s="51"/>
    </row>
    <row r="2787" spans="57:61" x14ac:dyDescent="0.55000000000000004">
      <c r="BE2787" s="51"/>
      <c r="BF2787" s="51"/>
      <c r="BG2787" s="51"/>
      <c r="BH2787" s="51"/>
      <c r="BI2787" s="51"/>
    </row>
    <row r="2788" spans="57:61" x14ac:dyDescent="0.55000000000000004">
      <c r="BE2788" s="51"/>
      <c r="BF2788" s="51"/>
      <c r="BG2788" s="51"/>
      <c r="BH2788" s="51"/>
      <c r="BI2788" s="51"/>
    </row>
    <row r="2789" spans="57:61" x14ac:dyDescent="0.55000000000000004">
      <c r="BE2789" s="51"/>
      <c r="BF2789" s="51"/>
      <c r="BG2789" s="51"/>
      <c r="BH2789" s="51"/>
      <c r="BI2789" s="51"/>
    </row>
    <row r="2790" spans="57:61" x14ac:dyDescent="0.55000000000000004">
      <c r="BE2790" s="51"/>
      <c r="BF2790" s="51"/>
      <c r="BG2790" s="51"/>
      <c r="BH2790" s="51"/>
      <c r="BI2790" s="51"/>
    </row>
    <row r="2791" spans="57:61" x14ac:dyDescent="0.55000000000000004">
      <c r="BE2791" s="51"/>
      <c r="BF2791" s="51"/>
      <c r="BG2791" s="51"/>
      <c r="BH2791" s="51"/>
      <c r="BI2791" s="51"/>
    </row>
    <row r="2792" spans="57:61" x14ac:dyDescent="0.55000000000000004">
      <c r="BE2792" s="51"/>
      <c r="BF2792" s="51"/>
      <c r="BG2792" s="51"/>
      <c r="BH2792" s="51"/>
      <c r="BI2792" s="51"/>
    </row>
    <row r="2793" spans="57:61" x14ac:dyDescent="0.55000000000000004">
      <c r="BE2793" s="51"/>
      <c r="BF2793" s="51"/>
      <c r="BG2793" s="51"/>
      <c r="BH2793" s="51"/>
      <c r="BI2793" s="51"/>
    </row>
    <row r="2794" spans="57:61" x14ac:dyDescent="0.55000000000000004">
      <c r="BE2794" s="51"/>
      <c r="BF2794" s="51"/>
      <c r="BG2794" s="51"/>
      <c r="BH2794" s="51"/>
      <c r="BI2794" s="51"/>
    </row>
    <row r="2795" spans="57:61" x14ac:dyDescent="0.55000000000000004">
      <c r="BE2795" s="51"/>
      <c r="BF2795" s="51"/>
      <c r="BG2795" s="51"/>
      <c r="BH2795" s="51"/>
      <c r="BI2795" s="51"/>
    </row>
    <row r="2796" spans="57:61" x14ac:dyDescent="0.55000000000000004">
      <c r="BE2796" s="51"/>
      <c r="BF2796" s="51"/>
      <c r="BG2796" s="51"/>
      <c r="BH2796" s="51"/>
      <c r="BI2796" s="51"/>
    </row>
    <row r="2797" spans="57:61" x14ac:dyDescent="0.55000000000000004">
      <c r="BE2797" s="51"/>
      <c r="BF2797" s="51"/>
      <c r="BG2797" s="51"/>
      <c r="BH2797" s="51"/>
      <c r="BI2797" s="51"/>
    </row>
    <row r="2798" spans="57:61" x14ac:dyDescent="0.55000000000000004">
      <c r="BE2798" s="51"/>
      <c r="BF2798" s="51"/>
      <c r="BG2798" s="51"/>
      <c r="BH2798" s="51"/>
      <c r="BI2798" s="51"/>
    </row>
    <row r="2799" spans="57:61" x14ac:dyDescent="0.55000000000000004">
      <c r="BE2799" s="51"/>
      <c r="BF2799" s="51"/>
      <c r="BG2799" s="51"/>
      <c r="BH2799" s="51"/>
      <c r="BI2799" s="51"/>
    </row>
    <row r="2800" spans="57:61" x14ac:dyDescent="0.55000000000000004">
      <c r="BE2800" s="51"/>
      <c r="BF2800" s="51"/>
      <c r="BG2800" s="51"/>
      <c r="BH2800" s="51"/>
      <c r="BI2800" s="51"/>
    </row>
    <row r="2801" spans="57:61" x14ac:dyDescent="0.55000000000000004">
      <c r="BE2801" s="51"/>
      <c r="BF2801" s="51"/>
      <c r="BG2801" s="51"/>
      <c r="BH2801" s="51"/>
      <c r="BI2801" s="51"/>
    </row>
    <row r="2802" spans="57:61" x14ac:dyDescent="0.55000000000000004">
      <c r="BE2802" s="51"/>
      <c r="BF2802" s="51"/>
      <c r="BG2802" s="51"/>
      <c r="BH2802" s="51"/>
      <c r="BI2802" s="51"/>
    </row>
    <row r="2803" spans="57:61" x14ac:dyDescent="0.55000000000000004">
      <c r="BE2803" s="51"/>
      <c r="BF2803" s="51"/>
      <c r="BG2803" s="51"/>
      <c r="BH2803" s="51"/>
      <c r="BI2803" s="51"/>
    </row>
    <row r="2804" spans="57:61" x14ac:dyDescent="0.55000000000000004">
      <c r="BE2804" s="51"/>
      <c r="BF2804" s="51"/>
      <c r="BG2804" s="51"/>
      <c r="BH2804" s="51"/>
      <c r="BI2804" s="51"/>
    </row>
    <row r="2805" spans="57:61" x14ac:dyDescent="0.55000000000000004">
      <c r="BE2805" s="51"/>
      <c r="BF2805" s="51"/>
      <c r="BG2805" s="51"/>
      <c r="BH2805" s="51"/>
      <c r="BI2805" s="51"/>
    </row>
    <row r="2806" spans="57:61" x14ac:dyDescent="0.55000000000000004">
      <c r="BE2806" s="51"/>
      <c r="BF2806" s="51"/>
      <c r="BG2806" s="51"/>
      <c r="BH2806" s="51"/>
      <c r="BI2806" s="51"/>
    </row>
    <row r="2807" spans="57:61" x14ac:dyDescent="0.55000000000000004">
      <c r="BE2807" s="51"/>
      <c r="BF2807" s="51"/>
      <c r="BG2807" s="51"/>
      <c r="BH2807" s="51"/>
      <c r="BI2807" s="51"/>
    </row>
    <row r="2808" spans="57:61" x14ac:dyDescent="0.55000000000000004">
      <c r="BE2808" s="51"/>
      <c r="BF2808" s="51"/>
      <c r="BG2808" s="51"/>
      <c r="BH2808" s="51"/>
      <c r="BI2808" s="51"/>
    </row>
    <row r="2809" spans="57:61" x14ac:dyDescent="0.55000000000000004">
      <c r="BE2809" s="51"/>
      <c r="BF2809" s="51"/>
      <c r="BG2809" s="51"/>
      <c r="BH2809" s="51"/>
      <c r="BI2809" s="51"/>
    </row>
    <row r="2810" spans="57:61" x14ac:dyDescent="0.55000000000000004">
      <c r="BE2810" s="51"/>
      <c r="BF2810" s="51"/>
      <c r="BG2810" s="51"/>
      <c r="BH2810" s="51"/>
      <c r="BI2810" s="51"/>
    </row>
    <row r="2811" spans="57:61" x14ac:dyDescent="0.55000000000000004">
      <c r="BE2811" s="51"/>
      <c r="BF2811" s="51"/>
      <c r="BG2811" s="51"/>
      <c r="BH2811" s="51"/>
      <c r="BI2811" s="51"/>
    </row>
    <row r="2812" spans="57:61" x14ac:dyDescent="0.55000000000000004">
      <c r="BE2812" s="51"/>
      <c r="BF2812" s="51"/>
      <c r="BG2812" s="51"/>
      <c r="BH2812" s="51"/>
      <c r="BI2812" s="51"/>
    </row>
    <row r="2813" spans="57:61" x14ac:dyDescent="0.55000000000000004">
      <c r="BE2813" s="51"/>
      <c r="BF2813" s="51"/>
      <c r="BG2813" s="51"/>
      <c r="BH2813" s="51"/>
      <c r="BI2813" s="51"/>
    </row>
    <row r="2814" spans="57:61" x14ac:dyDescent="0.55000000000000004">
      <c r="BE2814" s="51"/>
      <c r="BF2814" s="51"/>
      <c r="BG2814" s="51"/>
      <c r="BH2814" s="51"/>
      <c r="BI2814" s="51"/>
    </row>
    <row r="2815" spans="57:61" x14ac:dyDescent="0.55000000000000004">
      <c r="BE2815" s="51"/>
      <c r="BF2815" s="51"/>
      <c r="BG2815" s="51"/>
      <c r="BH2815" s="51"/>
      <c r="BI2815" s="51"/>
    </row>
    <row r="2816" spans="57:61" x14ac:dyDescent="0.55000000000000004">
      <c r="BE2816" s="51"/>
      <c r="BF2816" s="51"/>
      <c r="BG2816" s="51"/>
      <c r="BH2816" s="51"/>
      <c r="BI2816" s="51"/>
    </row>
    <row r="2817" spans="57:61" x14ac:dyDescent="0.55000000000000004">
      <c r="BE2817" s="51"/>
      <c r="BF2817" s="51"/>
      <c r="BG2817" s="51"/>
      <c r="BH2817" s="51"/>
      <c r="BI2817" s="51"/>
    </row>
    <row r="2818" spans="57:61" x14ac:dyDescent="0.55000000000000004">
      <c r="BE2818" s="51"/>
      <c r="BF2818" s="51"/>
      <c r="BG2818" s="51"/>
      <c r="BH2818" s="51"/>
      <c r="BI2818" s="51"/>
    </row>
    <row r="2819" spans="57:61" x14ac:dyDescent="0.55000000000000004">
      <c r="BE2819" s="51"/>
      <c r="BF2819" s="51"/>
      <c r="BG2819" s="51"/>
      <c r="BH2819" s="51"/>
      <c r="BI2819" s="51"/>
    </row>
    <row r="2820" spans="57:61" x14ac:dyDescent="0.55000000000000004">
      <c r="BE2820" s="51"/>
      <c r="BF2820" s="51"/>
      <c r="BG2820" s="51"/>
      <c r="BH2820" s="51"/>
      <c r="BI2820" s="51"/>
    </row>
    <row r="2821" spans="57:61" x14ac:dyDescent="0.55000000000000004">
      <c r="BE2821" s="51"/>
      <c r="BF2821" s="51"/>
      <c r="BG2821" s="51"/>
      <c r="BH2821" s="51"/>
      <c r="BI2821" s="51"/>
    </row>
    <row r="2822" spans="57:61" x14ac:dyDescent="0.55000000000000004">
      <c r="BE2822" s="51"/>
      <c r="BF2822" s="51"/>
      <c r="BG2822" s="51"/>
      <c r="BH2822" s="51"/>
      <c r="BI2822" s="51"/>
    </row>
    <row r="2823" spans="57:61" x14ac:dyDescent="0.55000000000000004">
      <c r="BE2823" s="51"/>
      <c r="BF2823" s="51"/>
      <c r="BG2823" s="51"/>
      <c r="BH2823" s="51"/>
      <c r="BI2823" s="51"/>
    </row>
    <row r="2824" spans="57:61" x14ac:dyDescent="0.55000000000000004">
      <c r="BE2824" s="51"/>
      <c r="BF2824" s="51"/>
      <c r="BG2824" s="51"/>
      <c r="BH2824" s="51"/>
      <c r="BI2824" s="51"/>
    </row>
    <row r="2825" spans="57:61" x14ac:dyDescent="0.55000000000000004">
      <c r="BE2825" s="51"/>
      <c r="BF2825" s="51"/>
      <c r="BG2825" s="51"/>
      <c r="BH2825" s="51"/>
      <c r="BI2825" s="51"/>
    </row>
    <row r="2826" spans="57:61" x14ac:dyDescent="0.55000000000000004">
      <c r="BE2826" s="51"/>
      <c r="BF2826" s="51"/>
      <c r="BG2826" s="51"/>
      <c r="BH2826" s="51"/>
      <c r="BI2826" s="51"/>
    </row>
    <row r="2827" spans="57:61" x14ac:dyDescent="0.55000000000000004">
      <c r="BE2827" s="51"/>
      <c r="BF2827" s="51"/>
      <c r="BG2827" s="51"/>
      <c r="BH2827" s="51"/>
      <c r="BI2827" s="51"/>
    </row>
    <row r="2828" spans="57:61" x14ac:dyDescent="0.55000000000000004">
      <c r="BE2828" s="51"/>
      <c r="BF2828" s="51"/>
      <c r="BG2828" s="51"/>
      <c r="BH2828" s="51"/>
      <c r="BI2828" s="51"/>
    </row>
    <row r="2829" spans="57:61" x14ac:dyDescent="0.55000000000000004">
      <c r="BE2829" s="51"/>
      <c r="BF2829" s="51"/>
      <c r="BG2829" s="51"/>
      <c r="BH2829" s="51"/>
      <c r="BI2829" s="51"/>
    </row>
    <row r="2830" spans="57:61" x14ac:dyDescent="0.55000000000000004">
      <c r="BE2830" s="51"/>
      <c r="BF2830" s="51"/>
      <c r="BG2830" s="51"/>
      <c r="BH2830" s="51"/>
      <c r="BI2830" s="51"/>
    </row>
    <row r="2831" spans="57:61" x14ac:dyDescent="0.55000000000000004">
      <c r="BE2831" s="51"/>
      <c r="BF2831" s="51"/>
      <c r="BG2831" s="51"/>
      <c r="BH2831" s="51"/>
      <c r="BI2831" s="51"/>
    </row>
    <row r="2832" spans="57:61" x14ac:dyDescent="0.55000000000000004">
      <c r="BE2832" s="51"/>
      <c r="BF2832" s="51"/>
      <c r="BG2832" s="51"/>
      <c r="BH2832" s="51"/>
      <c r="BI2832" s="51"/>
    </row>
    <row r="2833" spans="57:61" x14ac:dyDescent="0.55000000000000004">
      <c r="BE2833" s="51"/>
      <c r="BF2833" s="51"/>
      <c r="BG2833" s="51"/>
      <c r="BH2833" s="51"/>
      <c r="BI2833" s="51"/>
    </row>
    <row r="2834" spans="57:61" x14ac:dyDescent="0.55000000000000004">
      <c r="BE2834" s="51"/>
      <c r="BF2834" s="51"/>
      <c r="BG2834" s="51"/>
      <c r="BH2834" s="51"/>
      <c r="BI2834" s="51"/>
    </row>
    <row r="2835" spans="57:61" x14ac:dyDescent="0.55000000000000004">
      <c r="BE2835" s="51"/>
      <c r="BF2835" s="51"/>
      <c r="BG2835" s="51"/>
      <c r="BH2835" s="51"/>
      <c r="BI2835" s="51"/>
    </row>
    <row r="2836" spans="57:61" x14ac:dyDescent="0.55000000000000004">
      <c r="BE2836" s="51"/>
      <c r="BF2836" s="51"/>
      <c r="BG2836" s="51"/>
      <c r="BH2836" s="51"/>
      <c r="BI2836" s="51"/>
    </row>
    <row r="2837" spans="57:61" x14ac:dyDescent="0.55000000000000004">
      <c r="BE2837" s="51"/>
      <c r="BF2837" s="51"/>
      <c r="BG2837" s="51"/>
      <c r="BH2837" s="51"/>
      <c r="BI2837" s="51"/>
    </row>
    <row r="2838" spans="57:61" x14ac:dyDescent="0.55000000000000004">
      <c r="BE2838" s="51"/>
      <c r="BF2838" s="51"/>
      <c r="BG2838" s="51"/>
      <c r="BH2838" s="51"/>
      <c r="BI2838" s="51"/>
    </row>
    <row r="2839" spans="57:61" x14ac:dyDescent="0.55000000000000004">
      <c r="BE2839" s="51"/>
      <c r="BF2839" s="51"/>
      <c r="BG2839" s="51"/>
      <c r="BH2839" s="51"/>
      <c r="BI2839" s="51"/>
    </row>
    <row r="2840" spans="57:61" x14ac:dyDescent="0.55000000000000004">
      <c r="BE2840" s="51"/>
      <c r="BF2840" s="51"/>
      <c r="BG2840" s="51"/>
      <c r="BH2840" s="51"/>
      <c r="BI2840" s="51"/>
    </row>
    <row r="2841" spans="57:61" x14ac:dyDescent="0.55000000000000004">
      <c r="BE2841" s="51"/>
      <c r="BF2841" s="51"/>
      <c r="BG2841" s="51"/>
      <c r="BH2841" s="51"/>
      <c r="BI2841" s="51"/>
    </row>
    <row r="2842" spans="57:61" x14ac:dyDescent="0.55000000000000004">
      <c r="BE2842" s="51"/>
      <c r="BF2842" s="51"/>
      <c r="BG2842" s="51"/>
      <c r="BH2842" s="51"/>
      <c r="BI2842" s="51"/>
    </row>
    <row r="2843" spans="57:61" x14ac:dyDescent="0.55000000000000004">
      <c r="BE2843" s="51"/>
      <c r="BF2843" s="51"/>
      <c r="BG2843" s="51"/>
      <c r="BH2843" s="51"/>
      <c r="BI2843" s="51"/>
    </row>
    <row r="2844" spans="57:61" x14ac:dyDescent="0.55000000000000004">
      <c r="BE2844" s="51"/>
      <c r="BF2844" s="51"/>
      <c r="BG2844" s="51"/>
      <c r="BH2844" s="51"/>
      <c r="BI2844" s="51"/>
    </row>
    <row r="2845" spans="57:61" x14ac:dyDescent="0.55000000000000004">
      <c r="BE2845" s="51"/>
      <c r="BF2845" s="51"/>
      <c r="BG2845" s="51"/>
      <c r="BH2845" s="51"/>
      <c r="BI2845" s="51"/>
    </row>
    <row r="2846" spans="57:61" x14ac:dyDescent="0.55000000000000004">
      <c r="BE2846" s="51"/>
      <c r="BF2846" s="51"/>
      <c r="BG2846" s="51"/>
      <c r="BH2846" s="51"/>
      <c r="BI2846" s="51"/>
    </row>
    <row r="2847" spans="57:61" x14ac:dyDescent="0.55000000000000004">
      <c r="BE2847" s="51"/>
      <c r="BF2847" s="51"/>
      <c r="BG2847" s="51"/>
      <c r="BH2847" s="51"/>
      <c r="BI2847" s="51"/>
    </row>
    <row r="2848" spans="57:61" x14ac:dyDescent="0.55000000000000004">
      <c r="BE2848" s="51"/>
      <c r="BF2848" s="51"/>
      <c r="BG2848" s="51"/>
      <c r="BH2848" s="51"/>
      <c r="BI2848" s="51"/>
    </row>
    <row r="2849" spans="57:61" x14ac:dyDescent="0.55000000000000004">
      <c r="BE2849" s="51"/>
      <c r="BF2849" s="51"/>
      <c r="BG2849" s="51"/>
      <c r="BH2849" s="51"/>
      <c r="BI2849" s="51"/>
    </row>
    <row r="2850" spans="57:61" x14ac:dyDescent="0.55000000000000004">
      <c r="BE2850" s="51"/>
      <c r="BF2850" s="51"/>
      <c r="BG2850" s="51"/>
      <c r="BH2850" s="51"/>
      <c r="BI2850" s="51"/>
    </row>
    <row r="2851" spans="57:61" x14ac:dyDescent="0.55000000000000004">
      <c r="BE2851" s="51"/>
      <c r="BF2851" s="51"/>
      <c r="BG2851" s="51"/>
      <c r="BH2851" s="51"/>
      <c r="BI2851" s="51"/>
    </row>
    <row r="2852" spans="57:61" x14ac:dyDescent="0.55000000000000004">
      <c r="BE2852" s="51"/>
      <c r="BF2852" s="51"/>
      <c r="BG2852" s="51"/>
      <c r="BH2852" s="51"/>
      <c r="BI2852" s="51"/>
    </row>
    <row r="2853" spans="57:61" x14ac:dyDescent="0.55000000000000004">
      <c r="BE2853" s="51"/>
      <c r="BF2853" s="51"/>
      <c r="BG2853" s="51"/>
      <c r="BH2853" s="51"/>
      <c r="BI2853" s="51"/>
    </row>
    <row r="2854" spans="57:61" x14ac:dyDescent="0.55000000000000004">
      <c r="BE2854" s="51"/>
      <c r="BF2854" s="51"/>
      <c r="BG2854" s="51"/>
      <c r="BH2854" s="51"/>
      <c r="BI2854" s="51"/>
    </row>
    <row r="2855" spans="57:61" x14ac:dyDescent="0.55000000000000004">
      <c r="BE2855" s="51"/>
      <c r="BF2855" s="51"/>
      <c r="BG2855" s="51"/>
      <c r="BH2855" s="51"/>
      <c r="BI2855" s="51"/>
    </row>
    <row r="2856" spans="57:61" x14ac:dyDescent="0.55000000000000004">
      <c r="BE2856" s="51"/>
      <c r="BF2856" s="51"/>
      <c r="BG2856" s="51"/>
      <c r="BH2856" s="51"/>
      <c r="BI2856" s="51"/>
    </row>
    <row r="2857" spans="57:61" x14ac:dyDescent="0.55000000000000004">
      <c r="BE2857" s="51"/>
      <c r="BF2857" s="51"/>
      <c r="BG2857" s="51"/>
      <c r="BH2857" s="51"/>
      <c r="BI2857" s="51"/>
    </row>
    <row r="2858" spans="57:61" x14ac:dyDescent="0.55000000000000004">
      <c r="BE2858" s="51"/>
      <c r="BF2858" s="51"/>
      <c r="BG2858" s="51"/>
      <c r="BH2858" s="51"/>
      <c r="BI2858" s="51"/>
    </row>
    <row r="2859" spans="57:61" x14ac:dyDescent="0.55000000000000004">
      <c r="BE2859" s="51"/>
      <c r="BF2859" s="51"/>
      <c r="BG2859" s="51"/>
      <c r="BH2859" s="51"/>
      <c r="BI2859" s="51"/>
    </row>
    <row r="2860" spans="57:61" x14ac:dyDescent="0.55000000000000004">
      <c r="BE2860" s="51"/>
      <c r="BF2860" s="51"/>
      <c r="BG2860" s="51"/>
      <c r="BH2860" s="51"/>
      <c r="BI2860" s="51"/>
    </row>
    <row r="2861" spans="57:61" x14ac:dyDescent="0.55000000000000004">
      <c r="BE2861" s="51"/>
      <c r="BF2861" s="51"/>
      <c r="BG2861" s="51"/>
      <c r="BH2861" s="51"/>
      <c r="BI2861" s="51"/>
    </row>
    <row r="2862" spans="57:61" x14ac:dyDescent="0.55000000000000004">
      <c r="BE2862" s="51"/>
      <c r="BF2862" s="51"/>
      <c r="BG2862" s="51"/>
      <c r="BH2862" s="51"/>
      <c r="BI2862" s="51"/>
    </row>
    <row r="2863" spans="57:61" x14ac:dyDescent="0.55000000000000004">
      <c r="BE2863" s="51"/>
      <c r="BF2863" s="51"/>
      <c r="BG2863" s="51"/>
      <c r="BH2863" s="51"/>
      <c r="BI2863" s="51"/>
    </row>
    <row r="2864" spans="57:61" x14ac:dyDescent="0.55000000000000004">
      <c r="BE2864" s="51"/>
      <c r="BF2864" s="51"/>
      <c r="BG2864" s="51"/>
      <c r="BH2864" s="51"/>
      <c r="BI2864" s="51"/>
    </row>
    <row r="2865" spans="57:61" x14ac:dyDescent="0.55000000000000004">
      <c r="BE2865" s="51"/>
      <c r="BF2865" s="51"/>
      <c r="BG2865" s="51"/>
      <c r="BH2865" s="51"/>
      <c r="BI2865" s="51"/>
    </row>
    <row r="2866" spans="57:61" x14ac:dyDescent="0.55000000000000004">
      <c r="BE2866" s="51"/>
      <c r="BF2866" s="51"/>
      <c r="BG2866" s="51"/>
      <c r="BH2866" s="51"/>
      <c r="BI2866" s="51"/>
    </row>
    <row r="2867" spans="57:61" x14ac:dyDescent="0.55000000000000004">
      <c r="BE2867" s="51"/>
      <c r="BF2867" s="51"/>
      <c r="BG2867" s="51"/>
      <c r="BH2867" s="51"/>
      <c r="BI2867" s="51"/>
    </row>
    <row r="2868" spans="57:61" x14ac:dyDescent="0.55000000000000004">
      <c r="BE2868" s="51"/>
      <c r="BF2868" s="51"/>
      <c r="BG2868" s="51"/>
      <c r="BH2868" s="51"/>
      <c r="BI2868" s="51"/>
    </row>
    <row r="2869" spans="57:61" x14ac:dyDescent="0.55000000000000004">
      <c r="BE2869" s="51"/>
      <c r="BF2869" s="51"/>
      <c r="BG2869" s="51"/>
      <c r="BH2869" s="51"/>
      <c r="BI2869" s="51"/>
    </row>
    <row r="2870" spans="57:61" x14ac:dyDescent="0.55000000000000004">
      <c r="BE2870" s="51"/>
      <c r="BF2870" s="51"/>
      <c r="BG2870" s="51"/>
      <c r="BH2870" s="51"/>
      <c r="BI2870" s="51"/>
    </row>
    <row r="2871" spans="57:61" x14ac:dyDescent="0.55000000000000004">
      <c r="BE2871" s="51"/>
      <c r="BF2871" s="51"/>
      <c r="BG2871" s="51"/>
      <c r="BH2871" s="51"/>
      <c r="BI2871" s="51"/>
    </row>
    <row r="2872" spans="57:61" x14ac:dyDescent="0.55000000000000004">
      <c r="BE2872" s="51"/>
      <c r="BF2872" s="51"/>
      <c r="BG2872" s="51"/>
      <c r="BH2872" s="51"/>
      <c r="BI2872" s="51"/>
    </row>
    <row r="2873" spans="57:61" x14ac:dyDescent="0.55000000000000004">
      <c r="BE2873" s="51"/>
      <c r="BF2873" s="51"/>
      <c r="BG2873" s="51"/>
      <c r="BH2873" s="51"/>
      <c r="BI2873" s="51"/>
    </row>
    <row r="2874" spans="57:61" x14ac:dyDescent="0.55000000000000004">
      <c r="BE2874" s="51"/>
      <c r="BF2874" s="51"/>
      <c r="BG2874" s="51"/>
      <c r="BH2874" s="51"/>
      <c r="BI2874" s="51"/>
    </row>
    <row r="2875" spans="57:61" x14ac:dyDescent="0.55000000000000004">
      <c r="BE2875" s="51"/>
      <c r="BF2875" s="51"/>
      <c r="BG2875" s="51"/>
      <c r="BH2875" s="51"/>
      <c r="BI2875" s="51"/>
    </row>
    <row r="2876" spans="57:61" x14ac:dyDescent="0.55000000000000004">
      <c r="BE2876" s="51"/>
      <c r="BF2876" s="51"/>
      <c r="BG2876" s="51"/>
      <c r="BH2876" s="51"/>
      <c r="BI2876" s="51"/>
    </row>
    <row r="2877" spans="57:61" x14ac:dyDescent="0.55000000000000004">
      <c r="BE2877" s="51"/>
      <c r="BF2877" s="51"/>
      <c r="BG2877" s="51"/>
      <c r="BH2877" s="51"/>
      <c r="BI2877" s="51"/>
    </row>
    <row r="2878" spans="57:61" x14ac:dyDescent="0.55000000000000004">
      <c r="BE2878" s="51"/>
      <c r="BF2878" s="51"/>
      <c r="BG2878" s="51"/>
      <c r="BH2878" s="51"/>
      <c r="BI2878" s="51"/>
    </row>
    <row r="2879" spans="57:61" x14ac:dyDescent="0.55000000000000004">
      <c r="BE2879" s="51"/>
      <c r="BF2879" s="51"/>
      <c r="BG2879" s="51"/>
      <c r="BH2879" s="51"/>
      <c r="BI2879" s="51"/>
    </row>
    <row r="2880" spans="57:61" x14ac:dyDescent="0.55000000000000004">
      <c r="BE2880" s="51"/>
      <c r="BF2880" s="51"/>
      <c r="BG2880" s="51"/>
      <c r="BH2880" s="51"/>
      <c r="BI2880" s="51"/>
    </row>
    <row r="2881" spans="57:61" x14ac:dyDescent="0.55000000000000004">
      <c r="BE2881" s="51"/>
      <c r="BF2881" s="51"/>
      <c r="BG2881" s="51"/>
      <c r="BH2881" s="51"/>
      <c r="BI2881" s="51"/>
    </row>
    <row r="2882" spans="57:61" x14ac:dyDescent="0.55000000000000004">
      <c r="BE2882" s="51"/>
      <c r="BF2882" s="51"/>
      <c r="BG2882" s="51"/>
      <c r="BH2882" s="51"/>
      <c r="BI2882" s="51"/>
    </row>
    <row r="2883" spans="57:61" x14ac:dyDescent="0.55000000000000004">
      <c r="BE2883" s="51"/>
      <c r="BF2883" s="51"/>
      <c r="BG2883" s="51"/>
      <c r="BH2883" s="51"/>
      <c r="BI2883" s="51"/>
    </row>
    <row r="2884" spans="57:61" x14ac:dyDescent="0.55000000000000004">
      <c r="BE2884" s="51"/>
      <c r="BF2884" s="51"/>
      <c r="BG2884" s="51"/>
      <c r="BH2884" s="51"/>
      <c r="BI2884" s="51"/>
    </row>
    <row r="2885" spans="57:61" x14ac:dyDescent="0.55000000000000004">
      <c r="BE2885" s="51"/>
      <c r="BF2885" s="51"/>
      <c r="BG2885" s="51"/>
      <c r="BH2885" s="51"/>
      <c r="BI2885" s="51"/>
    </row>
    <row r="2886" spans="57:61" x14ac:dyDescent="0.55000000000000004">
      <c r="BE2886" s="51"/>
      <c r="BF2886" s="51"/>
      <c r="BG2886" s="51"/>
      <c r="BH2886" s="51"/>
      <c r="BI2886" s="51"/>
    </row>
    <row r="2887" spans="57:61" x14ac:dyDescent="0.55000000000000004">
      <c r="BE2887" s="51"/>
      <c r="BF2887" s="51"/>
      <c r="BG2887" s="51"/>
      <c r="BH2887" s="51"/>
      <c r="BI2887" s="51"/>
    </row>
    <row r="2888" spans="57:61" x14ac:dyDescent="0.55000000000000004">
      <c r="BE2888" s="51"/>
      <c r="BF2888" s="51"/>
      <c r="BG2888" s="51"/>
      <c r="BH2888" s="51"/>
      <c r="BI2888" s="51"/>
    </row>
    <row r="2889" spans="57:61" x14ac:dyDescent="0.55000000000000004">
      <c r="BE2889" s="51"/>
      <c r="BF2889" s="51"/>
      <c r="BG2889" s="51"/>
      <c r="BH2889" s="51"/>
      <c r="BI2889" s="51"/>
    </row>
    <row r="2890" spans="57:61" x14ac:dyDescent="0.55000000000000004">
      <c r="BE2890" s="51"/>
      <c r="BF2890" s="51"/>
      <c r="BG2890" s="51"/>
      <c r="BH2890" s="51"/>
      <c r="BI2890" s="51"/>
    </row>
    <row r="2891" spans="57:61" x14ac:dyDescent="0.55000000000000004">
      <c r="BE2891" s="51"/>
      <c r="BF2891" s="51"/>
      <c r="BG2891" s="51"/>
      <c r="BH2891" s="51"/>
      <c r="BI2891" s="51"/>
    </row>
    <row r="2892" spans="57:61" x14ac:dyDescent="0.55000000000000004">
      <c r="BE2892" s="51"/>
      <c r="BF2892" s="51"/>
      <c r="BG2892" s="51"/>
      <c r="BH2892" s="51"/>
      <c r="BI2892" s="51"/>
    </row>
    <row r="2893" spans="57:61" x14ac:dyDescent="0.55000000000000004">
      <c r="BE2893" s="51"/>
      <c r="BF2893" s="51"/>
      <c r="BG2893" s="51"/>
      <c r="BH2893" s="51"/>
      <c r="BI2893" s="51"/>
    </row>
    <row r="2894" spans="57:61" x14ac:dyDescent="0.55000000000000004">
      <c r="BE2894" s="51"/>
      <c r="BF2894" s="51"/>
      <c r="BG2894" s="51"/>
      <c r="BH2894" s="51"/>
      <c r="BI2894" s="51"/>
    </row>
    <row r="2895" spans="57:61" x14ac:dyDescent="0.55000000000000004">
      <c r="BE2895" s="51"/>
      <c r="BF2895" s="51"/>
      <c r="BG2895" s="51"/>
      <c r="BH2895" s="51"/>
      <c r="BI2895" s="51"/>
    </row>
    <row r="2896" spans="57:61" x14ac:dyDescent="0.55000000000000004">
      <c r="BE2896" s="51"/>
      <c r="BF2896" s="51"/>
      <c r="BG2896" s="51"/>
      <c r="BH2896" s="51"/>
      <c r="BI2896" s="51"/>
    </row>
    <row r="2897" spans="57:61" x14ac:dyDescent="0.55000000000000004">
      <c r="BE2897" s="51"/>
      <c r="BF2897" s="51"/>
      <c r="BG2897" s="51"/>
      <c r="BH2897" s="51"/>
      <c r="BI2897" s="51"/>
    </row>
    <row r="2898" spans="57:61" x14ac:dyDescent="0.55000000000000004">
      <c r="BE2898" s="51"/>
      <c r="BF2898" s="51"/>
      <c r="BG2898" s="51"/>
      <c r="BH2898" s="51"/>
      <c r="BI2898" s="51"/>
    </row>
    <row r="2899" spans="57:61" x14ac:dyDescent="0.55000000000000004">
      <c r="BE2899" s="51"/>
      <c r="BF2899" s="51"/>
      <c r="BG2899" s="51"/>
      <c r="BH2899" s="51"/>
      <c r="BI2899" s="51"/>
    </row>
    <row r="2900" spans="57:61" x14ac:dyDescent="0.55000000000000004">
      <c r="BE2900" s="51"/>
      <c r="BF2900" s="51"/>
      <c r="BG2900" s="51"/>
      <c r="BH2900" s="51"/>
      <c r="BI2900" s="51"/>
    </row>
    <row r="2901" spans="57:61" x14ac:dyDescent="0.55000000000000004">
      <c r="BE2901" s="51"/>
      <c r="BF2901" s="51"/>
      <c r="BG2901" s="51"/>
      <c r="BH2901" s="51"/>
      <c r="BI2901" s="51"/>
    </row>
    <row r="2902" spans="57:61" x14ac:dyDescent="0.55000000000000004">
      <c r="BE2902" s="51"/>
      <c r="BF2902" s="51"/>
      <c r="BG2902" s="51"/>
      <c r="BH2902" s="51"/>
      <c r="BI2902" s="51"/>
    </row>
    <row r="2903" spans="57:61" x14ac:dyDescent="0.55000000000000004">
      <c r="BE2903" s="51"/>
      <c r="BF2903" s="51"/>
      <c r="BG2903" s="51"/>
      <c r="BH2903" s="51"/>
      <c r="BI2903" s="51"/>
    </row>
    <row r="2904" spans="57:61" x14ac:dyDescent="0.55000000000000004">
      <c r="BE2904" s="51"/>
      <c r="BF2904" s="51"/>
      <c r="BG2904" s="51"/>
      <c r="BH2904" s="51"/>
      <c r="BI2904" s="51"/>
    </row>
    <row r="2905" spans="57:61" x14ac:dyDescent="0.55000000000000004">
      <c r="BE2905" s="51"/>
      <c r="BF2905" s="51"/>
      <c r="BG2905" s="51"/>
      <c r="BH2905" s="51"/>
      <c r="BI2905" s="51"/>
    </row>
    <row r="2906" spans="57:61" x14ac:dyDescent="0.55000000000000004">
      <c r="BE2906" s="51"/>
      <c r="BF2906" s="51"/>
      <c r="BG2906" s="51"/>
      <c r="BH2906" s="51"/>
      <c r="BI2906" s="51"/>
    </row>
    <row r="2907" spans="57:61" x14ac:dyDescent="0.55000000000000004">
      <c r="BE2907" s="51"/>
      <c r="BF2907" s="51"/>
      <c r="BG2907" s="51"/>
      <c r="BH2907" s="51"/>
      <c r="BI2907" s="51"/>
    </row>
    <row r="2908" spans="57:61" x14ac:dyDescent="0.55000000000000004">
      <c r="BE2908" s="51"/>
      <c r="BF2908" s="51"/>
      <c r="BG2908" s="51"/>
      <c r="BH2908" s="51"/>
      <c r="BI2908" s="51"/>
    </row>
    <row r="2909" spans="57:61" x14ac:dyDescent="0.55000000000000004">
      <c r="BE2909" s="51"/>
      <c r="BF2909" s="51"/>
      <c r="BG2909" s="51"/>
      <c r="BH2909" s="51"/>
      <c r="BI2909" s="51"/>
    </row>
    <row r="2910" spans="57:61" x14ac:dyDescent="0.55000000000000004">
      <c r="BE2910" s="51"/>
      <c r="BF2910" s="51"/>
      <c r="BG2910" s="51"/>
      <c r="BH2910" s="51"/>
      <c r="BI2910" s="51"/>
    </row>
    <row r="2911" spans="57:61" x14ac:dyDescent="0.55000000000000004">
      <c r="BE2911" s="51"/>
      <c r="BF2911" s="51"/>
      <c r="BG2911" s="51"/>
      <c r="BH2911" s="51"/>
      <c r="BI2911" s="51"/>
    </row>
    <row r="2912" spans="57:61" x14ac:dyDescent="0.55000000000000004">
      <c r="BE2912" s="51"/>
      <c r="BF2912" s="51"/>
      <c r="BG2912" s="51"/>
      <c r="BH2912" s="51"/>
      <c r="BI2912" s="51"/>
    </row>
    <row r="2913" spans="57:61" x14ac:dyDescent="0.55000000000000004">
      <c r="BE2913" s="51"/>
      <c r="BF2913" s="51"/>
      <c r="BG2913" s="51"/>
      <c r="BH2913" s="51"/>
      <c r="BI2913" s="51"/>
    </row>
    <row r="2914" spans="57:61" x14ac:dyDescent="0.55000000000000004">
      <c r="BE2914" s="51"/>
      <c r="BF2914" s="51"/>
      <c r="BG2914" s="51"/>
      <c r="BH2914" s="51"/>
      <c r="BI2914" s="51"/>
    </row>
    <row r="2915" spans="57:61" x14ac:dyDescent="0.55000000000000004">
      <c r="BE2915" s="51"/>
      <c r="BF2915" s="51"/>
      <c r="BG2915" s="51"/>
      <c r="BH2915" s="51"/>
      <c r="BI2915" s="51"/>
    </row>
    <row r="2916" spans="57:61" x14ac:dyDescent="0.55000000000000004">
      <c r="BE2916" s="51"/>
      <c r="BF2916" s="51"/>
      <c r="BG2916" s="51"/>
      <c r="BH2916" s="51"/>
      <c r="BI2916" s="51"/>
    </row>
    <row r="2917" spans="57:61" x14ac:dyDescent="0.55000000000000004">
      <c r="BE2917" s="51"/>
      <c r="BF2917" s="51"/>
      <c r="BG2917" s="51"/>
      <c r="BH2917" s="51"/>
      <c r="BI2917" s="51"/>
    </row>
    <row r="2918" spans="57:61" x14ac:dyDescent="0.55000000000000004">
      <c r="BE2918" s="51"/>
      <c r="BF2918" s="51"/>
      <c r="BG2918" s="51"/>
      <c r="BH2918" s="51"/>
      <c r="BI2918" s="51"/>
    </row>
    <row r="2919" spans="57:61" x14ac:dyDescent="0.55000000000000004">
      <c r="BE2919" s="51"/>
      <c r="BF2919" s="51"/>
      <c r="BG2919" s="51"/>
      <c r="BH2919" s="51"/>
      <c r="BI2919" s="51"/>
    </row>
    <row r="2920" spans="57:61" x14ac:dyDescent="0.55000000000000004">
      <c r="BE2920" s="51"/>
      <c r="BF2920" s="51"/>
      <c r="BG2920" s="51"/>
      <c r="BH2920" s="51"/>
      <c r="BI2920" s="51"/>
    </row>
    <row r="2921" spans="57:61" x14ac:dyDescent="0.55000000000000004">
      <c r="BE2921" s="51"/>
      <c r="BF2921" s="51"/>
      <c r="BG2921" s="51"/>
      <c r="BH2921" s="51"/>
      <c r="BI2921" s="51"/>
    </row>
    <row r="2922" spans="57:61" x14ac:dyDescent="0.55000000000000004">
      <c r="BE2922" s="51"/>
      <c r="BF2922" s="51"/>
      <c r="BG2922" s="51"/>
      <c r="BH2922" s="51"/>
      <c r="BI2922" s="51"/>
    </row>
    <row r="2923" spans="57:61" x14ac:dyDescent="0.55000000000000004">
      <c r="BE2923" s="51"/>
      <c r="BF2923" s="51"/>
      <c r="BG2923" s="51"/>
      <c r="BH2923" s="51"/>
      <c r="BI2923" s="51"/>
    </row>
    <row r="2924" spans="57:61" x14ac:dyDescent="0.55000000000000004">
      <c r="BE2924" s="51"/>
      <c r="BF2924" s="51"/>
      <c r="BG2924" s="51"/>
      <c r="BH2924" s="51"/>
      <c r="BI2924" s="51"/>
    </row>
    <row r="2925" spans="57:61" x14ac:dyDescent="0.55000000000000004">
      <c r="BE2925" s="51"/>
      <c r="BF2925" s="51"/>
      <c r="BG2925" s="51"/>
      <c r="BH2925" s="51"/>
      <c r="BI2925" s="51"/>
    </row>
    <row r="2926" spans="57:61" x14ac:dyDescent="0.55000000000000004">
      <c r="BE2926" s="51"/>
      <c r="BF2926" s="51"/>
      <c r="BG2926" s="51"/>
      <c r="BH2926" s="51"/>
      <c r="BI2926" s="51"/>
    </row>
    <row r="2927" spans="57:61" x14ac:dyDescent="0.55000000000000004">
      <c r="BE2927" s="51"/>
      <c r="BF2927" s="51"/>
      <c r="BG2927" s="51"/>
      <c r="BH2927" s="51"/>
      <c r="BI2927" s="51"/>
    </row>
    <row r="2928" spans="57:61" x14ac:dyDescent="0.55000000000000004">
      <c r="BE2928" s="51"/>
      <c r="BF2928" s="51"/>
      <c r="BG2928" s="51"/>
      <c r="BH2928" s="51"/>
      <c r="BI2928" s="51"/>
    </row>
    <row r="2929" spans="57:61" x14ac:dyDescent="0.55000000000000004">
      <c r="BE2929" s="51"/>
      <c r="BF2929" s="51"/>
      <c r="BG2929" s="51"/>
      <c r="BH2929" s="51"/>
      <c r="BI2929" s="51"/>
    </row>
    <row r="2930" spans="57:61" x14ac:dyDescent="0.55000000000000004">
      <c r="BE2930" s="51"/>
      <c r="BF2930" s="51"/>
      <c r="BG2930" s="51"/>
      <c r="BH2930" s="51"/>
      <c r="BI2930" s="51"/>
    </row>
    <row r="2931" spans="57:61" x14ac:dyDescent="0.55000000000000004">
      <c r="BE2931" s="51"/>
      <c r="BF2931" s="51"/>
      <c r="BG2931" s="51"/>
      <c r="BH2931" s="51"/>
      <c r="BI2931" s="51"/>
    </row>
    <row r="2932" spans="57:61" x14ac:dyDescent="0.55000000000000004">
      <c r="BE2932" s="51"/>
      <c r="BF2932" s="51"/>
      <c r="BG2932" s="51"/>
      <c r="BH2932" s="51"/>
      <c r="BI2932" s="51"/>
    </row>
    <row r="2933" spans="57:61" x14ac:dyDescent="0.55000000000000004">
      <c r="BE2933" s="51"/>
      <c r="BF2933" s="51"/>
      <c r="BG2933" s="51"/>
      <c r="BH2933" s="51"/>
      <c r="BI2933" s="51"/>
    </row>
    <row r="2934" spans="57:61" x14ac:dyDescent="0.55000000000000004">
      <c r="BE2934" s="51"/>
      <c r="BF2934" s="51"/>
      <c r="BG2934" s="51"/>
      <c r="BH2934" s="51"/>
      <c r="BI2934" s="51"/>
    </row>
    <row r="2935" spans="57:61" x14ac:dyDescent="0.55000000000000004">
      <c r="BE2935" s="51"/>
      <c r="BF2935" s="51"/>
      <c r="BG2935" s="51"/>
      <c r="BH2935" s="51"/>
      <c r="BI2935" s="51"/>
    </row>
    <row r="2936" spans="57:61" x14ac:dyDescent="0.55000000000000004">
      <c r="BE2936" s="51"/>
      <c r="BF2936" s="51"/>
      <c r="BG2936" s="51"/>
      <c r="BH2936" s="51"/>
      <c r="BI2936" s="51"/>
    </row>
    <row r="2937" spans="57:61" x14ac:dyDescent="0.55000000000000004">
      <c r="BE2937" s="51"/>
      <c r="BF2937" s="51"/>
      <c r="BG2937" s="51"/>
      <c r="BH2937" s="51"/>
      <c r="BI2937" s="51"/>
    </row>
    <row r="2938" spans="57:61" x14ac:dyDescent="0.55000000000000004">
      <c r="BE2938" s="51"/>
      <c r="BF2938" s="51"/>
      <c r="BG2938" s="51"/>
      <c r="BH2938" s="51"/>
      <c r="BI2938" s="51"/>
    </row>
    <row r="2939" spans="57:61" x14ac:dyDescent="0.55000000000000004">
      <c r="BE2939" s="51"/>
      <c r="BF2939" s="51"/>
      <c r="BG2939" s="51"/>
      <c r="BH2939" s="51"/>
      <c r="BI2939" s="51"/>
    </row>
    <row r="2940" spans="57:61" x14ac:dyDescent="0.55000000000000004">
      <c r="BE2940" s="51"/>
      <c r="BF2940" s="51"/>
      <c r="BG2940" s="51"/>
      <c r="BH2940" s="51"/>
      <c r="BI2940" s="51"/>
    </row>
    <row r="2941" spans="57:61" x14ac:dyDescent="0.55000000000000004">
      <c r="BE2941" s="51"/>
      <c r="BF2941" s="51"/>
      <c r="BG2941" s="51"/>
      <c r="BH2941" s="51"/>
      <c r="BI2941" s="51"/>
    </row>
    <row r="2942" spans="57:61" x14ac:dyDescent="0.55000000000000004">
      <c r="BE2942" s="51"/>
      <c r="BF2942" s="51"/>
      <c r="BG2942" s="51"/>
      <c r="BH2942" s="51"/>
      <c r="BI2942" s="51"/>
    </row>
    <row r="2943" spans="57:61" x14ac:dyDescent="0.55000000000000004">
      <c r="BE2943" s="51"/>
      <c r="BF2943" s="51"/>
      <c r="BG2943" s="51"/>
      <c r="BH2943" s="51"/>
      <c r="BI2943" s="51"/>
    </row>
    <row r="2944" spans="57:61" x14ac:dyDescent="0.55000000000000004">
      <c r="BE2944" s="51"/>
      <c r="BF2944" s="51"/>
      <c r="BG2944" s="51"/>
      <c r="BH2944" s="51"/>
      <c r="BI2944" s="51"/>
    </row>
    <row r="2945" spans="57:61" x14ac:dyDescent="0.55000000000000004">
      <c r="BE2945" s="51"/>
      <c r="BF2945" s="51"/>
      <c r="BG2945" s="51"/>
      <c r="BH2945" s="51"/>
      <c r="BI2945" s="51"/>
    </row>
    <row r="2946" spans="57:61" x14ac:dyDescent="0.55000000000000004">
      <c r="BE2946" s="51"/>
      <c r="BF2946" s="51"/>
      <c r="BG2946" s="51"/>
      <c r="BH2946" s="51"/>
      <c r="BI2946" s="51"/>
    </row>
    <row r="2947" spans="57:61" x14ac:dyDescent="0.55000000000000004">
      <c r="BE2947" s="51"/>
      <c r="BF2947" s="51"/>
      <c r="BG2947" s="51"/>
      <c r="BH2947" s="51"/>
      <c r="BI2947" s="51"/>
    </row>
    <row r="2948" spans="57:61" x14ac:dyDescent="0.55000000000000004">
      <c r="BE2948" s="51"/>
      <c r="BF2948" s="51"/>
      <c r="BG2948" s="51"/>
      <c r="BH2948" s="51"/>
      <c r="BI2948" s="51"/>
    </row>
    <row r="2949" spans="57:61" x14ac:dyDescent="0.55000000000000004">
      <c r="BE2949" s="51"/>
      <c r="BF2949" s="51"/>
      <c r="BG2949" s="51"/>
      <c r="BH2949" s="51"/>
      <c r="BI2949" s="51"/>
    </row>
    <row r="2950" spans="57:61" x14ac:dyDescent="0.55000000000000004">
      <c r="BE2950" s="51"/>
      <c r="BF2950" s="51"/>
      <c r="BG2950" s="51"/>
      <c r="BH2950" s="51"/>
      <c r="BI2950" s="51"/>
    </row>
    <row r="2951" spans="57:61" x14ac:dyDescent="0.55000000000000004">
      <c r="BE2951" s="51"/>
      <c r="BF2951" s="51"/>
      <c r="BG2951" s="51"/>
      <c r="BH2951" s="51"/>
      <c r="BI2951" s="51"/>
    </row>
    <row r="2952" spans="57:61" x14ac:dyDescent="0.55000000000000004">
      <c r="BE2952" s="51"/>
      <c r="BF2952" s="51"/>
      <c r="BG2952" s="51"/>
      <c r="BH2952" s="51"/>
      <c r="BI2952" s="51"/>
    </row>
    <row r="2953" spans="57:61" x14ac:dyDescent="0.55000000000000004">
      <c r="BE2953" s="51"/>
      <c r="BF2953" s="51"/>
      <c r="BG2953" s="51"/>
      <c r="BH2953" s="51"/>
      <c r="BI2953" s="51"/>
    </row>
    <row r="2954" spans="57:61" x14ac:dyDescent="0.55000000000000004">
      <c r="BE2954" s="51"/>
      <c r="BF2954" s="51"/>
      <c r="BG2954" s="51"/>
      <c r="BH2954" s="51"/>
      <c r="BI2954" s="51"/>
    </row>
    <row r="2955" spans="57:61" x14ac:dyDescent="0.55000000000000004">
      <c r="BE2955" s="51"/>
      <c r="BF2955" s="51"/>
      <c r="BG2955" s="51"/>
      <c r="BH2955" s="51"/>
      <c r="BI2955" s="51"/>
    </row>
    <row r="2956" spans="57:61" x14ac:dyDescent="0.55000000000000004">
      <c r="BE2956" s="51"/>
      <c r="BF2956" s="51"/>
      <c r="BG2956" s="51"/>
      <c r="BH2956" s="51"/>
      <c r="BI2956" s="51"/>
    </row>
    <row r="2957" spans="57:61" x14ac:dyDescent="0.55000000000000004">
      <c r="BE2957" s="51"/>
      <c r="BF2957" s="51"/>
      <c r="BG2957" s="51"/>
      <c r="BH2957" s="51"/>
      <c r="BI2957" s="51"/>
    </row>
    <row r="2958" spans="57:61" x14ac:dyDescent="0.55000000000000004">
      <c r="BE2958" s="51"/>
      <c r="BF2958" s="51"/>
      <c r="BG2958" s="51"/>
      <c r="BH2958" s="51"/>
      <c r="BI2958" s="51"/>
    </row>
    <row r="2959" spans="57:61" x14ac:dyDescent="0.55000000000000004">
      <c r="BE2959" s="51"/>
      <c r="BF2959" s="51"/>
      <c r="BG2959" s="51"/>
      <c r="BH2959" s="51"/>
      <c r="BI2959" s="51"/>
    </row>
    <row r="2960" spans="57:61" x14ac:dyDescent="0.55000000000000004">
      <c r="BE2960" s="51"/>
      <c r="BF2960" s="51"/>
      <c r="BG2960" s="51"/>
      <c r="BH2960" s="51"/>
      <c r="BI2960" s="51"/>
    </row>
    <row r="2961" spans="57:61" x14ac:dyDescent="0.55000000000000004">
      <c r="BE2961" s="51"/>
      <c r="BF2961" s="51"/>
      <c r="BG2961" s="51"/>
      <c r="BH2961" s="51"/>
      <c r="BI2961" s="51"/>
    </row>
    <row r="2962" spans="57:61" x14ac:dyDescent="0.55000000000000004">
      <c r="BE2962" s="51"/>
      <c r="BF2962" s="51"/>
      <c r="BG2962" s="51"/>
      <c r="BH2962" s="51"/>
      <c r="BI2962" s="51"/>
    </row>
    <row r="2963" spans="57:61" x14ac:dyDescent="0.55000000000000004">
      <c r="BE2963" s="51"/>
      <c r="BF2963" s="51"/>
      <c r="BG2963" s="51"/>
      <c r="BH2963" s="51"/>
      <c r="BI2963" s="51"/>
    </row>
    <row r="2964" spans="57:61" x14ac:dyDescent="0.55000000000000004">
      <c r="BE2964" s="51"/>
      <c r="BF2964" s="51"/>
      <c r="BG2964" s="51"/>
      <c r="BH2964" s="51"/>
      <c r="BI2964" s="51"/>
    </row>
    <row r="2965" spans="57:61" x14ac:dyDescent="0.55000000000000004">
      <c r="BE2965" s="51"/>
      <c r="BF2965" s="51"/>
      <c r="BG2965" s="51"/>
      <c r="BH2965" s="51"/>
      <c r="BI2965" s="51"/>
    </row>
    <row r="2966" spans="57:61" x14ac:dyDescent="0.55000000000000004">
      <c r="BE2966" s="51"/>
      <c r="BF2966" s="51"/>
      <c r="BG2966" s="51"/>
      <c r="BH2966" s="51"/>
      <c r="BI2966" s="51"/>
    </row>
    <row r="2967" spans="57:61" x14ac:dyDescent="0.55000000000000004">
      <c r="BE2967" s="51"/>
      <c r="BF2967" s="51"/>
      <c r="BG2967" s="51"/>
      <c r="BH2967" s="51"/>
      <c r="BI2967" s="51"/>
    </row>
    <row r="2968" spans="57:61" x14ac:dyDescent="0.55000000000000004">
      <c r="BE2968" s="51"/>
      <c r="BF2968" s="51"/>
      <c r="BG2968" s="51"/>
      <c r="BH2968" s="51"/>
      <c r="BI2968" s="51"/>
    </row>
    <row r="2969" spans="57:61" x14ac:dyDescent="0.55000000000000004">
      <c r="BE2969" s="51"/>
      <c r="BF2969" s="51"/>
      <c r="BG2969" s="51"/>
      <c r="BH2969" s="51"/>
      <c r="BI2969" s="51"/>
    </row>
    <row r="2970" spans="57:61" x14ac:dyDescent="0.55000000000000004">
      <c r="BE2970" s="51"/>
      <c r="BF2970" s="51"/>
      <c r="BG2970" s="51"/>
      <c r="BH2970" s="51"/>
      <c r="BI2970" s="51"/>
    </row>
    <row r="2971" spans="57:61" x14ac:dyDescent="0.55000000000000004">
      <c r="BE2971" s="51"/>
      <c r="BF2971" s="51"/>
      <c r="BG2971" s="51"/>
      <c r="BH2971" s="51"/>
      <c r="BI2971" s="51"/>
    </row>
    <row r="2972" spans="57:61" x14ac:dyDescent="0.55000000000000004">
      <c r="BE2972" s="51"/>
      <c r="BF2972" s="51"/>
      <c r="BG2972" s="51"/>
      <c r="BH2972" s="51"/>
      <c r="BI2972" s="51"/>
    </row>
    <row r="2973" spans="57:61" x14ac:dyDescent="0.55000000000000004">
      <c r="BE2973" s="51"/>
      <c r="BF2973" s="51"/>
      <c r="BG2973" s="51"/>
      <c r="BH2973" s="51"/>
      <c r="BI2973" s="51"/>
    </row>
    <row r="2974" spans="57:61" x14ac:dyDescent="0.55000000000000004">
      <c r="BE2974" s="51"/>
      <c r="BF2974" s="51"/>
      <c r="BG2974" s="51"/>
      <c r="BH2974" s="51"/>
      <c r="BI2974" s="51"/>
    </row>
    <row r="2975" spans="57:61" x14ac:dyDescent="0.55000000000000004">
      <c r="BE2975" s="51"/>
      <c r="BF2975" s="51"/>
      <c r="BG2975" s="51"/>
      <c r="BH2975" s="51"/>
      <c r="BI2975" s="51"/>
    </row>
    <row r="2976" spans="57:61" x14ac:dyDescent="0.55000000000000004">
      <c r="BE2976" s="51"/>
      <c r="BF2976" s="51"/>
      <c r="BG2976" s="51"/>
      <c r="BH2976" s="51"/>
      <c r="BI2976" s="51"/>
    </row>
    <row r="2977" spans="57:61" x14ac:dyDescent="0.55000000000000004">
      <c r="BE2977" s="51"/>
      <c r="BF2977" s="51"/>
      <c r="BG2977" s="51"/>
      <c r="BH2977" s="51"/>
      <c r="BI2977" s="51"/>
    </row>
    <row r="2978" spans="57:61" x14ac:dyDescent="0.55000000000000004">
      <c r="BE2978" s="51"/>
      <c r="BF2978" s="51"/>
      <c r="BG2978" s="51"/>
      <c r="BH2978" s="51"/>
      <c r="BI2978" s="51"/>
    </row>
    <row r="2979" spans="57:61" x14ac:dyDescent="0.55000000000000004">
      <c r="BE2979" s="51"/>
      <c r="BF2979" s="51"/>
      <c r="BG2979" s="51"/>
      <c r="BH2979" s="51"/>
      <c r="BI2979" s="51"/>
    </row>
    <row r="2980" spans="57:61" x14ac:dyDescent="0.55000000000000004">
      <c r="BE2980" s="51"/>
      <c r="BF2980" s="51"/>
      <c r="BG2980" s="51"/>
      <c r="BH2980" s="51"/>
      <c r="BI2980" s="51"/>
    </row>
    <row r="2981" spans="57:61" x14ac:dyDescent="0.55000000000000004">
      <c r="BE2981" s="51"/>
      <c r="BF2981" s="51"/>
      <c r="BG2981" s="51"/>
      <c r="BH2981" s="51"/>
      <c r="BI2981" s="51"/>
    </row>
    <row r="2982" spans="57:61" x14ac:dyDescent="0.55000000000000004">
      <c r="BE2982" s="51"/>
      <c r="BF2982" s="51"/>
      <c r="BG2982" s="51"/>
      <c r="BH2982" s="51"/>
      <c r="BI2982" s="51"/>
    </row>
    <row r="2983" spans="57:61" x14ac:dyDescent="0.55000000000000004">
      <c r="BE2983" s="51"/>
      <c r="BF2983" s="51"/>
      <c r="BG2983" s="51"/>
      <c r="BH2983" s="51"/>
      <c r="BI2983" s="51"/>
    </row>
    <row r="2984" spans="57:61" x14ac:dyDescent="0.55000000000000004">
      <c r="BE2984" s="51"/>
      <c r="BF2984" s="51"/>
      <c r="BG2984" s="51"/>
      <c r="BH2984" s="51"/>
      <c r="BI2984" s="51"/>
    </row>
    <row r="2985" spans="57:61" x14ac:dyDescent="0.55000000000000004">
      <c r="BE2985" s="51"/>
      <c r="BF2985" s="51"/>
      <c r="BG2985" s="51"/>
      <c r="BH2985" s="51"/>
      <c r="BI2985" s="51"/>
    </row>
    <row r="2986" spans="57:61" x14ac:dyDescent="0.55000000000000004">
      <c r="BE2986" s="51"/>
      <c r="BF2986" s="51"/>
      <c r="BG2986" s="51"/>
      <c r="BH2986" s="51"/>
      <c r="BI2986" s="51"/>
    </row>
    <row r="2987" spans="57:61" x14ac:dyDescent="0.55000000000000004">
      <c r="BE2987" s="51"/>
      <c r="BF2987" s="51"/>
      <c r="BG2987" s="51"/>
      <c r="BH2987" s="51"/>
      <c r="BI2987" s="51"/>
    </row>
    <row r="2988" spans="57:61" x14ac:dyDescent="0.55000000000000004">
      <c r="BE2988" s="51"/>
      <c r="BF2988" s="51"/>
      <c r="BG2988" s="51"/>
      <c r="BH2988" s="51"/>
      <c r="BI2988" s="51"/>
    </row>
    <row r="2989" spans="57:61" x14ac:dyDescent="0.55000000000000004">
      <c r="BE2989" s="51"/>
      <c r="BF2989" s="51"/>
      <c r="BG2989" s="51"/>
      <c r="BH2989" s="51"/>
      <c r="BI2989" s="51"/>
    </row>
    <row r="2990" spans="57:61" x14ac:dyDescent="0.55000000000000004">
      <c r="BE2990" s="51"/>
      <c r="BF2990" s="51"/>
      <c r="BG2990" s="51"/>
      <c r="BH2990" s="51"/>
      <c r="BI2990" s="51"/>
    </row>
    <row r="2991" spans="57:61" x14ac:dyDescent="0.55000000000000004">
      <c r="BE2991" s="51"/>
      <c r="BF2991" s="51"/>
      <c r="BG2991" s="51"/>
      <c r="BH2991" s="51"/>
      <c r="BI2991" s="51"/>
    </row>
    <row r="2992" spans="57:61" x14ac:dyDescent="0.55000000000000004">
      <c r="BE2992" s="51"/>
      <c r="BF2992" s="51"/>
      <c r="BG2992" s="51"/>
      <c r="BH2992" s="51"/>
      <c r="BI2992" s="51"/>
    </row>
    <row r="2993" spans="57:61" x14ac:dyDescent="0.55000000000000004">
      <c r="BE2993" s="51"/>
      <c r="BF2993" s="51"/>
      <c r="BG2993" s="51"/>
      <c r="BH2993" s="51"/>
      <c r="BI2993" s="51"/>
    </row>
    <row r="2994" spans="57:61" x14ac:dyDescent="0.55000000000000004">
      <c r="BE2994" s="51"/>
      <c r="BF2994" s="51"/>
      <c r="BG2994" s="51"/>
      <c r="BH2994" s="51"/>
      <c r="BI2994" s="51"/>
    </row>
    <row r="2995" spans="57:61" x14ac:dyDescent="0.55000000000000004">
      <c r="BE2995" s="51"/>
      <c r="BF2995" s="51"/>
      <c r="BG2995" s="51"/>
      <c r="BH2995" s="51"/>
      <c r="BI2995" s="51"/>
    </row>
    <row r="2996" spans="57:61" x14ac:dyDescent="0.55000000000000004">
      <c r="BE2996" s="51"/>
      <c r="BF2996" s="51"/>
      <c r="BG2996" s="51"/>
      <c r="BH2996" s="51"/>
      <c r="BI2996" s="51"/>
    </row>
    <row r="2997" spans="57:61" x14ac:dyDescent="0.55000000000000004">
      <c r="BE2997" s="51"/>
      <c r="BF2997" s="51"/>
      <c r="BG2997" s="51"/>
      <c r="BH2997" s="51"/>
      <c r="BI2997" s="51"/>
    </row>
    <row r="2998" spans="57:61" x14ac:dyDescent="0.55000000000000004">
      <c r="BE2998" s="51"/>
      <c r="BF2998" s="51"/>
      <c r="BG2998" s="51"/>
      <c r="BH2998" s="51"/>
      <c r="BI2998" s="51"/>
    </row>
    <row r="2999" spans="57:61" x14ac:dyDescent="0.55000000000000004">
      <c r="BE2999" s="51"/>
      <c r="BF2999" s="51"/>
      <c r="BG2999" s="51"/>
      <c r="BH2999" s="51"/>
      <c r="BI2999" s="51"/>
    </row>
    <row r="3000" spans="57:61" x14ac:dyDescent="0.55000000000000004">
      <c r="BE3000" s="51"/>
      <c r="BF3000" s="51"/>
      <c r="BG3000" s="51"/>
      <c r="BH3000" s="51"/>
      <c r="BI3000" s="51"/>
    </row>
    <row r="3001" spans="57:61" x14ac:dyDescent="0.55000000000000004">
      <c r="BE3001" s="51"/>
      <c r="BF3001" s="51"/>
      <c r="BG3001" s="51"/>
      <c r="BH3001" s="51"/>
      <c r="BI3001" s="51"/>
    </row>
    <row r="3002" spans="57:61" x14ac:dyDescent="0.55000000000000004">
      <c r="BE3002" s="51"/>
      <c r="BF3002" s="51"/>
      <c r="BG3002" s="51"/>
      <c r="BH3002" s="51"/>
      <c r="BI3002" s="51"/>
    </row>
    <row r="3003" spans="57:61" x14ac:dyDescent="0.55000000000000004">
      <c r="BE3003" s="51"/>
      <c r="BF3003" s="51"/>
      <c r="BG3003" s="51"/>
      <c r="BH3003" s="51"/>
      <c r="BI3003" s="51"/>
    </row>
    <row r="3004" spans="57:61" x14ac:dyDescent="0.55000000000000004">
      <c r="BE3004" s="51"/>
      <c r="BF3004" s="51"/>
      <c r="BG3004" s="51"/>
      <c r="BH3004" s="51"/>
      <c r="BI3004" s="51"/>
    </row>
    <row r="3005" spans="57:61" x14ac:dyDescent="0.55000000000000004">
      <c r="BE3005" s="51"/>
      <c r="BF3005" s="51"/>
      <c r="BG3005" s="51"/>
      <c r="BH3005" s="51"/>
      <c r="BI3005" s="51"/>
    </row>
    <row r="3006" spans="57:61" x14ac:dyDescent="0.55000000000000004">
      <c r="BE3006" s="51"/>
      <c r="BF3006" s="51"/>
      <c r="BG3006" s="51"/>
      <c r="BH3006" s="51"/>
      <c r="BI3006" s="51"/>
    </row>
    <row r="3007" spans="57:61" x14ac:dyDescent="0.55000000000000004">
      <c r="BE3007" s="51"/>
      <c r="BF3007" s="51"/>
      <c r="BG3007" s="51"/>
      <c r="BH3007" s="51"/>
      <c r="BI3007" s="51"/>
    </row>
    <row r="3008" spans="57:61" x14ac:dyDescent="0.55000000000000004">
      <c r="BE3008" s="51"/>
      <c r="BF3008" s="51"/>
      <c r="BG3008" s="51"/>
      <c r="BH3008" s="51"/>
      <c r="BI3008" s="51"/>
    </row>
    <row r="3009" spans="57:61" x14ac:dyDescent="0.55000000000000004">
      <c r="BE3009" s="51"/>
      <c r="BF3009" s="51"/>
      <c r="BG3009" s="51"/>
      <c r="BH3009" s="51"/>
      <c r="BI3009" s="51"/>
    </row>
    <row r="3010" spans="57:61" x14ac:dyDescent="0.55000000000000004">
      <c r="BE3010" s="51"/>
      <c r="BF3010" s="51"/>
      <c r="BG3010" s="51"/>
      <c r="BH3010" s="51"/>
      <c r="BI3010" s="51"/>
    </row>
    <row r="3011" spans="57:61" x14ac:dyDescent="0.55000000000000004">
      <c r="BE3011" s="51"/>
      <c r="BF3011" s="51"/>
      <c r="BG3011" s="51"/>
      <c r="BH3011" s="51"/>
      <c r="BI3011" s="51"/>
    </row>
    <row r="3012" spans="57:61" x14ac:dyDescent="0.55000000000000004">
      <c r="BE3012" s="51"/>
      <c r="BF3012" s="51"/>
      <c r="BG3012" s="51"/>
      <c r="BH3012" s="51"/>
      <c r="BI3012" s="51"/>
    </row>
    <row r="3013" spans="57:61" x14ac:dyDescent="0.55000000000000004">
      <c r="BE3013" s="51"/>
      <c r="BF3013" s="51"/>
      <c r="BG3013" s="51"/>
      <c r="BH3013" s="51"/>
      <c r="BI3013" s="51"/>
    </row>
    <row r="3014" spans="57:61" x14ac:dyDescent="0.55000000000000004">
      <c r="BE3014" s="51"/>
      <c r="BF3014" s="51"/>
      <c r="BG3014" s="51"/>
      <c r="BH3014" s="51"/>
      <c r="BI3014" s="51"/>
    </row>
    <row r="3015" spans="57:61" x14ac:dyDescent="0.55000000000000004">
      <c r="BE3015" s="51"/>
      <c r="BF3015" s="51"/>
      <c r="BG3015" s="51"/>
      <c r="BH3015" s="51"/>
      <c r="BI3015" s="51"/>
    </row>
    <row r="3016" spans="57:61" x14ac:dyDescent="0.55000000000000004">
      <c r="BE3016" s="51"/>
      <c r="BF3016" s="51"/>
      <c r="BG3016" s="51"/>
      <c r="BH3016" s="51"/>
      <c r="BI3016" s="51"/>
    </row>
    <row r="3017" spans="57:61" x14ac:dyDescent="0.55000000000000004">
      <c r="BE3017" s="51"/>
      <c r="BF3017" s="51"/>
      <c r="BG3017" s="51"/>
      <c r="BH3017" s="51"/>
      <c r="BI3017" s="51"/>
    </row>
    <row r="3018" spans="57:61" x14ac:dyDescent="0.55000000000000004">
      <c r="BE3018" s="51"/>
      <c r="BF3018" s="51"/>
      <c r="BG3018" s="51"/>
      <c r="BH3018" s="51"/>
      <c r="BI3018" s="51"/>
    </row>
    <row r="3019" spans="57:61" x14ac:dyDescent="0.55000000000000004">
      <c r="BE3019" s="51"/>
      <c r="BF3019" s="51"/>
      <c r="BG3019" s="51"/>
      <c r="BH3019" s="51"/>
      <c r="BI3019" s="51"/>
    </row>
    <row r="3020" spans="57:61" x14ac:dyDescent="0.55000000000000004">
      <c r="BE3020" s="51"/>
      <c r="BF3020" s="51"/>
      <c r="BG3020" s="51"/>
      <c r="BH3020" s="51"/>
      <c r="BI3020" s="51"/>
    </row>
    <row r="3021" spans="57:61" x14ac:dyDescent="0.55000000000000004">
      <c r="BE3021" s="51"/>
      <c r="BF3021" s="51"/>
      <c r="BG3021" s="51"/>
      <c r="BH3021" s="51"/>
      <c r="BI3021" s="51"/>
    </row>
    <row r="3022" spans="57:61" x14ac:dyDescent="0.55000000000000004">
      <c r="BE3022" s="51"/>
      <c r="BF3022" s="51"/>
      <c r="BG3022" s="51"/>
      <c r="BH3022" s="51"/>
      <c r="BI3022" s="51"/>
    </row>
    <row r="3023" spans="57:61" x14ac:dyDescent="0.55000000000000004">
      <c r="BE3023" s="51"/>
      <c r="BF3023" s="51"/>
      <c r="BG3023" s="51"/>
      <c r="BH3023" s="51"/>
      <c r="BI3023" s="51"/>
    </row>
    <row r="3024" spans="57:61" x14ac:dyDescent="0.55000000000000004">
      <c r="BE3024" s="51"/>
      <c r="BF3024" s="51"/>
      <c r="BG3024" s="51"/>
      <c r="BH3024" s="51"/>
      <c r="BI3024" s="51"/>
    </row>
    <row r="3025" spans="57:61" x14ac:dyDescent="0.55000000000000004">
      <c r="BE3025" s="51"/>
      <c r="BF3025" s="51"/>
      <c r="BG3025" s="51"/>
      <c r="BH3025" s="51"/>
      <c r="BI3025" s="51"/>
    </row>
    <row r="3026" spans="57:61" x14ac:dyDescent="0.55000000000000004">
      <c r="BE3026" s="51"/>
      <c r="BF3026" s="51"/>
      <c r="BG3026" s="51"/>
      <c r="BH3026" s="51"/>
      <c r="BI3026" s="51"/>
    </row>
    <row r="3027" spans="57:61" x14ac:dyDescent="0.55000000000000004">
      <c r="BE3027" s="51"/>
      <c r="BF3027" s="51"/>
      <c r="BG3027" s="51"/>
      <c r="BH3027" s="51"/>
      <c r="BI3027" s="51"/>
    </row>
    <row r="3028" spans="57:61" x14ac:dyDescent="0.55000000000000004">
      <c r="BE3028" s="51"/>
      <c r="BF3028" s="51"/>
      <c r="BG3028" s="51"/>
      <c r="BH3028" s="51"/>
      <c r="BI3028" s="51"/>
    </row>
    <row r="3029" spans="57:61" x14ac:dyDescent="0.55000000000000004">
      <c r="BE3029" s="51"/>
      <c r="BF3029" s="51"/>
      <c r="BG3029" s="51"/>
      <c r="BH3029" s="51"/>
      <c r="BI3029" s="51"/>
    </row>
    <row r="3030" spans="57:61" x14ac:dyDescent="0.55000000000000004">
      <c r="BE3030" s="51"/>
      <c r="BF3030" s="51"/>
      <c r="BG3030" s="51"/>
      <c r="BH3030" s="51"/>
      <c r="BI3030" s="51"/>
    </row>
    <row r="3031" spans="57:61" x14ac:dyDescent="0.55000000000000004">
      <c r="BE3031" s="51"/>
      <c r="BF3031" s="51"/>
      <c r="BG3031" s="51"/>
      <c r="BH3031" s="51"/>
      <c r="BI3031" s="51"/>
    </row>
    <row r="3032" spans="57:61" x14ac:dyDescent="0.55000000000000004">
      <c r="BE3032" s="51"/>
      <c r="BF3032" s="51"/>
      <c r="BG3032" s="51"/>
      <c r="BH3032" s="51"/>
      <c r="BI3032" s="51"/>
    </row>
    <row r="3033" spans="57:61" x14ac:dyDescent="0.55000000000000004">
      <c r="BE3033" s="51"/>
      <c r="BF3033" s="51"/>
      <c r="BG3033" s="51"/>
      <c r="BH3033" s="51"/>
      <c r="BI3033" s="51"/>
    </row>
    <row r="3034" spans="57:61" x14ac:dyDescent="0.55000000000000004">
      <c r="BE3034" s="51"/>
      <c r="BF3034" s="51"/>
      <c r="BG3034" s="51"/>
      <c r="BH3034" s="51"/>
      <c r="BI3034" s="51"/>
    </row>
    <row r="3035" spans="57:61" x14ac:dyDescent="0.55000000000000004">
      <c r="BE3035" s="51"/>
      <c r="BF3035" s="51"/>
      <c r="BG3035" s="51"/>
      <c r="BH3035" s="51"/>
      <c r="BI3035" s="51"/>
    </row>
    <row r="3036" spans="57:61" x14ac:dyDescent="0.55000000000000004">
      <c r="BE3036" s="51"/>
      <c r="BF3036" s="51"/>
      <c r="BG3036" s="51"/>
      <c r="BH3036" s="51"/>
      <c r="BI3036" s="51"/>
    </row>
    <row r="3037" spans="57:61" x14ac:dyDescent="0.55000000000000004">
      <c r="BE3037" s="51"/>
      <c r="BF3037" s="51"/>
      <c r="BG3037" s="51"/>
      <c r="BH3037" s="51"/>
      <c r="BI3037" s="51"/>
    </row>
    <row r="3038" spans="57:61" x14ac:dyDescent="0.55000000000000004">
      <c r="BE3038" s="51"/>
      <c r="BF3038" s="51"/>
      <c r="BG3038" s="51"/>
      <c r="BH3038" s="51"/>
      <c r="BI3038" s="51"/>
    </row>
    <row r="3039" spans="57:61" x14ac:dyDescent="0.55000000000000004">
      <c r="BE3039" s="51"/>
      <c r="BF3039" s="51"/>
      <c r="BG3039" s="51"/>
      <c r="BH3039" s="51"/>
      <c r="BI3039" s="51"/>
    </row>
    <row r="3040" spans="57:61" x14ac:dyDescent="0.55000000000000004">
      <c r="BE3040" s="51"/>
      <c r="BF3040" s="51"/>
      <c r="BG3040" s="51"/>
      <c r="BH3040" s="51"/>
      <c r="BI3040" s="51"/>
    </row>
    <row r="3041" spans="57:61" x14ac:dyDescent="0.55000000000000004">
      <c r="BE3041" s="51"/>
      <c r="BF3041" s="51"/>
      <c r="BG3041" s="51"/>
      <c r="BH3041" s="51"/>
      <c r="BI3041" s="51"/>
    </row>
    <row r="3042" spans="57:61" x14ac:dyDescent="0.55000000000000004">
      <c r="BE3042" s="51"/>
      <c r="BF3042" s="51"/>
      <c r="BG3042" s="51"/>
      <c r="BH3042" s="51"/>
      <c r="BI3042" s="51"/>
    </row>
    <row r="3043" spans="57:61" x14ac:dyDescent="0.55000000000000004">
      <c r="BE3043" s="51"/>
      <c r="BF3043" s="51"/>
      <c r="BG3043" s="51"/>
      <c r="BH3043" s="51"/>
      <c r="BI3043" s="51"/>
    </row>
    <row r="3044" spans="57:61" x14ac:dyDescent="0.55000000000000004">
      <c r="BE3044" s="51"/>
      <c r="BF3044" s="51"/>
      <c r="BG3044" s="51"/>
      <c r="BH3044" s="51"/>
      <c r="BI3044" s="51"/>
    </row>
    <row r="3045" spans="57:61" x14ac:dyDescent="0.55000000000000004">
      <c r="BE3045" s="51"/>
      <c r="BF3045" s="51"/>
      <c r="BG3045" s="51"/>
      <c r="BH3045" s="51"/>
      <c r="BI3045" s="51"/>
    </row>
    <row r="3046" spans="57:61" x14ac:dyDescent="0.55000000000000004">
      <c r="BE3046" s="51"/>
      <c r="BF3046" s="51"/>
      <c r="BG3046" s="51"/>
      <c r="BH3046" s="51"/>
      <c r="BI3046" s="51"/>
    </row>
    <row r="3047" spans="57:61" x14ac:dyDescent="0.55000000000000004">
      <c r="BE3047" s="51"/>
      <c r="BF3047" s="51"/>
      <c r="BG3047" s="51"/>
      <c r="BH3047" s="51"/>
      <c r="BI3047" s="51"/>
    </row>
    <row r="3048" spans="57:61" x14ac:dyDescent="0.55000000000000004">
      <c r="BE3048" s="51"/>
      <c r="BF3048" s="51"/>
      <c r="BG3048" s="51"/>
      <c r="BH3048" s="51"/>
      <c r="BI3048" s="51"/>
    </row>
    <row r="3049" spans="57:61" x14ac:dyDescent="0.55000000000000004">
      <c r="BE3049" s="51"/>
      <c r="BF3049" s="51"/>
      <c r="BG3049" s="51"/>
      <c r="BH3049" s="51"/>
      <c r="BI3049" s="51"/>
    </row>
    <row r="3050" spans="57:61" x14ac:dyDescent="0.55000000000000004">
      <c r="BE3050" s="51"/>
      <c r="BF3050" s="51"/>
      <c r="BG3050" s="51"/>
      <c r="BH3050" s="51"/>
      <c r="BI3050" s="51"/>
    </row>
    <row r="3051" spans="57:61" x14ac:dyDescent="0.55000000000000004">
      <c r="BE3051" s="51"/>
      <c r="BF3051" s="51"/>
      <c r="BG3051" s="51"/>
      <c r="BH3051" s="51"/>
      <c r="BI3051" s="51"/>
    </row>
    <row r="3052" spans="57:61" x14ac:dyDescent="0.55000000000000004">
      <c r="BE3052" s="51"/>
      <c r="BF3052" s="51"/>
      <c r="BG3052" s="51"/>
      <c r="BH3052" s="51"/>
      <c r="BI3052" s="51"/>
    </row>
    <row r="3053" spans="57:61" x14ac:dyDescent="0.55000000000000004">
      <c r="BE3053" s="51"/>
      <c r="BF3053" s="51"/>
      <c r="BG3053" s="51"/>
      <c r="BH3053" s="51"/>
      <c r="BI3053" s="51"/>
    </row>
    <row r="3054" spans="57:61" x14ac:dyDescent="0.55000000000000004">
      <c r="BE3054" s="51"/>
      <c r="BF3054" s="51"/>
      <c r="BG3054" s="51"/>
      <c r="BH3054" s="51"/>
      <c r="BI3054" s="51"/>
    </row>
    <row r="3055" spans="57:61" x14ac:dyDescent="0.55000000000000004">
      <c r="BE3055" s="51"/>
      <c r="BF3055" s="51"/>
      <c r="BG3055" s="51"/>
      <c r="BH3055" s="51"/>
      <c r="BI3055" s="51"/>
    </row>
    <row r="3056" spans="57:61" x14ac:dyDescent="0.55000000000000004">
      <c r="BE3056" s="51"/>
      <c r="BF3056" s="51"/>
      <c r="BG3056" s="51"/>
      <c r="BH3056" s="51"/>
      <c r="BI3056" s="51"/>
    </row>
    <row r="3057" spans="57:61" x14ac:dyDescent="0.55000000000000004">
      <c r="BE3057" s="51"/>
      <c r="BF3057" s="51"/>
      <c r="BG3057" s="51"/>
      <c r="BH3057" s="51"/>
      <c r="BI3057" s="51"/>
    </row>
    <row r="3058" spans="57:61" x14ac:dyDescent="0.55000000000000004">
      <c r="BE3058" s="51"/>
      <c r="BF3058" s="51"/>
      <c r="BG3058" s="51"/>
      <c r="BH3058" s="51"/>
      <c r="BI3058" s="51"/>
    </row>
    <row r="3059" spans="57:61" x14ac:dyDescent="0.55000000000000004">
      <c r="BE3059" s="51"/>
      <c r="BF3059" s="51"/>
      <c r="BG3059" s="51"/>
      <c r="BH3059" s="51"/>
      <c r="BI3059" s="51"/>
    </row>
    <row r="3060" spans="57:61" x14ac:dyDescent="0.55000000000000004">
      <c r="BE3060" s="51"/>
      <c r="BF3060" s="51"/>
      <c r="BG3060" s="51"/>
      <c r="BH3060" s="51"/>
      <c r="BI3060" s="51"/>
    </row>
    <row r="3061" spans="57:61" x14ac:dyDescent="0.55000000000000004">
      <c r="BE3061" s="51"/>
      <c r="BF3061" s="51"/>
      <c r="BG3061" s="51"/>
      <c r="BH3061" s="51"/>
      <c r="BI3061" s="51"/>
    </row>
    <row r="3062" spans="57:61" x14ac:dyDescent="0.55000000000000004">
      <c r="BE3062" s="51"/>
      <c r="BF3062" s="51"/>
      <c r="BG3062" s="51"/>
      <c r="BH3062" s="51"/>
      <c r="BI3062" s="51"/>
    </row>
    <row r="3063" spans="57:61" x14ac:dyDescent="0.55000000000000004">
      <c r="BE3063" s="51"/>
      <c r="BF3063" s="51"/>
      <c r="BG3063" s="51"/>
      <c r="BH3063" s="51"/>
      <c r="BI3063" s="51"/>
    </row>
    <row r="3064" spans="57:61" x14ac:dyDescent="0.55000000000000004">
      <c r="BE3064" s="51"/>
      <c r="BF3064" s="51"/>
      <c r="BG3064" s="51"/>
      <c r="BH3064" s="51"/>
      <c r="BI3064" s="51"/>
    </row>
    <row r="3065" spans="57:61" x14ac:dyDescent="0.55000000000000004">
      <c r="BE3065" s="51"/>
      <c r="BF3065" s="51"/>
      <c r="BG3065" s="51"/>
      <c r="BH3065" s="51"/>
      <c r="BI3065" s="51"/>
    </row>
    <row r="3066" spans="57:61" x14ac:dyDescent="0.55000000000000004">
      <c r="BE3066" s="51"/>
      <c r="BF3066" s="51"/>
      <c r="BG3066" s="51"/>
      <c r="BH3066" s="51"/>
      <c r="BI3066" s="51"/>
    </row>
    <row r="3067" spans="57:61" x14ac:dyDescent="0.55000000000000004">
      <c r="BE3067" s="51"/>
      <c r="BF3067" s="51"/>
      <c r="BG3067" s="51"/>
      <c r="BH3067" s="51"/>
      <c r="BI3067" s="51"/>
    </row>
    <row r="3068" spans="57:61" x14ac:dyDescent="0.55000000000000004">
      <c r="BE3068" s="51"/>
      <c r="BF3068" s="51"/>
      <c r="BG3068" s="51"/>
      <c r="BH3068" s="51"/>
      <c r="BI3068" s="51"/>
    </row>
    <row r="3069" spans="57:61" x14ac:dyDescent="0.55000000000000004">
      <c r="BE3069" s="51"/>
      <c r="BF3069" s="51"/>
      <c r="BG3069" s="51"/>
      <c r="BH3069" s="51"/>
      <c r="BI3069" s="51"/>
    </row>
    <row r="3070" spans="57:61" x14ac:dyDescent="0.55000000000000004">
      <c r="BE3070" s="51"/>
      <c r="BF3070" s="51"/>
      <c r="BG3070" s="51"/>
      <c r="BH3070" s="51"/>
      <c r="BI3070" s="51"/>
    </row>
    <row r="3071" spans="57:61" x14ac:dyDescent="0.55000000000000004">
      <c r="BE3071" s="51"/>
      <c r="BF3071" s="51"/>
      <c r="BG3071" s="51"/>
      <c r="BH3071" s="51"/>
      <c r="BI3071" s="51"/>
    </row>
    <row r="3072" spans="57:61" x14ac:dyDescent="0.55000000000000004">
      <c r="BE3072" s="51"/>
      <c r="BF3072" s="51"/>
      <c r="BG3072" s="51"/>
      <c r="BH3072" s="51"/>
      <c r="BI3072" s="51"/>
    </row>
    <row r="3073" spans="57:61" x14ac:dyDescent="0.55000000000000004">
      <c r="BE3073" s="51"/>
      <c r="BF3073" s="51"/>
      <c r="BG3073" s="51"/>
      <c r="BH3073" s="51"/>
      <c r="BI3073" s="51"/>
    </row>
    <row r="3074" spans="57:61" x14ac:dyDescent="0.55000000000000004">
      <c r="BE3074" s="51"/>
      <c r="BF3074" s="51"/>
      <c r="BG3074" s="51"/>
      <c r="BH3074" s="51"/>
      <c r="BI3074" s="51"/>
    </row>
    <row r="3075" spans="57:61" x14ac:dyDescent="0.55000000000000004">
      <c r="BE3075" s="51"/>
      <c r="BF3075" s="51"/>
      <c r="BG3075" s="51"/>
      <c r="BH3075" s="51"/>
      <c r="BI3075" s="51"/>
    </row>
    <row r="3076" spans="57:61" x14ac:dyDescent="0.55000000000000004">
      <c r="BE3076" s="51"/>
      <c r="BF3076" s="51"/>
      <c r="BG3076" s="51"/>
      <c r="BH3076" s="51"/>
      <c r="BI3076" s="51"/>
    </row>
    <row r="3077" spans="57:61" x14ac:dyDescent="0.55000000000000004">
      <c r="BE3077" s="51"/>
      <c r="BF3077" s="51"/>
      <c r="BG3077" s="51"/>
      <c r="BH3077" s="51"/>
      <c r="BI3077" s="51"/>
    </row>
    <row r="3078" spans="57:61" x14ac:dyDescent="0.55000000000000004">
      <c r="BE3078" s="51"/>
      <c r="BF3078" s="51"/>
      <c r="BG3078" s="51"/>
      <c r="BH3078" s="51"/>
      <c r="BI3078" s="51"/>
    </row>
    <row r="3079" spans="57:61" x14ac:dyDescent="0.55000000000000004">
      <c r="BE3079" s="51"/>
      <c r="BF3079" s="51"/>
      <c r="BG3079" s="51"/>
      <c r="BH3079" s="51"/>
      <c r="BI3079" s="51"/>
    </row>
    <row r="3080" spans="57:61" x14ac:dyDescent="0.55000000000000004">
      <c r="BE3080" s="51"/>
      <c r="BF3080" s="51"/>
      <c r="BG3080" s="51"/>
      <c r="BH3080" s="51"/>
      <c r="BI3080" s="51"/>
    </row>
    <row r="3081" spans="57:61" x14ac:dyDescent="0.55000000000000004">
      <c r="BE3081" s="51"/>
      <c r="BF3081" s="51"/>
      <c r="BG3081" s="51"/>
      <c r="BH3081" s="51"/>
      <c r="BI3081" s="51"/>
    </row>
    <row r="3082" spans="57:61" x14ac:dyDescent="0.55000000000000004">
      <c r="BE3082" s="51"/>
      <c r="BF3082" s="51"/>
      <c r="BG3082" s="51"/>
      <c r="BH3082" s="51"/>
      <c r="BI3082" s="51"/>
    </row>
    <row r="3083" spans="57:61" x14ac:dyDescent="0.55000000000000004">
      <c r="BE3083" s="51"/>
      <c r="BF3083" s="51"/>
      <c r="BG3083" s="51"/>
      <c r="BH3083" s="51"/>
      <c r="BI3083" s="51"/>
    </row>
    <row r="3084" spans="57:61" x14ac:dyDescent="0.55000000000000004">
      <c r="BE3084" s="51"/>
      <c r="BF3084" s="51"/>
      <c r="BG3084" s="51"/>
      <c r="BH3084" s="51"/>
      <c r="BI3084" s="51"/>
    </row>
    <row r="3085" spans="57:61" x14ac:dyDescent="0.55000000000000004">
      <c r="BE3085" s="51"/>
      <c r="BF3085" s="51"/>
      <c r="BG3085" s="51"/>
      <c r="BH3085" s="51"/>
      <c r="BI3085" s="51"/>
    </row>
    <row r="3086" spans="57:61" x14ac:dyDescent="0.55000000000000004">
      <c r="BE3086" s="51"/>
      <c r="BF3086" s="51"/>
      <c r="BG3086" s="51"/>
      <c r="BH3086" s="51"/>
      <c r="BI3086" s="51"/>
    </row>
    <row r="3087" spans="57:61" x14ac:dyDescent="0.55000000000000004">
      <c r="BE3087" s="51"/>
      <c r="BF3087" s="51"/>
      <c r="BG3087" s="51"/>
      <c r="BH3087" s="51"/>
      <c r="BI3087" s="51"/>
    </row>
    <row r="3088" spans="57:61" x14ac:dyDescent="0.55000000000000004">
      <c r="BE3088" s="51"/>
      <c r="BF3088" s="51"/>
      <c r="BG3088" s="51"/>
      <c r="BH3088" s="51"/>
      <c r="BI3088" s="51"/>
    </row>
    <row r="3089" spans="57:61" x14ac:dyDescent="0.55000000000000004">
      <c r="BE3089" s="51"/>
      <c r="BF3089" s="51"/>
      <c r="BG3089" s="51"/>
      <c r="BH3089" s="51"/>
      <c r="BI3089" s="51"/>
    </row>
    <row r="3090" spans="57:61" x14ac:dyDescent="0.55000000000000004">
      <c r="BE3090" s="51"/>
      <c r="BF3090" s="51"/>
      <c r="BG3090" s="51"/>
      <c r="BH3090" s="51"/>
      <c r="BI3090" s="51"/>
    </row>
    <row r="3091" spans="57:61" x14ac:dyDescent="0.55000000000000004">
      <c r="BE3091" s="51"/>
      <c r="BF3091" s="51"/>
      <c r="BG3091" s="51"/>
      <c r="BH3091" s="51"/>
      <c r="BI3091" s="51"/>
    </row>
    <row r="3092" spans="57:61" x14ac:dyDescent="0.55000000000000004">
      <c r="BE3092" s="51"/>
      <c r="BF3092" s="51"/>
      <c r="BG3092" s="51"/>
      <c r="BH3092" s="51"/>
      <c r="BI3092" s="51"/>
    </row>
    <row r="3093" spans="57:61" x14ac:dyDescent="0.55000000000000004">
      <c r="BE3093" s="51"/>
      <c r="BF3093" s="51"/>
      <c r="BG3093" s="51"/>
      <c r="BH3093" s="51"/>
      <c r="BI3093" s="51"/>
    </row>
    <row r="3094" spans="57:61" x14ac:dyDescent="0.55000000000000004">
      <c r="BE3094" s="51"/>
      <c r="BF3094" s="51"/>
      <c r="BG3094" s="51"/>
      <c r="BH3094" s="51"/>
      <c r="BI3094" s="51"/>
    </row>
    <row r="3095" spans="57:61" x14ac:dyDescent="0.55000000000000004">
      <c r="BE3095" s="51"/>
      <c r="BF3095" s="51"/>
      <c r="BG3095" s="51"/>
      <c r="BH3095" s="51"/>
      <c r="BI3095" s="51"/>
    </row>
    <row r="3096" spans="57:61" x14ac:dyDescent="0.55000000000000004">
      <c r="BE3096" s="51"/>
      <c r="BF3096" s="51"/>
      <c r="BG3096" s="51"/>
      <c r="BH3096" s="51"/>
      <c r="BI3096" s="51"/>
    </row>
    <row r="3097" spans="57:61" x14ac:dyDescent="0.55000000000000004">
      <c r="BE3097" s="51"/>
      <c r="BF3097" s="51"/>
      <c r="BG3097" s="51"/>
      <c r="BH3097" s="51"/>
      <c r="BI3097" s="51"/>
    </row>
    <row r="3098" spans="57:61" x14ac:dyDescent="0.55000000000000004">
      <c r="BE3098" s="51"/>
      <c r="BF3098" s="51"/>
      <c r="BG3098" s="51"/>
      <c r="BH3098" s="51"/>
      <c r="BI3098" s="51"/>
    </row>
    <row r="3099" spans="57:61" x14ac:dyDescent="0.55000000000000004">
      <c r="BE3099" s="51"/>
      <c r="BF3099" s="51"/>
      <c r="BG3099" s="51"/>
      <c r="BH3099" s="51"/>
      <c r="BI3099" s="51"/>
    </row>
    <row r="3100" spans="57:61" x14ac:dyDescent="0.55000000000000004">
      <c r="BE3100" s="51"/>
      <c r="BF3100" s="51"/>
      <c r="BG3100" s="51"/>
      <c r="BH3100" s="51"/>
      <c r="BI3100" s="51"/>
    </row>
    <row r="3101" spans="57:61" x14ac:dyDescent="0.55000000000000004">
      <c r="BE3101" s="51"/>
      <c r="BF3101" s="51"/>
      <c r="BG3101" s="51"/>
      <c r="BH3101" s="51"/>
      <c r="BI3101" s="51"/>
    </row>
    <row r="3102" spans="57:61" x14ac:dyDescent="0.55000000000000004">
      <c r="BE3102" s="51"/>
      <c r="BF3102" s="51"/>
      <c r="BG3102" s="51"/>
      <c r="BH3102" s="51"/>
      <c r="BI3102" s="51"/>
    </row>
    <row r="3103" spans="57:61" x14ac:dyDescent="0.55000000000000004">
      <c r="BE3103" s="51"/>
      <c r="BF3103" s="51"/>
      <c r="BG3103" s="51"/>
      <c r="BH3103" s="51"/>
      <c r="BI3103" s="51"/>
    </row>
    <row r="3104" spans="57:61" x14ac:dyDescent="0.55000000000000004">
      <c r="BE3104" s="51"/>
      <c r="BF3104" s="51"/>
      <c r="BG3104" s="51"/>
      <c r="BH3104" s="51"/>
      <c r="BI3104" s="51"/>
    </row>
    <row r="3105" spans="57:61" x14ac:dyDescent="0.55000000000000004">
      <c r="BE3105" s="51"/>
      <c r="BF3105" s="51"/>
      <c r="BG3105" s="51"/>
      <c r="BH3105" s="51"/>
      <c r="BI3105" s="51"/>
    </row>
    <row r="3106" spans="57:61" x14ac:dyDescent="0.55000000000000004">
      <c r="BE3106" s="51"/>
      <c r="BF3106" s="51"/>
      <c r="BG3106" s="51"/>
      <c r="BH3106" s="51"/>
      <c r="BI3106" s="51"/>
    </row>
    <row r="3107" spans="57:61" x14ac:dyDescent="0.55000000000000004">
      <c r="BE3107" s="51"/>
      <c r="BF3107" s="51"/>
      <c r="BG3107" s="51"/>
      <c r="BH3107" s="51"/>
      <c r="BI3107" s="51"/>
    </row>
    <row r="3108" spans="57:61" x14ac:dyDescent="0.55000000000000004">
      <c r="BE3108" s="51"/>
      <c r="BF3108" s="51"/>
      <c r="BG3108" s="51"/>
      <c r="BH3108" s="51"/>
      <c r="BI3108" s="51"/>
    </row>
    <row r="3109" spans="57:61" x14ac:dyDescent="0.55000000000000004">
      <c r="BE3109" s="51"/>
      <c r="BF3109" s="51"/>
      <c r="BG3109" s="51"/>
      <c r="BH3109" s="51"/>
      <c r="BI3109" s="51"/>
    </row>
    <row r="3110" spans="57:61" x14ac:dyDescent="0.55000000000000004">
      <c r="BE3110" s="51"/>
      <c r="BF3110" s="51"/>
      <c r="BG3110" s="51"/>
      <c r="BH3110" s="51"/>
      <c r="BI3110" s="51"/>
    </row>
    <row r="3111" spans="57:61" x14ac:dyDescent="0.55000000000000004">
      <c r="BE3111" s="51"/>
      <c r="BF3111" s="51"/>
      <c r="BG3111" s="51"/>
      <c r="BH3111" s="51"/>
      <c r="BI3111" s="51"/>
    </row>
    <row r="3112" spans="57:61" x14ac:dyDescent="0.55000000000000004">
      <c r="BE3112" s="51"/>
      <c r="BF3112" s="51"/>
      <c r="BG3112" s="51"/>
      <c r="BH3112" s="51"/>
      <c r="BI3112" s="51"/>
    </row>
    <row r="3113" spans="57:61" x14ac:dyDescent="0.55000000000000004">
      <c r="BE3113" s="51"/>
      <c r="BF3113" s="51"/>
      <c r="BG3113" s="51"/>
      <c r="BH3113" s="51"/>
      <c r="BI3113" s="51"/>
    </row>
    <row r="3114" spans="57:61" x14ac:dyDescent="0.55000000000000004">
      <c r="BE3114" s="51"/>
      <c r="BF3114" s="51"/>
      <c r="BG3114" s="51"/>
      <c r="BH3114" s="51"/>
      <c r="BI3114" s="51"/>
    </row>
    <row r="3115" spans="57:61" x14ac:dyDescent="0.55000000000000004">
      <c r="BE3115" s="51"/>
      <c r="BF3115" s="51"/>
      <c r="BG3115" s="51"/>
      <c r="BH3115" s="51"/>
      <c r="BI3115" s="51"/>
    </row>
    <row r="3116" spans="57:61" x14ac:dyDescent="0.55000000000000004">
      <c r="BE3116" s="51"/>
      <c r="BF3116" s="51"/>
      <c r="BG3116" s="51"/>
      <c r="BH3116" s="51"/>
      <c r="BI3116" s="51"/>
    </row>
    <row r="3117" spans="57:61" x14ac:dyDescent="0.55000000000000004">
      <c r="BE3117" s="51"/>
      <c r="BF3117" s="51"/>
      <c r="BG3117" s="51"/>
      <c r="BH3117" s="51"/>
      <c r="BI3117" s="51"/>
    </row>
    <row r="3118" spans="57:61" x14ac:dyDescent="0.55000000000000004">
      <c r="BE3118" s="51"/>
      <c r="BF3118" s="51"/>
      <c r="BG3118" s="51"/>
      <c r="BH3118" s="51"/>
      <c r="BI3118" s="51"/>
    </row>
    <row r="3119" spans="57:61" x14ac:dyDescent="0.55000000000000004">
      <c r="BE3119" s="51"/>
      <c r="BF3119" s="51"/>
      <c r="BG3119" s="51"/>
      <c r="BH3119" s="51"/>
      <c r="BI3119" s="51"/>
    </row>
    <row r="3120" spans="57:61" x14ac:dyDescent="0.55000000000000004">
      <c r="BE3120" s="51"/>
      <c r="BF3120" s="51"/>
      <c r="BG3120" s="51"/>
      <c r="BH3120" s="51"/>
      <c r="BI3120" s="51"/>
    </row>
    <row r="3121" spans="57:61" x14ac:dyDescent="0.55000000000000004">
      <c r="BE3121" s="51"/>
      <c r="BF3121" s="51"/>
      <c r="BG3121" s="51"/>
      <c r="BH3121" s="51"/>
      <c r="BI3121" s="51"/>
    </row>
    <row r="3122" spans="57:61" x14ac:dyDescent="0.55000000000000004">
      <c r="BE3122" s="51"/>
      <c r="BF3122" s="51"/>
      <c r="BG3122" s="51"/>
      <c r="BH3122" s="51"/>
      <c r="BI3122" s="51"/>
    </row>
    <row r="3123" spans="57:61" x14ac:dyDescent="0.55000000000000004">
      <c r="BE3123" s="51"/>
      <c r="BF3123" s="51"/>
      <c r="BG3123" s="51"/>
      <c r="BH3123" s="51"/>
      <c r="BI3123" s="51"/>
    </row>
    <row r="3124" spans="57:61" x14ac:dyDescent="0.55000000000000004">
      <c r="BE3124" s="51"/>
      <c r="BF3124" s="51"/>
      <c r="BG3124" s="51"/>
      <c r="BH3124" s="51"/>
      <c r="BI3124" s="51"/>
    </row>
    <row r="3125" spans="57:61" x14ac:dyDescent="0.55000000000000004">
      <c r="BE3125" s="51"/>
      <c r="BF3125" s="51"/>
      <c r="BG3125" s="51"/>
      <c r="BH3125" s="51"/>
      <c r="BI3125" s="51"/>
    </row>
    <row r="3126" spans="57:61" x14ac:dyDescent="0.55000000000000004">
      <c r="BE3126" s="51"/>
      <c r="BF3126" s="51"/>
      <c r="BG3126" s="51"/>
      <c r="BH3126" s="51"/>
      <c r="BI3126" s="51"/>
    </row>
    <row r="3127" spans="57:61" x14ac:dyDescent="0.55000000000000004">
      <c r="BE3127" s="51"/>
      <c r="BF3127" s="51"/>
      <c r="BG3127" s="51"/>
      <c r="BH3127" s="51"/>
      <c r="BI3127" s="51"/>
    </row>
    <row r="3128" spans="57:61" x14ac:dyDescent="0.55000000000000004">
      <c r="BE3128" s="51"/>
      <c r="BF3128" s="51"/>
      <c r="BG3128" s="51"/>
      <c r="BH3128" s="51"/>
      <c r="BI3128" s="51"/>
    </row>
    <row r="3129" spans="57:61" x14ac:dyDescent="0.55000000000000004">
      <c r="BE3129" s="51"/>
      <c r="BF3129" s="51"/>
      <c r="BG3129" s="51"/>
      <c r="BH3129" s="51"/>
      <c r="BI3129" s="51"/>
    </row>
    <row r="3130" spans="57:61" x14ac:dyDescent="0.55000000000000004">
      <c r="BE3130" s="51"/>
      <c r="BF3130" s="51"/>
      <c r="BG3130" s="51"/>
      <c r="BH3130" s="51"/>
      <c r="BI3130" s="51"/>
    </row>
    <row r="3131" spans="57:61" x14ac:dyDescent="0.55000000000000004">
      <c r="BE3131" s="51"/>
      <c r="BF3131" s="51"/>
      <c r="BG3131" s="51"/>
      <c r="BH3131" s="51"/>
      <c r="BI3131" s="51"/>
    </row>
    <row r="3132" spans="57:61" x14ac:dyDescent="0.55000000000000004">
      <c r="BE3132" s="51"/>
      <c r="BF3132" s="51"/>
      <c r="BG3132" s="51"/>
      <c r="BH3132" s="51"/>
      <c r="BI3132" s="51"/>
    </row>
    <row r="3133" spans="57:61" x14ac:dyDescent="0.55000000000000004">
      <c r="BE3133" s="51"/>
      <c r="BF3133" s="51"/>
      <c r="BG3133" s="51"/>
      <c r="BH3133" s="51"/>
      <c r="BI3133" s="51"/>
    </row>
    <row r="3134" spans="57:61" x14ac:dyDescent="0.55000000000000004">
      <c r="BE3134" s="51"/>
      <c r="BF3134" s="51"/>
      <c r="BG3134" s="51"/>
      <c r="BH3134" s="51"/>
      <c r="BI3134" s="51"/>
    </row>
    <row r="3135" spans="57:61" x14ac:dyDescent="0.55000000000000004">
      <c r="BE3135" s="51"/>
      <c r="BF3135" s="51"/>
      <c r="BG3135" s="51"/>
      <c r="BH3135" s="51"/>
      <c r="BI3135" s="51"/>
    </row>
    <row r="3136" spans="57:61" x14ac:dyDescent="0.55000000000000004">
      <c r="BE3136" s="51"/>
      <c r="BF3136" s="51"/>
      <c r="BG3136" s="51"/>
      <c r="BH3136" s="51"/>
      <c r="BI3136" s="51"/>
    </row>
    <row r="3137" spans="57:61" x14ac:dyDescent="0.55000000000000004">
      <c r="BE3137" s="51"/>
      <c r="BF3137" s="51"/>
      <c r="BG3137" s="51"/>
      <c r="BH3137" s="51"/>
      <c r="BI3137" s="51"/>
    </row>
    <row r="3138" spans="57:61" x14ac:dyDescent="0.55000000000000004">
      <c r="BE3138" s="51"/>
      <c r="BF3138" s="51"/>
      <c r="BG3138" s="51"/>
      <c r="BH3138" s="51"/>
      <c r="BI3138" s="51"/>
    </row>
    <row r="3139" spans="57:61" x14ac:dyDescent="0.55000000000000004">
      <c r="BE3139" s="51"/>
      <c r="BF3139" s="51"/>
      <c r="BG3139" s="51"/>
      <c r="BH3139" s="51"/>
      <c r="BI3139" s="51"/>
    </row>
    <row r="3140" spans="57:61" x14ac:dyDescent="0.55000000000000004">
      <c r="BE3140" s="51"/>
      <c r="BF3140" s="51"/>
      <c r="BG3140" s="51"/>
      <c r="BH3140" s="51"/>
      <c r="BI3140" s="51"/>
    </row>
    <row r="3141" spans="57:61" x14ac:dyDescent="0.55000000000000004">
      <c r="BE3141" s="51"/>
      <c r="BF3141" s="51"/>
      <c r="BG3141" s="51"/>
      <c r="BH3141" s="51"/>
      <c r="BI3141" s="51"/>
    </row>
    <row r="3142" spans="57:61" x14ac:dyDescent="0.55000000000000004">
      <c r="BE3142" s="51"/>
      <c r="BF3142" s="51"/>
      <c r="BG3142" s="51"/>
      <c r="BH3142" s="51"/>
      <c r="BI3142" s="51"/>
    </row>
    <row r="3143" spans="57:61" x14ac:dyDescent="0.55000000000000004">
      <c r="BE3143" s="51"/>
      <c r="BF3143" s="51"/>
      <c r="BG3143" s="51"/>
      <c r="BH3143" s="51"/>
      <c r="BI3143" s="51"/>
    </row>
    <row r="3144" spans="57:61" x14ac:dyDescent="0.55000000000000004">
      <c r="BE3144" s="51"/>
      <c r="BF3144" s="51"/>
      <c r="BG3144" s="51"/>
      <c r="BH3144" s="51"/>
      <c r="BI3144" s="51"/>
    </row>
    <row r="3145" spans="57:61" x14ac:dyDescent="0.55000000000000004">
      <c r="BE3145" s="51"/>
      <c r="BF3145" s="51"/>
      <c r="BG3145" s="51"/>
      <c r="BH3145" s="51"/>
      <c r="BI3145" s="51"/>
    </row>
    <row r="3146" spans="57:61" x14ac:dyDescent="0.55000000000000004">
      <c r="BE3146" s="51"/>
      <c r="BF3146" s="51"/>
      <c r="BG3146" s="51"/>
      <c r="BH3146" s="51"/>
      <c r="BI3146" s="51"/>
    </row>
    <row r="3147" spans="57:61" x14ac:dyDescent="0.55000000000000004">
      <c r="BE3147" s="51"/>
      <c r="BF3147" s="51"/>
      <c r="BG3147" s="51"/>
      <c r="BH3147" s="51"/>
      <c r="BI3147" s="51"/>
    </row>
    <row r="3148" spans="57:61" x14ac:dyDescent="0.55000000000000004">
      <c r="BE3148" s="51"/>
      <c r="BF3148" s="51"/>
      <c r="BG3148" s="51"/>
      <c r="BH3148" s="51"/>
      <c r="BI3148" s="51"/>
    </row>
    <row r="3149" spans="57:61" x14ac:dyDescent="0.55000000000000004">
      <c r="BE3149" s="51"/>
      <c r="BF3149" s="51"/>
      <c r="BG3149" s="51"/>
      <c r="BH3149" s="51"/>
      <c r="BI3149" s="51"/>
    </row>
    <row r="3150" spans="57:61" x14ac:dyDescent="0.55000000000000004">
      <c r="BE3150" s="51"/>
      <c r="BF3150" s="51"/>
      <c r="BG3150" s="51"/>
      <c r="BH3150" s="51"/>
      <c r="BI3150" s="51"/>
    </row>
    <row r="3151" spans="57:61" x14ac:dyDescent="0.55000000000000004">
      <c r="BE3151" s="51"/>
      <c r="BF3151" s="51"/>
      <c r="BG3151" s="51"/>
      <c r="BH3151" s="51"/>
      <c r="BI3151" s="51"/>
    </row>
    <row r="3152" spans="57:61" x14ac:dyDescent="0.55000000000000004">
      <c r="BE3152" s="51"/>
      <c r="BF3152" s="51"/>
      <c r="BG3152" s="51"/>
      <c r="BH3152" s="51"/>
      <c r="BI3152" s="51"/>
    </row>
    <row r="3153" spans="57:61" x14ac:dyDescent="0.55000000000000004">
      <c r="BE3153" s="51"/>
      <c r="BF3153" s="51"/>
      <c r="BG3153" s="51"/>
      <c r="BH3153" s="51"/>
      <c r="BI3153" s="51"/>
    </row>
    <row r="3154" spans="57:61" x14ac:dyDescent="0.55000000000000004">
      <c r="BE3154" s="51"/>
      <c r="BF3154" s="51"/>
      <c r="BG3154" s="51"/>
      <c r="BH3154" s="51"/>
      <c r="BI3154" s="51"/>
    </row>
    <row r="3155" spans="57:61" x14ac:dyDescent="0.55000000000000004">
      <c r="BE3155" s="51"/>
      <c r="BF3155" s="51"/>
      <c r="BG3155" s="51"/>
      <c r="BH3155" s="51"/>
      <c r="BI3155" s="51"/>
    </row>
    <row r="3156" spans="57:61" x14ac:dyDescent="0.55000000000000004">
      <c r="BE3156" s="51"/>
      <c r="BF3156" s="51"/>
      <c r="BG3156" s="51"/>
      <c r="BH3156" s="51"/>
      <c r="BI3156" s="51"/>
    </row>
    <row r="3157" spans="57:61" x14ac:dyDescent="0.55000000000000004">
      <c r="BE3157" s="51"/>
      <c r="BF3157" s="51"/>
      <c r="BG3157" s="51"/>
      <c r="BH3157" s="51"/>
      <c r="BI3157" s="51"/>
    </row>
    <row r="3158" spans="57:61" x14ac:dyDescent="0.55000000000000004">
      <c r="BE3158" s="51"/>
      <c r="BF3158" s="51"/>
      <c r="BG3158" s="51"/>
      <c r="BH3158" s="51"/>
      <c r="BI3158" s="51"/>
    </row>
    <row r="3159" spans="57:61" x14ac:dyDescent="0.55000000000000004">
      <c r="BE3159" s="51"/>
      <c r="BF3159" s="51"/>
      <c r="BG3159" s="51"/>
      <c r="BH3159" s="51"/>
      <c r="BI3159" s="51"/>
    </row>
    <row r="3160" spans="57:61" x14ac:dyDescent="0.55000000000000004">
      <c r="BE3160" s="51"/>
      <c r="BF3160" s="51"/>
      <c r="BG3160" s="51"/>
      <c r="BH3160" s="51"/>
      <c r="BI3160" s="51"/>
    </row>
    <row r="3161" spans="57:61" x14ac:dyDescent="0.55000000000000004">
      <c r="BE3161" s="51"/>
      <c r="BF3161" s="51"/>
      <c r="BG3161" s="51"/>
      <c r="BH3161" s="51"/>
      <c r="BI3161" s="51"/>
    </row>
    <row r="3162" spans="57:61" x14ac:dyDescent="0.55000000000000004">
      <c r="BE3162" s="51"/>
      <c r="BF3162" s="51"/>
      <c r="BG3162" s="51"/>
      <c r="BH3162" s="51"/>
      <c r="BI3162" s="51"/>
    </row>
    <row r="3163" spans="57:61" x14ac:dyDescent="0.55000000000000004">
      <c r="BE3163" s="51"/>
      <c r="BF3163" s="51"/>
      <c r="BG3163" s="51"/>
      <c r="BH3163" s="51"/>
      <c r="BI3163" s="51"/>
    </row>
    <row r="3164" spans="57:61" x14ac:dyDescent="0.55000000000000004">
      <c r="BE3164" s="51"/>
      <c r="BF3164" s="51"/>
      <c r="BG3164" s="51"/>
      <c r="BH3164" s="51"/>
      <c r="BI3164" s="51"/>
    </row>
    <row r="3165" spans="57:61" x14ac:dyDescent="0.55000000000000004">
      <c r="BE3165" s="51"/>
      <c r="BF3165" s="51"/>
      <c r="BG3165" s="51"/>
      <c r="BH3165" s="51"/>
      <c r="BI3165" s="51"/>
    </row>
    <row r="3166" spans="57:61" x14ac:dyDescent="0.55000000000000004">
      <c r="BE3166" s="51"/>
      <c r="BF3166" s="51"/>
      <c r="BG3166" s="51"/>
      <c r="BH3166" s="51"/>
      <c r="BI3166" s="51"/>
    </row>
    <row r="3167" spans="57:61" x14ac:dyDescent="0.55000000000000004">
      <c r="BE3167" s="51"/>
      <c r="BF3167" s="51"/>
      <c r="BG3167" s="51"/>
      <c r="BH3167" s="51"/>
      <c r="BI3167" s="51"/>
    </row>
    <row r="3168" spans="57:61" x14ac:dyDescent="0.55000000000000004">
      <c r="BE3168" s="51"/>
      <c r="BF3168" s="51"/>
      <c r="BG3168" s="51"/>
      <c r="BH3168" s="51"/>
      <c r="BI3168" s="51"/>
    </row>
    <row r="3169" spans="57:61" x14ac:dyDescent="0.55000000000000004">
      <c r="BE3169" s="51"/>
      <c r="BF3169" s="51"/>
      <c r="BG3169" s="51"/>
      <c r="BH3169" s="51"/>
      <c r="BI3169" s="51"/>
    </row>
    <row r="3170" spans="57:61" x14ac:dyDescent="0.55000000000000004">
      <c r="BE3170" s="51"/>
      <c r="BF3170" s="51"/>
      <c r="BG3170" s="51"/>
      <c r="BH3170" s="51"/>
      <c r="BI3170" s="51"/>
    </row>
    <row r="3171" spans="57:61" x14ac:dyDescent="0.55000000000000004">
      <c r="BE3171" s="51"/>
      <c r="BF3171" s="51"/>
      <c r="BG3171" s="51"/>
      <c r="BH3171" s="51"/>
      <c r="BI3171" s="51"/>
    </row>
    <row r="3172" spans="57:61" x14ac:dyDescent="0.55000000000000004">
      <c r="BE3172" s="51"/>
      <c r="BF3172" s="51"/>
      <c r="BG3172" s="51"/>
      <c r="BH3172" s="51"/>
      <c r="BI3172" s="51"/>
    </row>
    <row r="3173" spans="57:61" x14ac:dyDescent="0.55000000000000004">
      <c r="BE3173" s="51"/>
      <c r="BF3173" s="51"/>
      <c r="BG3173" s="51"/>
      <c r="BH3173" s="51"/>
      <c r="BI3173" s="51"/>
    </row>
    <row r="3174" spans="57:61" x14ac:dyDescent="0.55000000000000004">
      <c r="BE3174" s="51"/>
      <c r="BF3174" s="51"/>
      <c r="BG3174" s="51"/>
      <c r="BH3174" s="51"/>
      <c r="BI3174" s="51"/>
    </row>
    <row r="3175" spans="57:61" x14ac:dyDescent="0.55000000000000004">
      <c r="BE3175" s="51"/>
      <c r="BF3175" s="51"/>
      <c r="BG3175" s="51"/>
      <c r="BH3175" s="51"/>
      <c r="BI3175" s="51"/>
    </row>
    <row r="3176" spans="57:61" x14ac:dyDescent="0.55000000000000004">
      <c r="BE3176" s="51"/>
      <c r="BF3176" s="51"/>
      <c r="BG3176" s="51"/>
      <c r="BH3176" s="51"/>
      <c r="BI3176" s="51"/>
    </row>
    <row r="3177" spans="57:61" x14ac:dyDescent="0.55000000000000004">
      <c r="BE3177" s="51"/>
      <c r="BF3177" s="51"/>
      <c r="BG3177" s="51"/>
      <c r="BH3177" s="51"/>
      <c r="BI3177" s="51"/>
    </row>
    <row r="3178" spans="57:61" x14ac:dyDescent="0.55000000000000004">
      <c r="BE3178" s="51"/>
      <c r="BF3178" s="51"/>
      <c r="BG3178" s="51"/>
      <c r="BH3178" s="51"/>
      <c r="BI3178" s="51"/>
    </row>
    <row r="3179" spans="57:61" x14ac:dyDescent="0.55000000000000004">
      <c r="BE3179" s="51"/>
      <c r="BF3179" s="51"/>
      <c r="BG3179" s="51"/>
      <c r="BH3179" s="51"/>
      <c r="BI3179" s="51"/>
    </row>
    <row r="3180" spans="57:61" x14ac:dyDescent="0.55000000000000004">
      <c r="BE3180" s="51"/>
      <c r="BF3180" s="51"/>
      <c r="BG3180" s="51"/>
      <c r="BH3180" s="51"/>
      <c r="BI3180" s="51"/>
    </row>
    <row r="3181" spans="57:61" x14ac:dyDescent="0.55000000000000004">
      <c r="BE3181" s="51"/>
      <c r="BF3181" s="51"/>
      <c r="BG3181" s="51"/>
      <c r="BH3181" s="51"/>
      <c r="BI3181" s="51"/>
    </row>
    <row r="3182" spans="57:61" x14ac:dyDescent="0.55000000000000004">
      <c r="BE3182" s="51"/>
      <c r="BF3182" s="51"/>
      <c r="BG3182" s="51"/>
      <c r="BH3182" s="51"/>
      <c r="BI3182" s="51"/>
    </row>
    <row r="3183" spans="57:61" x14ac:dyDescent="0.55000000000000004">
      <c r="BE3183" s="51"/>
      <c r="BF3183" s="51"/>
      <c r="BG3183" s="51"/>
      <c r="BH3183" s="51"/>
      <c r="BI3183" s="51"/>
    </row>
    <row r="3184" spans="57:61" x14ac:dyDescent="0.55000000000000004">
      <c r="BE3184" s="51"/>
      <c r="BF3184" s="51"/>
      <c r="BG3184" s="51"/>
      <c r="BH3184" s="51"/>
      <c r="BI3184" s="51"/>
    </row>
    <row r="3185" spans="57:61" x14ac:dyDescent="0.55000000000000004">
      <c r="BE3185" s="51"/>
      <c r="BF3185" s="51"/>
      <c r="BG3185" s="51"/>
      <c r="BH3185" s="51"/>
      <c r="BI3185" s="51"/>
    </row>
    <row r="3186" spans="57:61" x14ac:dyDescent="0.55000000000000004">
      <c r="BE3186" s="51"/>
      <c r="BF3186" s="51"/>
      <c r="BG3186" s="51"/>
      <c r="BH3186" s="51"/>
      <c r="BI3186" s="51"/>
    </row>
    <row r="3187" spans="57:61" x14ac:dyDescent="0.55000000000000004">
      <c r="BE3187" s="51"/>
      <c r="BF3187" s="51"/>
      <c r="BG3187" s="51"/>
      <c r="BH3187" s="51"/>
      <c r="BI3187" s="51"/>
    </row>
    <row r="3188" spans="57:61" x14ac:dyDescent="0.55000000000000004">
      <c r="BE3188" s="51"/>
      <c r="BF3188" s="51"/>
      <c r="BG3188" s="51"/>
      <c r="BH3188" s="51"/>
      <c r="BI3188" s="51"/>
    </row>
    <row r="3189" spans="57:61" x14ac:dyDescent="0.55000000000000004">
      <c r="BE3189" s="51"/>
      <c r="BF3189" s="51"/>
      <c r="BG3189" s="51"/>
      <c r="BH3189" s="51"/>
      <c r="BI3189" s="51"/>
    </row>
    <row r="3190" spans="57:61" x14ac:dyDescent="0.55000000000000004">
      <c r="BE3190" s="51"/>
      <c r="BF3190" s="51"/>
      <c r="BG3190" s="51"/>
      <c r="BH3190" s="51"/>
      <c r="BI3190" s="51"/>
    </row>
    <row r="3191" spans="57:61" x14ac:dyDescent="0.55000000000000004">
      <c r="BE3191" s="51"/>
      <c r="BF3191" s="51"/>
      <c r="BG3191" s="51"/>
      <c r="BH3191" s="51"/>
      <c r="BI3191" s="51"/>
    </row>
    <row r="3192" spans="57:61" x14ac:dyDescent="0.55000000000000004">
      <c r="BE3192" s="51"/>
      <c r="BF3192" s="51"/>
      <c r="BG3192" s="51"/>
      <c r="BH3192" s="51"/>
      <c r="BI3192" s="51"/>
    </row>
    <row r="3193" spans="57:61" x14ac:dyDescent="0.55000000000000004">
      <c r="BE3193" s="51"/>
      <c r="BF3193" s="51"/>
      <c r="BG3193" s="51"/>
      <c r="BH3193" s="51"/>
      <c r="BI3193" s="51"/>
    </row>
    <row r="3194" spans="57:61" x14ac:dyDescent="0.55000000000000004">
      <c r="BE3194" s="51"/>
      <c r="BF3194" s="51"/>
      <c r="BG3194" s="51"/>
      <c r="BH3194" s="51"/>
      <c r="BI3194" s="51"/>
    </row>
    <row r="3195" spans="57:61" x14ac:dyDescent="0.55000000000000004">
      <c r="BE3195" s="51"/>
      <c r="BF3195" s="51"/>
      <c r="BG3195" s="51"/>
      <c r="BH3195" s="51"/>
      <c r="BI3195" s="51"/>
    </row>
    <row r="3196" spans="57:61" x14ac:dyDescent="0.55000000000000004">
      <c r="BE3196" s="51"/>
      <c r="BF3196" s="51"/>
      <c r="BG3196" s="51"/>
      <c r="BH3196" s="51"/>
      <c r="BI3196" s="51"/>
    </row>
    <row r="3197" spans="57:61" x14ac:dyDescent="0.55000000000000004">
      <c r="BE3197" s="51"/>
      <c r="BF3197" s="51"/>
      <c r="BG3197" s="51"/>
      <c r="BH3197" s="51"/>
      <c r="BI3197" s="51"/>
    </row>
    <row r="3198" spans="57:61" x14ac:dyDescent="0.55000000000000004">
      <c r="BE3198" s="51"/>
      <c r="BF3198" s="51"/>
      <c r="BG3198" s="51"/>
      <c r="BH3198" s="51"/>
      <c r="BI3198" s="51"/>
    </row>
    <row r="3199" spans="57:61" x14ac:dyDescent="0.55000000000000004">
      <c r="BE3199" s="51"/>
      <c r="BF3199" s="51"/>
      <c r="BG3199" s="51"/>
      <c r="BH3199" s="51"/>
      <c r="BI3199" s="51"/>
    </row>
    <row r="3200" spans="57:61" x14ac:dyDescent="0.55000000000000004">
      <c r="BE3200" s="51"/>
      <c r="BF3200" s="51"/>
      <c r="BG3200" s="51"/>
      <c r="BH3200" s="51"/>
      <c r="BI3200" s="51"/>
    </row>
    <row r="3201" spans="57:61" x14ac:dyDescent="0.55000000000000004">
      <c r="BE3201" s="51"/>
      <c r="BF3201" s="51"/>
      <c r="BG3201" s="51"/>
      <c r="BH3201" s="51"/>
      <c r="BI3201" s="51"/>
    </row>
    <row r="3202" spans="57:61" x14ac:dyDescent="0.55000000000000004">
      <c r="BE3202" s="51"/>
      <c r="BF3202" s="51"/>
      <c r="BG3202" s="51"/>
      <c r="BH3202" s="51"/>
      <c r="BI3202" s="51"/>
    </row>
    <row r="3203" spans="57:61" x14ac:dyDescent="0.55000000000000004">
      <c r="BE3203" s="51"/>
      <c r="BF3203" s="51"/>
      <c r="BG3203" s="51"/>
      <c r="BH3203" s="51"/>
      <c r="BI3203" s="51"/>
    </row>
    <row r="3204" spans="57:61" x14ac:dyDescent="0.55000000000000004">
      <c r="BE3204" s="51"/>
      <c r="BF3204" s="51"/>
      <c r="BG3204" s="51"/>
      <c r="BH3204" s="51"/>
      <c r="BI3204" s="51"/>
    </row>
    <row r="3205" spans="57:61" x14ac:dyDescent="0.55000000000000004">
      <c r="BE3205" s="51"/>
      <c r="BF3205" s="51"/>
      <c r="BG3205" s="51"/>
      <c r="BH3205" s="51"/>
      <c r="BI3205" s="51"/>
    </row>
    <row r="3206" spans="57:61" x14ac:dyDescent="0.55000000000000004">
      <c r="BE3206" s="51"/>
      <c r="BF3206" s="51"/>
      <c r="BG3206" s="51"/>
      <c r="BH3206" s="51"/>
      <c r="BI3206" s="51"/>
    </row>
    <row r="3207" spans="57:61" x14ac:dyDescent="0.55000000000000004">
      <c r="BE3207" s="51"/>
      <c r="BF3207" s="51"/>
      <c r="BG3207" s="51"/>
      <c r="BH3207" s="51"/>
      <c r="BI3207" s="51"/>
    </row>
    <row r="3208" spans="57:61" x14ac:dyDescent="0.55000000000000004">
      <c r="BE3208" s="51"/>
      <c r="BF3208" s="51"/>
      <c r="BG3208" s="51"/>
      <c r="BH3208" s="51"/>
      <c r="BI3208" s="51"/>
    </row>
    <row r="3209" spans="57:61" x14ac:dyDescent="0.55000000000000004">
      <c r="BE3209" s="51"/>
      <c r="BF3209" s="51"/>
      <c r="BG3209" s="51"/>
      <c r="BH3209" s="51"/>
      <c r="BI3209" s="51"/>
    </row>
    <row r="3210" spans="57:61" x14ac:dyDescent="0.55000000000000004">
      <c r="BE3210" s="51"/>
      <c r="BF3210" s="51"/>
      <c r="BG3210" s="51"/>
      <c r="BH3210" s="51"/>
      <c r="BI3210" s="51"/>
    </row>
    <row r="3211" spans="57:61" x14ac:dyDescent="0.55000000000000004">
      <c r="BE3211" s="51"/>
      <c r="BF3211" s="51"/>
      <c r="BG3211" s="51"/>
      <c r="BH3211" s="51"/>
      <c r="BI3211" s="51"/>
    </row>
    <row r="3212" spans="57:61" x14ac:dyDescent="0.55000000000000004">
      <c r="BE3212" s="51"/>
      <c r="BF3212" s="51"/>
      <c r="BG3212" s="51"/>
      <c r="BH3212" s="51"/>
      <c r="BI3212" s="51"/>
    </row>
    <row r="3213" spans="57:61" x14ac:dyDescent="0.55000000000000004">
      <c r="BE3213" s="51"/>
      <c r="BF3213" s="51"/>
      <c r="BG3213" s="51"/>
      <c r="BH3213" s="51"/>
      <c r="BI3213" s="51"/>
    </row>
    <row r="3214" spans="57:61" x14ac:dyDescent="0.55000000000000004">
      <c r="BE3214" s="51"/>
      <c r="BF3214" s="51"/>
      <c r="BG3214" s="51"/>
      <c r="BH3214" s="51"/>
      <c r="BI3214" s="51"/>
    </row>
    <row r="3215" spans="57:61" x14ac:dyDescent="0.55000000000000004">
      <c r="BE3215" s="51"/>
      <c r="BF3215" s="51"/>
      <c r="BG3215" s="51"/>
      <c r="BH3215" s="51"/>
      <c r="BI3215" s="51"/>
    </row>
    <row r="3216" spans="57:61" x14ac:dyDescent="0.55000000000000004">
      <c r="BE3216" s="51"/>
      <c r="BF3216" s="51"/>
      <c r="BG3216" s="51"/>
      <c r="BH3216" s="51"/>
      <c r="BI3216" s="51"/>
    </row>
    <row r="3217" spans="57:61" x14ac:dyDescent="0.55000000000000004">
      <c r="BE3217" s="51"/>
      <c r="BF3217" s="51"/>
      <c r="BG3217" s="51"/>
      <c r="BH3217" s="51"/>
      <c r="BI3217" s="51"/>
    </row>
    <row r="3218" spans="57:61" x14ac:dyDescent="0.55000000000000004">
      <c r="BE3218" s="51"/>
      <c r="BF3218" s="51"/>
      <c r="BG3218" s="51"/>
      <c r="BH3218" s="51"/>
      <c r="BI3218" s="51"/>
    </row>
    <row r="3219" spans="57:61" x14ac:dyDescent="0.55000000000000004">
      <c r="BE3219" s="51"/>
      <c r="BF3219" s="51"/>
      <c r="BG3219" s="51"/>
      <c r="BH3219" s="51"/>
      <c r="BI3219" s="51"/>
    </row>
    <row r="3220" spans="57:61" x14ac:dyDescent="0.55000000000000004">
      <c r="BE3220" s="51"/>
      <c r="BF3220" s="51"/>
      <c r="BG3220" s="51"/>
      <c r="BH3220" s="51"/>
      <c r="BI3220" s="51"/>
    </row>
    <row r="3221" spans="57:61" x14ac:dyDescent="0.55000000000000004">
      <c r="BE3221" s="51"/>
      <c r="BF3221" s="51"/>
      <c r="BG3221" s="51"/>
      <c r="BH3221" s="51"/>
      <c r="BI3221" s="51"/>
    </row>
    <row r="3222" spans="57:61" x14ac:dyDescent="0.55000000000000004">
      <c r="BE3222" s="51"/>
      <c r="BF3222" s="51"/>
      <c r="BG3222" s="51"/>
      <c r="BH3222" s="51"/>
      <c r="BI3222" s="51"/>
    </row>
    <row r="3223" spans="57:61" x14ac:dyDescent="0.55000000000000004">
      <c r="BE3223" s="51"/>
      <c r="BF3223" s="51"/>
      <c r="BG3223" s="51"/>
      <c r="BH3223" s="51"/>
      <c r="BI3223" s="51"/>
    </row>
    <row r="3224" spans="57:61" x14ac:dyDescent="0.55000000000000004">
      <c r="BE3224" s="51"/>
      <c r="BF3224" s="51"/>
      <c r="BG3224" s="51"/>
      <c r="BH3224" s="51"/>
      <c r="BI3224" s="51"/>
    </row>
    <row r="3225" spans="57:61" x14ac:dyDescent="0.55000000000000004">
      <c r="BE3225" s="51"/>
      <c r="BF3225" s="51"/>
      <c r="BG3225" s="51"/>
      <c r="BH3225" s="51"/>
      <c r="BI3225" s="51"/>
    </row>
    <row r="3226" spans="57:61" x14ac:dyDescent="0.55000000000000004">
      <c r="BE3226" s="51"/>
      <c r="BF3226" s="51"/>
      <c r="BG3226" s="51"/>
      <c r="BH3226" s="51"/>
      <c r="BI3226" s="51"/>
    </row>
    <row r="3227" spans="57:61" x14ac:dyDescent="0.55000000000000004">
      <c r="BE3227" s="51"/>
      <c r="BF3227" s="51"/>
      <c r="BG3227" s="51"/>
      <c r="BH3227" s="51"/>
      <c r="BI3227" s="51"/>
    </row>
    <row r="3228" spans="57:61" x14ac:dyDescent="0.55000000000000004">
      <c r="BE3228" s="51"/>
      <c r="BF3228" s="51"/>
      <c r="BG3228" s="51"/>
      <c r="BH3228" s="51"/>
      <c r="BI3228" s="51"/>
    </row>
    <row r="3229" spans="57:61" x14ac:dyDescent="0.55000000000000004">
      <c r="BE3229" s="51"/>
      <c r="BF3229" s="51"/>
      <c r="BG3229" s="51"/>
      <c r="BH3229" s="51"/>
      <c r="BI3229" s="51"/>
    </row>
    <row r="3230" spans="57:61" x14ac:dyDescent="0.55000000000000004">
      <c r="BE3230" s="51"/>
      <c r="BF3230" s="51"/>
      <c r="BG3230" s="51"/>
      <c r="BH3230" s="51"/>
      <c r="BI3230" s="51"/>
    </row>
    <row r="3231" spans="57:61" x14ac:dyDescent="0.55000000000000004">
      <c r="BE3231" s="51"/>
      <c r="BF3231" s="51"/>
      <c r="BG3231" s="51"/>
      <c r="BH3231" s="51"/>
      <c r="BI3231" s="51"/>
    </row>
    <row r="3232" spans="57:61" x14ac:dyDescent="0.55000000000000004">
      <c r="BE3232" s="51"/>
      <c r="BF3232" s="51"/>
      <c r="BG3232" s="51"/>
      <c r="BH3232" s="51"/>
      <c r="BI3232" s="51"/>
    </row>
    <row r="3233" spans="57:61" x14ac:dyDescent="0.55000000000000004">
      <c r="BE3233" s="51"/>
      <c r="BF3233" s="51"/>
      <c r="BG3233" s="51"/>
      <c r="BH3233" s="51"/>
      <c r="BI3233" s="51"/>
    </row>
    <row r="3234" spans="57:61" x14ac:dyDescent="0.55000000000000004">
      <c r="BE3234" s="51"/>
      <c r="BF3234" s="51"/>
      <c r="BG3234" s="51"/>
      <c r="BH3234" s="51"/>
      <c r="BI3234" s="51"/>
    </row>
    <row r="3235" spans="57:61" x14ac:dyDescent="0.55000000000000004">
      <c r="BE3235" s="51"/>
      <c r="BF3235" s="51"/>
      <c r="BG3235" s="51"/>
      <c r="BH3235" s="51"/>
      <c r="BI3235" s="51"/>
    </row>
    <row r="3236" spans="57:61" x14ac:dyDescent="0.55000000000000004">
      <c r="BE3236" s="51"/>
      <c r="BF3236" s="51"/>
      <c r="BG3236" s="51"/>
      <c r="BH3236" s="51"/>
      <c r="BI3236" s="51"/>
    </row>
    <row r="3237" spans="57:61" x14ac:dyDescent="0.55000000000000004">
      <c r="BE3237" s="51"/>
      <c r="BF3237" s="51"/>
      <c r="BG3237" s="51"/>
      <c r="BH3237" s="51"/>
      <c r="BI3237" s="51"/>
    </row>
    <row r="3238" spans="57:61" x14ac:dyDescent="0.55000000000000004">
      <c r="BE3238" s="51"/>
      <c r="BF3238" s="51"/>
      <c r="BG3238" s="51"/>
      <c r="BH3238" s="51"/>
      <c r="BI3238" s="51"/>
    </row>
    <row r="3239" spans="57:61" x14ac:dyDescent="0.55000000000000004">
      <c r="BE3239" s="51"/>
      <c r="BF3239" s="51"/>
      <c r="BG3239" s="51"/>
      <c r="BH3239" s="51"/>
      <c r="BI3239" s="51"/>
    </row>
    <row r="3240" spans="57:61" x14ac:dyDescent="0.55000000000000004">
      <c r="BE3240" s="51"/>
      <c r="BF3240" s="51"/>
      <c r="BG3240" s="51"/>
      <c r="BH3240" s="51"/>
      <c r="BI3240" s="51"/>
    </row>
    <row r="3241" spans="57:61" x14ac:dyDescent="0.55000000000000004">
      <c r="BE3241" s="51"/>
      <c r="BF3241" s="51"/>
      <c r="BG3241" s="51"/>
      <c r="BH3241" s="51"/>
      <c r="BI3241" s="51"/>
    </row>
    <row r="3242" spans="57:61" x14ac:dyDescent="0.55000000000000004">
      <c r="BE3242" s="51"/>
      <c r="BF3242" s="51"/>
      <c r="BG3242" s="51"/>
      <c r="BH3242" s="51"/>
      <c r="BI3242" s="51"/>
    </row>
    <row r="3243" spans="57:61" x14ac:dyDescent="0.55000000000000004">
      <c r="BE3243" s="51"/>
      <c r="BF3243" s="51"/>
      <c r="BG3243" s="51"/>
      <c r="BH3243" s="51"/>
      <c r="BI3243" s="51"/>
    </row>
    <row r="3244" spans="57:61" x14ac:dyDescent="0.55000000000000004">
      <c r="BE3244" s="51"/>
      <c r="BF3244" s="51"/>
      <c r="BG3244" s="51"/>
      <c r="BH3244" s="51"/>
      <c r="BI3244" s="51"/>
    </row>
    <row r="3245" spans="57:61" x14ac:dyDescent="0.55000000000000004">
      <c r="BE3245" s="51"/>
      <c r="BF3245" s="51"/>
      <c r="BG3245" s="51"/>
      <c r="BH3245" s="51"/>
      <c r="BI3245" s="51"/>
    </row>
    <row r="3246" spans="57:61" x14ac:dyDescent="0.55000000000000004">
      <c r="BE3246" s="51"/>
      <c r="BF3246" s="51"/>
      <c r="BG3246" s="51"/>
      <c r="BH3246" s="51"/>
      <c r="BI3246" s="51"/>
    </row>
    <row r="3247" spans="57:61" x14ac:dyDescent="0.55000000000000004">
      <c r="BE3247" s="51"/>
      <c r="BF3247" s="51"/>
      <c r="BG3247" s="51"/>
      <c r="BH3247" s="51"/>
      <c r="BI3247" s="51"/>
    </row>
    <row r="3248" spans="57:61" x14ac:dyDescent="0.55000000000000004">
      <c r="BE3248" s="51"/>
      <c r="BF3248" s="51"/>
      <c r="BG3248" s="51"/>
      <c r="BH3248" s="51"/>
      <c r="BI3248" s="51"/>
    </row>
    <row r="3249" spans="57:61" x14ac:dyDescent="0.55000000000000004">
      <c r="BE3249" s="51"/>
      <c r="BF3249" s="51"/>
      <c r="BG3249" s="51"/>
      <c r="BH3249" s="51"/>
      <c r="BI3249" s="51"/>
    </row>
    <row r="3250" spans="57:61" x14ac:dyDescent="0.55000000000000004">
      <c r="BE3250" s="51"/>
      <c r="BF3250" s="51"/>
      <c r="BG3250" s="51"/>
      <c r="BH3250" s="51"/>
      <c r="BI3250" s="51"/>
    </row>
    <row r="3251" spans="57:61" x14ac:dyDescent="0.55000000000000004">
      <c r="BE3251" s="51"/>
      <c r="BF3251" s="51"/>
      <c r="BG3251" s="51"/>
      <c r="BH3251" s="51"/>
      <c r="BI3251" s="51"/>
    </row>
    <row r="3252" spans="57:61" x14ac:dyDescent="0.55000000000000004">
      <c r="BE3252" s="51"/>
      <c r="BF3252" s="51"/>
      <c r="BG3252" s="51"/>
      <c r="BH3252" s="51"/>
      <c r="BI3252" s="51"/>
    </row>
    <row r="3253" spans="57:61" x14ac:dyDescent="0.55000000000000004">
      <c r="BE3253" s="51"/>
      <c r="BF3253" s="51"/>
      <c r="BG3253" s="51"/>
      <c r="BH3253" s="51"/>
      <c r="BI3253" s="51"/>
    </row>
    <row r="3254" spans="57:61" x14ac:dyDescent="0.55000000000000004">
      <c r="BE3254" s="51"/>
      <c r="BF3254" s="51"/>
      <c r="BG3254" s="51"/>
      <c r="BH3254" s="51"/>
      <c r="BI3254" s="51"/>
    </row>
    <row r="3255" spans="57:61" x14ac:dyDescent="0.55000000000000004">
      <c r="BE3255" s="51"/>
      <c r="BF3255" s="51"/>
      <c r="BG3255" s="51"/>
      <c r="BH3255" s="51"/>
      <c r="BI3255" s="51"/>
    </row>
    <row r="3256" spans="57:61" x14ac:dyDescent="0.55000000000000004">
      <c r="BE3256" s="51"/>
      <c r="BF3256" s="51"/>
      <c r="BG3256" s="51"/>
      <c r="BH3256" s="51"/>
      <c r="BI3256" s="51"/>
    </row>
    <row r="3257" spans="57:61" x14ac:dyDescent="0.55000000000000004">
      <c r="BE3257" s="51"/>
      <c r="BF3257" s="51"/>
      <c r="BG3257" s="51"/>
      <c r="BH3257" s="51"/>
      <c r="BI3257" s="51"/>
    </row>
    <row r="3258" spans="57:61" x14ac:dyDescent="0.55000000000000004">
      <c r="BE3258" s="51"/>
      <c r="BF3258" s="51"/>
      <c r="BG3258" s="51"/>
      <c r="BH3258" s="51"/>
      <c r="BI3258" s="51"/>
    </row>
    <row r="3259" spans="57:61" x14ac:dyDescent="0.55000000000000004">
      <c r="BE3259" s="51"/>
      <c r="BF3259" s="51"/>
      <c r="BG3259" s="51"/>
      <c r="BH3259" s="51"/>
      <c r="BI3259" s="51"/>
    </row>
    <row r="3260" spans="57:61" x14ac:dyDescent="0.55000000000000004">
      <c r="BE3260" s="51"/>
      <c r="BF3260" s="51"/>
      <c r="BG3260" s="51"/>
      <c r="BH3260" s="51"/>
      <c r="BI3260" s="51"/>
    </row>
    <row r="3261" spans="57:61" x14ac:dyDescent="0.55000000000000004">
      <c r="BE3261" s="51"/>
      <c r="BF3261" s="51"/>
      <c r="BG3261" s="51"/>
      <c r="BH3261" s="51"/>
      <c r="BI3261" s="51"/>
    </row>
    <row r="3262" spans="57:61" x14ac:dyDescent="0.55000000000000004">
      <c r="BE3262" s="51"/>
      <c r="BF3262" s="51"/>
      <c r="BG3262" s="51"/>
      <c r="BH3262" s="51"/>
      <c r="BI3262" s="51"/>
    </row>
    <row r="3263" spans="57:61" x14ac:dyDescent="0.55000000000000004">
      <c r="BE3263" s="51"/>
      <c r="BF3263" s="51"/>
      <c r="BG3263" s="51"/>
      <c r="BH3263" s="51"/>
      <c r="BI3263" s="51"/>
    </row>
    <row r="3264" spans="57:61" x14ac:dyDescent="0.55000000000000004">
      <c r="BE3264" s="51"/>
      <c r="BF3264" s="51"/>
      <c r="BG3264" s="51"/>
      <c r="BH3264" s="51"/>
      <c r="BI3264" s="51"/>
    </row>
    <row r="3265" spans="57:61" x14ac:dyDescent="0.55000000000000004">
      <c r="BE3265" s="51"/>
      <c r="BF3265" s="51"/>
      <c r="BG3265" s="51"/>
      <c r="BH3265" s="51"/>
      <c r="BI3265" s="51"/>
    </row>
    <row r="3266" spans="57:61" x14ac:dyDescent="0.55000000000000004">
      <c r="BE3266" s="51"/>
      <c r="BF3266" s="51"/>
      <c r="BG3266" s="51"/>
      <c r="BH3266" s="51"/>
      <c r="BI3266" s="51"/>
    </row>
    <row r="3267" spans="57:61" x14ac:dyDescent="0.55000000000000004">
      <c r="BE3267" s="51"/>
      <c r="BF3267" s="51"/>
      <c r="BG3267" s="51"/>
      <c r="BH3267" s="51"/>
      <c r="BI3267" s="51"/>
    </row>
    <row r="3268" spans="57:61" x14ac:dyDescent="0.55000000000000004">
      <c r="BE3268" s="51"/>
      <c r="BF3268" s="51"/>
      <c r="BG3268" s="51"/>
      <c r="BH3268" s="51"/>
      <c r="BI3268" s="51"/>
    </row>
    <row r="3269" spans="57:61" x14ac:dyDescent="0.55000000000000004">
      <c r="BE3269" s="51"/>
      <c r="BF3269" s="51"/>
      <c r="BG3269" s="51"/>
      <c r="BH3269" s="51"/>
      <c r="BI3269" s="51"/>
    </row>
    <row r="3270" spans="57:61" x14ac:dyDescent="0.55000000000000004">
      <c r="BE3270" s="51"/>
      <c r="BF3270" s="51"/>
      <c r="BG3270" s="51"/>
      <c r="BH3270" s="51"/>
      <c r="BI3270" s="51"/>
    </row>
    <row r="3271" spans="57:61" x14ac:dyDescent="0.55000000000000004">
      <c r="BE3271" s="51"/>
      <c r="BF3271" s="51"/>
      <c r="BG3271" s="51"/>
      <c r="BH3271" s="51"/>
      <c r="BI3271" s="51"/>
    </row>
    <row r="3272" spans="57:61" x14ac:dyDescent="0.55000000000000004">
      <c r="BE3272" s="51"/>
      <c r="BF3272" s="51"/>
      <c r="BG3272" s="51"/>
      <c r="BH3272" s="51"/>
      <c r="BI3272" s="51"/>
    </row>
    <row r="3273" spans="57:61" x14ac:dyDescent="0.55000000000000004">
      <c r="BE3273" s="51"/>
      <c r="BF3273" s="51"/>
      <c r="BG3273" s="51"/>
      <c r="BH3273" s="51"/>
      <c r="BI3273" s="51"/>
    </row>
    <row r="3274" spans="57:61" x14ac:dyDescent="0.55000000000000004">
      <c r="BE3274" s="51"/>
      <c r="BF3274" s="51"/>
      <c r="BG3274" s="51"/>
      <c r="BH3274" s="51"/>
      <c r="BI3274" s="51"/>
    </row>
    <row r="3275" spans="57:61" x14ac:dyDescent="0.55000000000000004">
      <c r="BE3275" s="51"/>
      <c r="BF3275" s="51"/>
      <c r="BG3275" s="51"/>
      <c r="BH3275" s="51"/>
      <c r="BI3275" s="51"/>
    </row>
    <row r="3276" spans="57:61" x14ac:dyDescent="0.55000000000000004">
      <c r="BE3276" s="51"/>
      <c r="BF3276" s="51"/>
      <c r="BG3276" s="51"/>
      <c r="BH3276" s="51"/>
      <c r="BI3276" s="51"/>
    </row>
    <row r="3277" spans="57:61" x14ac:dyDescent="0.55000000000000004">
      <c r="BE3277" s="51"/>
      <c r="BF3277" s="51"/>
      <c r="BG3277" s="51"/>
      <c r="BH3277" s="51"/>
      <c r="BI3277" s="51"/>
    </row>
    <row r="3278" spans="57:61" x14ac:dyDescent="0.55000000000000004">
      <c r="BE3278" s="51"/>
      <c r="BF3278" s="51"/>
      <c r="BG3278" s="51"/>
      <c r="BH3278" s="51"/>
      <c r="BI3278" s="51"/>
    </row>
    <row r="3279" spans="57:61" x14ac:dyDescent="0.55000000000000004">
      <c r="BE3279" s="51"/>
      <c r="BF3279" s="51"/>
      <c r="BG3279" s="51"/>
      <c r="BH3279" s="51"/>
      <c r="BI3279" s="51"/>
    </row>
    <row r="3280" spans="57:61" x14ac:dyDescent="0.55000000000000004">
      <c r="BE3280" s="51"/>
      <c r="BF3280" s="51"/>
      <c r="BG3280" s="51"/>
      <c r="BH3280" s="51"/>
      <c r="BI3280" s="51"/>
    </row>
    <row r="3281" spans="57:61" x14ac:dyDescent="0.55000000000000004">
      <c r="BE3281" s="51"/>
      <c r="BF3281" s="51"/>
      <c r="BG3281" s="51"/>
      <c r="BH3281" s="51"/>
      <c r="BI3281" s="51"/>
    </row>
    <row r="3282" spans="57:61" x14ac:dyDescent="0.55000000000000004">
      <c r="BE3282" s="51"/>
      <c r="BF3282" s="51"/>
      <c r="BG3282" s="51"/>
      <c r="BH3282" s="51"/>
      <c r="BI3282" s="51"/>
    </row>
    <row r="3283" spans="57:61" x14ac:dyDescent="0.55000000000000004">
      <c r="BE3283" s="51"/>
      <c r="BF3283" s="51"/>
      <c r="BG3283" s="51"/>
      <c r="BH3283" s="51"/>
      <c r="BI3283" s="51"/>
    </row>
    <row r="3284" spans="57:61" x14ac:dyDescent="0.55000000000000004">
      <c r="BE3284" s="51"/>
      <c r="BF3284" s="51"/>
      <c r="BG3284" s="51"/>
      <c r="BH3284" s="51"/>
      <c r="BI3284" s="51"/>
    </row>
    <row r="3285" spans="57:61" x14ac:dyDescent="0.55000000000000004">
      <c r="BE3285" s="51"/>
      <c r="BF3285" s="51"/>
      <c r="BG3285" s="51"/>
      <c r="BH3285" s="51"/>
      <c r="BI3285" s="51"/>
    </row>
    <row r="3286" spans="57:61" x14ac:dyDescent="0.55000000000000004">
      <c r="BE3286" s="51"/>
      <c r="BF3286" s="51"/>
      <c r="BG3286" s="51"/>
      <c r="BH3286" s="51"/>
      <c r="BI3286" s="51"/>
    </row>
    <row r="3287" spans="57:61" x14ac:dyDescent="0.55000000000000004">
      <c r="BE3287" s="51"/>
      <c r="BF3287" s="51"/>
      <c r="BG3287" s="51"/>
      <c r="BH3287" s="51"/>
      <c r="BI3287" s="51"/>
    </row>
    <row r="3288" spans="57:61" x14ac:dyDescent="0.55000000000000004">
      <c r="BE3288" s="51"/>
      <c r="BF3288" s="51"/>
      <c r="BG3288" s="51"/>
      <c r="BH3288" s="51"/>
      <c r="BI3288" s="51"/>
    </row>
    <row r="3289" spans="57:61" x14ac:dyDescent="0.55000000000000004">
      <c r="BE3289" s="51"/>
      <c r="BF3289" s="51"/>
      <c r="BG3289" s="51"/>
      <c r="BH3289" s="51"/>
      <c r="BI3289" s="51"/>
    </row>
    <row r="3290" spans="57:61" x14ac:dyDescent="0.55000000000000004">
      <c r="BE3290" s="51"/>
      <c r="BF3290" s="51"/>
      <c r="BG3290" s="51"/>
      <c r="BH3290" s="51"/>
      <c r="BI3290" s="51"/>
    </row>
    <row r="3291" spans="57:61" x14ac:dyDescent="0.55000000000000004">
      <c r="BE3291" s="51"/>
      <c r="BF3291" s="51"/>
      <c r="BG3291" s="51"/>
      <c r="BH3291" s="51"/>
      <c r="BI3291" s="51"/>
    </row>
    <row r="3292" spans="57:61" x14ac:dyDescent="0.55000000000000004">
      <c r="BE3292" s="51"/>
      <c r="BF3292" s="51"/>
      <c r="BG3292" s="51"/>
      <c r="BH3292" s="51"/>
      <c r="BI3292" s="51"/>
    </row>
    <row r="3293" spans="57:61" x14ac:dyDescent="0.55000000000000004">
      <c r="BE3293" s="51"/>
      <c r="BF3293" s="51"/>
      <c r="BG3293" s="51"/>
      <c r="BH3293" s="51"/>
      <c r="BI3293" s="51"/>
    </row>
    <row r="3294" spans="57:61" x14ac:dyDescent="0.55000000000000004">
      <c r="BE3294" s="51"/>
      <c r="BF3294" s="51"/>
      <c r="BG3294" s="51"/>
      <c r="BH3294" s="51"/>
      <c r="BI3294" s="51"/>
    </row>
    <row r="3295" spans="57:61" x14ac:dyDescent="0.55000000000000004">
      <c r="BE3295" s="51"/>
      <c r="BF3295" s="51"/>
      <c r="BG3295" s="51"/>
      <c r="BH3295" s="51"/>
      <c r="BI3295" s="51"/>
    </row>
    <row r="3296" spans="57:61" x14ac:dyDescent="0.55000000000000004">
      <c r="BE3296" s="51"/>
      <c r="BF3296" s="51"/>
      <c r="BG3296" s="51"/>
      <c r="BH3296" s="51"/>
      <c r="BI3296" s="51"/>
    </row>
    <row r="3297" spans="57:61" x14ac:dyDescent="0.55000000000000004">
      <c r="BE3297" s="51"/>
      <c r="BF3297" s="51"/>
      <c r="BG3297" s="51"/>
      <c r="BH3297" s="51"/>
      <c r="BI3297" s="51"/>
    </row>
    <row r="3298" spans="57:61" x14ac:dyDescent="0.55000000000000004">
      <c r="BE3298" s="51"/>
      <c r="BF3298" s="51"/>
      <c r="BG3298" s="51"/>
      <c r="BH3298" s="51"/>
      <c r="BI3298" s="51"/>
    </row>
    <row r="3299" spans="57:61" x14ac:dyDescent="0.55000000000000004">
      <c r="BE3299" s="51"/>
      <c r="BF3299" s="51"/>
      <c r="BG3299" s="51"/>
      <c r="BH3299" s="51"/>
      <c r="BI3299" s="51"/>
    </row>
    <row r="3300" spans="57:61" x14ac:dyDescent="0.55000000000000004">
      <c r="BE3300" s="51"/>
      <c r="BF3300" s="51"/>
      <c r="BG3300" s="51"/>
      <c r="BH3300" s="51"/>
      <c r="BI3300" s="51"/>
    </row>
    <row r="3301" spans="57:61" x14ac:dyDescent="0.55000000000000004">
      <c r="BE3301" s="51"/>
      <c r="BF3301" s="51"/>
      <c r="BG3301" s="51"/>
      <c r="BH3301" s="51"/>
      <c r="BI3301" s="51"/>
    </row>
    <row r="3302" spans="57:61" x14ac:dyDescent="0.55000000000000004">
      <c r="BE3302" s="51"/>
      <c r="BF3302" s="51"/>
      <c r="BG3302" s="51"/>
      <c r="BH3302" s="51"/>
      <c r="BI3302" s="51"/>
    </row>
    <row r="3303" spans="57:61" x14ac:dyDescent="0.55000000000000004">
      <c r="BE3303" s="51"/>
      <c r="BF3303" s="51"/>
      <c r="BG3303" s="51"/>
      <c r="BH3303" s="51"/>
      <c r="BI3303" s="51"/>
    </row>
    <row r="3304" spans="57:61" x14ac:dyDescent="0.55000000000000004">
      <c r="BE3304" s="51"/>
      <c r="BF3304" s="51"/>
      <c r="BG3304" s="51"/>
      <c r="BH3304" s="51"/>
      <c r="BI3304" s="51"/>
    </row>
    <row r="3305" spans="57:61" x14ac:dyDescent="0.55000000000000004">
      <c r="BE3305" s="51"/>
      <c r="BF3305" s="51"/>
      <c r="BG3305" s="51"/>
      <c r="BH3305" s="51"/>
      <c r="BI3305" s="51"/>
    </row>
    <row r="3306" spans="57:61" x14ac:dyDescent="0.55000000000000004">
      <c r="BE3306" s="51"/>
      <c r="BF3306" s="51"/>
      <c r="BG3306" s="51"/>
      <c r="BH3306" s="51"/>
      <c r="BI3306" s="51"/>
    </row>
    <row r="3307" spans="57:61" x14ac:dyDescent="0.55000000000000004">
      <c r="BE3307" s="51"/>
      <c r="BF3307" s="51"/>
      <c r="BG3307" s="51"/>
      <c r="BH3307" s="51"/>
      <c r="BI3307" s="51"/>
    </row>
    <row r="3308" spans="57:61" x14ac:dyDescent="0.55000000000000004">
      <c r="BE3308" s="51"/>
      <c r="BF3308" s="51"/>
      <c r="BG3308" s="51"/>
      <c r="BH3308" s="51"/>
      <c r="BI3308" s="51"/>
    </row>
    <row r="3309" spans="57:61" x14ac:dyDescent="0.55000000000000004">
      <c r="BE3309" s="51"/>
      <c r="BF3309" s="51"/>
      <c r="BG3309" s="51"/>
      <c r="BH3309" s="51"/>
      <c r="BI3309" s="51"/>
    </row>
    <row r="3310" spans="57:61" x14ac:dyDescent="0.55000000000000004">
      <c r="BE3310" s="51"/>
      <c r="BF3310" s="51"/>
      <c r="BG3310" s="51"/>
      <c r="BH3310" s="51"/>
      <c r="BI3310" s="51"/>
    </row>
    <row r="3311" spans="57:61" x14ac:dyDescent="0.55000000000000004">
      <c r="BE3311" s="51"/>
      <c r="BF3311" s="51"/>
      <c r="BG3311" s="51"/>
      <c r="BH3311" s="51"/>
      <c r="BI3311" s="51"/>
    </row>
    <row r="3312" spans="57:61" x14ac:dyDescent="0.55000000000000004">
      <c r="BE3312" s="51"/>
      <c r="BF3312" s="51"/>
      <c r="BG3312" s="51"/>
      <c r="BH3312" s="51"/>
      <c r="BI3312" s="51"/>
    </row>
    <row r="3313" spans="57:61" x14ac:dyDescent="0.55000000000000004">
      <c r="BE3313" s="51"/>
      <c r="BF3313" s="51"/>
      <c r="BG3313" s="51"/>
      <c r="BH3313" s="51"/>
      <c r="BI3313" s="51"/>
    </row>
    <row r="3314" spans="57:61" x14ac:dyDescent="0.55000000000000004">
      <c r="BE3314" s="51"/>
      <c r="BF3314" s="51"/>
      <c r="BG3314" s="51"/>
      <c r="BH3314" s="51"/>
      <c r="BI3314" s="51"/>
    </row>
    <row r="3315" spans="57:61" x14ac:dyDescent="0.55000000000000004">
      <c r="BE3315" s="51"/>
      <c r="BF3315" s="51"/>
      <c r="BG3315" s="51"/>
      <c r="BH3315" s="51"/>
      <c r="BI3315" s="51"/>
    </row>
    <row r="3316" spans="57:61" x14ac:dyDescent="0.55000000000000004">
      <c r="BE3316" s="51"/>
      <c r="BF3316" s="51"/>
      <c r="BG3316" s="51"/>
      <c r="BH3316" s="51"/>
      <c r="BI3316" s="51"/>
    </row>
    <row r="3317" spans="57:61" x14ac:dyDescent="0.55000000000000004">
      <c r="BE3317" s="51"/>
      <c r="BF3317" s="51"/>
      <c r="BG3317" s="51"/>
      <c r="BH3317" s="51"/>
      <c r="BI3317" s="51"/>
    </row>
    <row r="3318" spans="57:61" x14ac:dyDescent="0.55000000000000004">
      <c r="BE3318" s="51"/>
      <c r="BF3318" s="51"/>
      <c r="BG3318" s="51"/>
      <c r="BH3318" s="51"/>
      <c r="BI3318" s="51"/>
    </row>
    <row r="3319" spans="57:61" x14ac:dyDescent="0.55000000000000004">
      <c r="BE3319" s="51"/>
      <c r="BF3319" s="51"/>
      <c r="BG3319" s="51"/>
      <c r="BH3319" s="51"/>
      <c r="BI3319" s="51"/>
    </row>
    <row r="3320" spans="57:61" x14ac:dyDescent="0.55000000000000004">
      <c r="BE3320" s="51"/>
      <c r="BF3320" s="51"/>
      <c r="BG3320" s="51"/>
      <c r="BH3320" s="51"/>
      <c r="BI3320" s="51"/>
    </row>
    <row r="3321" spans="57:61" x14ac:dyDescent="0.55000000000000004">
      <c r="BE3321" s="51"/>
      <c r="BF3321" s="51"/>
      <c r="BG3321" s="51"/>
      <c r="BH3321" s="51"/>
      <c r="BI3321" s="51"/>
    </row>
    <row r="3322" spans="57:61" x14ac:dyDescent="0.55000000000000004">
      <c r="BE3322" s="51"/>
      <c r="BF3322" s="51"/>
      <c r="BG3322" s="51"/>
      <c r="BH3322" s="51"/>
      <c r="BI3322" s="51"/>
    </row>
    <row r="3323" spans="57:61" x14ac:dyDescent="0.55000000000000004">
      <c r="BE3323" s="51"/>
      <c r="BF3323" s="51"/>
      <c r="BG3323" s="51"/>
      <c r="BH3323" s="51"/>
      <c r="BI3323" s="51"/>
    </row>
    <row r="3324" spans="57:61" x14ac:dyDescent="0.55000000000000004">
      <c r="BE3324" s="51"/>
      <c r="BF3324" s="51"/>
      <c r="BG3324" s="51"/>
      <c r="BH3324" s="51"/>
      <c r="BI3324" s="51"/>
    </row>
    <row r="3325" spans="57:61" x14ac:dyDescent="0.55000000000000004">
      <c r="BE3325" s="51"/>
      <c r="BF3325" s="51"/>
      <c r="BG3325" s="51"/>
      <c r="BH3325" s="51"/>
      <c r="BI3325" s="51"/>
    </row>
    <row r="3326" spans="57:61" x14ac:dyDescent="0.55000000000000004">
      <c r="BE3326" s="51"/>
      <c r="BF3326" s="51"/>
      <c r="BG3326" s="51"/>
      <c r="BH3326" s="51"/>
      <c r="BI3326" s="51"/>
    </row>
    <row r="3327" spans="57:61" x14ac:dyDescent="0.55000000000000004">
      <c r="BE3327" s="51"/>
      <c r="BF3327" s="51"/>
      <c r="BG3327" s="51"/>
      <c r="BH3327" s="51"/>
      <c r="BI3327" s="51"/>
    </row>
    <row r="3328" spans="57:61" x14ac:dyDescent="0.55000000000000004">
      <c r="BE3328" s="51"/>
      <c r="BF3328" s="51"/>
      <c r="BG3328" s="51"/>
      <c r="BH3328" s="51"/>
      <c r="BI3328" s="51"/>
    </row>
    <row r="3329" spans="57:61" x14ac:dyDescent="0.55000000000000004">
      <c r="BE3329" s="51"/>
      <c r="BF3329" s="51"/>
      <c r="BG3329" s="51"/>
      <c r="BH3329" s="51"/>
      <c r="BI3329" s="51"/>
    </row>
    <row r="3330" spans="57:61" x14ac:dyDescent="0.55000000000000004">
      <c r="BE3330" s="51"/>
      <c r="BF3330" s="51"/>
      <c r="BG3330" s="51"/>
      <c r="BH3330" s="51"/>
      <c r="BI3330" s="51"/>
    </row>
    <row r="3331" spans="57:61" x14ac:dyDescent="0.55000000000000004">
      <c r="BE3331" s="51"/>
      <c r="BF3331" s="51"/>
      <c r="BG3331" s="51"/>
      <c r="BH3331" s="51"/>
      <c r="BI3331" s="51"/>
    </row>
    <row r="3332" spans="57:61" x14ac:dyDescent="0.55000000000000004">
      <c r="BE3332" s="51"/>
      <c r="BF3332" s="51"/>
      <c r="BG3332" s="51"/>
      <c r="BH3332" s="51"/>
      <c r="BI3332" s="51"/>
    </row>
    <row r="3333" spans="57:61" x14ac:dyDescent="0.55000000000000004">
      <c r="BE3333" s="51"/>
      <c r="BF3333" s="51"/>
      <c r="BG3333" s="51"/>
      <c r="BH3333" s="51"/>
      <c r="BI3333" s="51"/>
    </row>
    <row r="3334" spans="57:61" x14ac:dyDescent="0.55000000000000004">
      <c r="BE3334" s="51"/>
      <c r="BF3334" s="51"/>
      <c r="BG3334" s="51"/>
      <c r="BH3334" s="51"/>
      <c r="BI3334" s="51"/>
    </row>
    <row r="3335" spans="57:61" x14ac:dyDescent="0.55000000000000004">
      <c r="BE3335" s="51"/>
      <c r="BF3335" s="51"/>
      <c r="BG3335" s="51"/>
      <c r="BH3335" s="51"/>
      <c r="BI3335" s="51"/>
    </row>
    <row r="3336" spans="57:61" x14ac:dyDescent="0.55000000000000004">
      <c r="BE3336" s="51"/>
      <c r="BF3336" s="51"/>
      <c r="BG3336" s="51"/>
      <c r="BH3336" s="51"/>
      <c r="BI3336" s="51"/>
    </row>
    <row r="3337" spans="57:61" x14ac:dyDescent="0.55000000000000004">
      <c r="BE3337" s="51"/>
      <c r="BF3337" s="51"/>
      <c r="BG3337" s="51"/>
      <c r="BH3337" s="51"/>
      <c r="BI3337" s="51"/>
    </row>
    <row r="3338" spans="57:61" x14ac:dyDescent="0.55000000000000004">
      <c r="BE3338" s="51"/>
      <c r="BF3338" s="51"/>
      <c r="BG3338" s="51"/>
      <c r="BH3338" s="51"/>
      <c r="BI3338" s="51"/>
    </row>
    <row r="3339" spans="57:61" x14ac:dyDescent="0.55000000000000004">
      <c r="BE3339" s="51"/>
      <c r="BF3339" s="51"/>
      <c r="BG3339" s="51"/>
      <c r="BH3339" s="51"/>
      <c r="BI3339" s="51"/>
    </row>
    <row r="3340" spans="57:61" x14ac:dyDescent="0.55000000000000004">
      <c r="BE3340" s="51"/>
      <c r="BF3340" s="51"/>
      <c r="BG3340" s="51"/>
      <c r="BH3340" s="51"/>
      <c r="BI3340" s="51"/>
    </row>
    <row r="3341" spans="57:61" x14ac:dyDescent="0.55000000000000004">
      <c r="BE3341" s="51"/>
      <c r="BF3341" s="51"/>
      <c r="BG3341" s="51"/>
      <c r="BH3341" s="51"/>
      <c r="BI3341" s="51"/>
    </row>
    <row r="3342" spans="57:61" x14ac:dyDescent="0.55000000000000004">
      <c r="BE3342" s="51"/>
      <c r="BF3342" s="51"/>
      <c r="BG3342" s="51"/>
      <c r="BH3342" s="51"/>
      <c r="BI3342" s="51"/>
    </row>
    <row r="3343" spans="57:61" x14ac:dyDescent="0.55000000000000004">
      <c r="BE3343" s="51"/>
      <c r="BF3343" s="51"/>
      <c r="BG3343" s="51"/>
      <c r="BH3343" s="51"/>
      <c r="BI3343" s="51"/>
    </row>
    <row r="3344" spans="57:61" x14ac:dyDescent="0.55000000000000004">
      <c r="BE3344" s="51"/>
      <c r="BF3344" s="51"/>
      <c r="BG3344" s="51"/>
      <c r="BH3344" s="51"/>
      <c r="BI3344" s="51"/>
    </row>
    <row r="3345" spans="57:61" x14ac:dyDescent="0.55000000000000004">
      <c r="BE3345" s="51"/>
      <c r="BF3345" s="51"/>
      <c r="BG3345" s="51"/>
      <c r="BH3345" s="51"/>
      <c r="BI3345" s="51"/>
    </row>
    <row r="3346" spans="57:61" x14ac:dyDescent="0.55000000000000004">
      <c r="BE3346" s="51"/>
      <c r="BF3346" s="51"/>
      <c r="BG3346" s="51"/>
      <c r="BH3346" s="51"/>
      <c r="BI3346" s="51"/>
    </row>
    <row r="3347" spans="57:61" x14ac:dyDescent="0.55000000000000004">
      <c r="BE3347" s="51"/>
      <c r="BF3347" s="51"/>
      <c r="BG3347" s="51"/>
      <c r="BH3347" s="51"/>
      <c r="BI3347" s="51"/>
    </row>
    <row r="3348" spans="57:61" x14ac:dyDescent="0.55000000000000004">
      <c r="BE3348" s="51"/>
      <c r="BF3348" s="51"/>
      <c r="BG3348" s="51"/>
      <c r="BH3348" s="51"/>
      <c r="BI3348" s="51"/>
    </row>
    <row r="3349" spans="57:61" x14ac:dyDescent="0.55000000000000004">
      <c r="BE3349" s="51"/>
      <c r="BF3349" s="51"/>
      <c r="BG3349" s="51"/>
      <c r="BH3349" s="51"/>
      <c r="BI3349" s="51"/>
    </row>
    <row r="3350" spans="57:61" x14ac:dyDescent="0.55000000000000004">
      <c r="BE3350" s="51"/>
      <c r="BF3350" s="51"/>
      <c r="BG3350" s="51"/>
      <c r="BH3350" s="51"/>
      <c r="BI3350" s="51"/>
    </row>
    <row r="3351" spans="57:61" x14ac:dyDescent="0.55000000000000004">
      <c r="BE3351" s="51"/>
      <c r="BF3351" s="51"/>
      <c r="BG3351" s="51"/>
      <c r="BH3351" s="51"/>
      <c r="BI3351" s="51"/>
    </row>
    <row r="3352" spans="57:61" x14ac:dyDescent="0.55000000000000004">
      <c r="BE3352" s="51"/>
      <c r="BF3352" s="51"/>
      <c r="BG3352" s="51"/>
      <c r="BH3352" s="51"/>
      <c r="BI3352" s="51"/>
    </row>
    <row r="3353" spans="57:61" x14ac:dyDescent="0.55000000000000004">
      <c r="BE3353" s="51"/>
      <c r="BF3353" s="51"/>
      <c r="BG3353" s="51"/>
      <c r="BH3353" s="51"/>
      <c r="BI3353" s="51"/>
    </row>
    <row r="3354" spans="57:61" x14ac:dyDescent="0.55000000000000004">
      <c r="BE3354" s="51"/>
      <c r="BF3354" s="51"/>
      <c r="BG3354" s="51"/>
      <c r="BH3354" s="51"/>
      <c r="BI3354" s="51"/>
    </row>
    <row r="3355" spans="57:61" x14ac:dyDescent="0.55000000000000004">
      <c r="BE3355" s="51"/>
      <c r="BF3355" s="51"/>
      <c r="BG3355" s="51"/>
      <c r="BH3355" s="51"/>
      <c r="BI3355" s="51"/>
    </row>
    <row r="3356" spans="57:61" x14ac:dyDescent="0.55000000000000004">
      <c r="BE3356" s="51"/>
      <c r="BF3356" s="51"/>
      <c r="BG3356" s="51"/>
      <c r="BH3356" s="51"/>
      <c r="BI3356" s="51"/>
    </row>
    <row r="3357" spans="57:61" x14ac:dyDescent="0.55000000000000004">
      <c r="BE3357" s="51"/>
      <c r="BF3357" s="51"/>
      <c r="BG3357" s="51"/>
      <c r="BH3357" s="51"/>
      <c r="BI3357" s="51"/>
    </row>
    <row r="3358" spans="57:61" x14ac:dyDescent="0.55000000000000004">
      <c r="BE3358" s="51"/>
      <c r="BF3358" s="51"/>
      <c r="BG3358" s="51"/>
      <c r="BH3358" s="51"/>
      <c r="BI3358" s="51"/>
    </row>
    <row r="3359" spans="57:61" x14ac:dyDescent="0.55000000000000004">
      <c r="BE3359" s="51"/>
      <c r="BF3359" s="51"/>
      <c r="BG3359" s="51"/>
      <c r="BH3359" s="51"/>
      <c r="BI3359" s="51"/>
    </row>
    <row r="3360" spans="57:61" x14ac:dyDescent="0.55000000000000004">
      <c r="BE3360" s="51"/>
      <c r="BF3360" s="51"/>
      <c r="BG3360" s="51"/>
      <c r="BH3360" s="51"/>
      <c r="BI3360" s="51"/>
    </row>
    <row r="3361" spans="57:61" x14ac:dyDescent="0.55000000000000004">
      <c r="BE3361" s="51"/>
      <c r="BF3361" s="51"/>
      <c r="BG3361" s="51"/>
      <c r="BH3361" s="51"/>
      <c r="BI3361" s="51"/>
    </row>
    <row r="3362" spans="57:61" x14ac:dyDescent="0.55000000000000004">
      <c r="BE3362" s="51"/>
      <c r="BF3362" s="51"/>
      <c r="BG3362" s="51"/>
      <c r="BH3362" s="51"/>
      <c r="BI3362" s="51"/>
    </row>
    <row r="3363" spans="57:61" x14ac:dyDescent="0.55000000000000004">
      <c r="BE3363" s="51"/>
      <c r="BF3363" s="51"/>
      <c r="BG3363" s="51"/>
      <c r="BH3363" s="51"/>
      <c r="BI3363" s="51"/>
    </row>
    <row r="3364" spans="57:61" x14ac:dyDescent="0.55000000000000004">
      <c r="BE3364" s="51"/>
      <c r="BF3364" s="51"/>
      <c r="BG3364" s="51"/>
      <c r="BH3364" s="51"/>
      <c r="BI3364" s="51"/>
    </row>
    <row r="3365" spans="57:61" x14ac:dyDescent="0.55000000000000004">
      <c r="BE3365" s="51"/>
      <c r="BF3365" s="51"/>
      <c r="BG3365" s="51"/>
      <c r="BH3365" s="51"/>
      <c r="BI3365" s="51"/>
    </row>
    <row r="3366" spans="57:61" x14ac:dyDescent="0.55000000000000004">
      <c r="BE3366" s="51"/>
      <c r="BF3366" s="51"/>
      <c r="BG3366" s="51"/>
      <c r="BH3366" s="51"/>
      <c r="BI3366" s="51"/>
    </row>
    <row r="3367" spans="57:61" x14ac:dyDescent="0.55000000000000004">
      <c r="BE3367" s="51"/>
      <c r="BF3367" s="51"/>
      <c r="BG3367" s="51"/>
      <c r="BH3367" s="51"/>
      <c r="BI3367" s="51"/>
    </row>
    <row r="3368" spans="57:61" x14ac:dyDescent="0.55000000000000004">
      <c r="BE3368" s="51"/>
      <c r="BF3368" s="51"/>
      <c r="BG3368" s="51"/>
      <c r="BH3368" s="51"/>
      <c r="BI3368" s="51"/>
    </row>
    <row r="3369" spans="57:61" x14ac:dyDescent="0.55000000000000004">
      <c r="BE3369" s="51"/>
      <c r="BF3369" s="51"/>
      <c r="BG3369" s="51"/>
      <c r="BH3369" s="51"/>
      <c r="BI3369" s="51"/>
    </row>
    <row r="3370" spans="57:61" x14ac:dyDescent="0.55000000000000004">
      <c r="BE3370" s="51"/>
      <c r="BF3370" s="51"/>
      <c r="BG3370" s="51"/>
      <c r="BH3370" s="51"/>
      <c r="BI3370" s="51"/>
    </row>
    <row r="3371" spans="57:61" x14ac:dyDescent="0.55000000000000004">
      <c r="BE3371" s="51"/>
      <c r="BF3371" s="51"/>
      <c r="BG3371" s="51"/>
      <c r="BH3371" s="51"/>
      <c r="BI3371" s="51"/>
    </row>
    <row r="3372" spans="57:61" x14ac:dyDescent="0.55000000000000004">
      <c r="BE3372" s="51"/>
      <c r="BF3372" s="51"/>
      <c r="BG3372" s="51"/>
      <c r="BH3372" s="51"/>
      <c r="BI3372" s="51"/>
    </row>
    <row r="3373" spans="57:61" x14ac:dyDescent="0.55000000000000004">
      <c r="BE3373" s="51"/>
      <c r="BF3373" s="51"/>
      <c r="BG3373" s="51"/>
      <c r="BH3373" s="51"/>
      <c r="BI3373" s="51"/>
    </row>
    <row r="3374" spans="57:61" x14ac:dyDescent="0.55000000000000004">
      <c r="BE3374" s="51"/>
      <c r="BF3374" s="51"/>
      <c r="BG3374" s="51"/>
      <c r="BH3374" s="51"/>
      <c r="BI3374" s="51"/>
    </row>
    <row r="3375" spans="57:61" x14ac:dyDescent="0.55000000000000004">
      <c r="BE3375" s="51"/>
      <c r="BF3375" s="51"/>
      <c r="BG3375" s="51"/>
      <c r="BH3375" s="51"/>
      <c r="BI3375" s="51"/>
    </row>
    <row r="3376" spans="57:61" x14ac:dyDescent="0.55000000000000004">
      <c r="BE3376" s="51"/>
      <c r="BF3376" s="51"/>
      <c r="BG3376" s="51"/>
      <c r="BH3376" s="51"/>
      <c r="BI3376" s="51"/>
    </row>
    <row r="3377" spans="57:61" x14ac:dyDescent="0.55000000000000004">
      <c r="BE3377" s="51"/>
      <c r="BF3377" s="51"/>
      <c r="BG3377" s="51"/>
      <c r="BH3377" s="51"/>
      <c r="BI3377" s="51"/>
    </row>
    <row r="3378" spans="57:61" x14ac:dyDescent="0.55000000000000004">
      <c r="BE3378" s="51"/>
      <c r="BF3378" s="51"/>
      <c r="BG3378" s="51"/>
      <c r="BH3378" s="51"/>
      <c r="BI3378" s="51"/>
    </row>
    <row r="3379" spans="57:61" x14ac:dyDescent="0.55000000000000004">
      <c r="BE3379" s="51"/>
      <c r="BF3379" s="51"/>
      <c r="BG3379" s="51"/>
      <c r="BH3379" s="51"/>
      <c r="BI3379" s="51"/>
    </row>
    <row r="3380" spans="57:61" x14ac:dyDescent="0.55000000000000004">
      <c r="BE3380" s="51"/>
      <c r="BF3380" s="51"/>
      <c r="BG3380" s="51"/>
      <c r="BH3380" s="51"/>
      <c r="BI3380" s="51"/>
    </row>
    <row r="3381" spans="57:61" x14ac:dyDescent="0.55000000000000004">
      <c r="BE3381" s="51"/>
      <c r="BF3381" s="51"/>
      <c r="BG3381" s="51"/>
      <c r="BH3381" s="51"/>
      <c r="BI3381" s="51"/>
    </row>
    <row r="3382" spans="57:61" x14ac:dyDescent="0.55000000000000004">
      <c r="BE3382" s="51"/>
      <c r="BF3382" s="51"/>
      <c r="BG3382" s="51"/>
      <c r="BH3382" s="51"/>
      <c r="BI3382" s="51"/>
    </row>
    <row r="3383" spans="57:61" x14ac:dyDescent="0.55000000000000004">
      <c r="BE3383" s="51"/>
      <c r="BF3383" s="51"/>
      <c r="BG3383" s="51"/>
      <c r="BH3383" s="51"/>
      <c r="BI3383" s="51"/>
    </row>
    <row r="3384" spans="57:61" x14ac:dyDescent="0.55000000000000004">
      <c r="BE3384" s="51"/>
      <c r="BF3384" s="51"/>
      <c r="BG3384" s="51"/>
      <c r="BH3384" s="51"/>
      <c r="BI3384" s="51"/>
    </row>
    <row r="3385" spans="57:61" x14ac:dyDescent="0.55000000000000004">
      <c r="BE3385" s="51"/>
      <c r="BF3385" s="51"/>
      <c r="BG3385" s="51"/>
      <c r="BH3385" s="51"/>
      <c r="BI3385" s="51"/>
    </row>
    <row r="3386" spans="57:61" x14ac:dyDescent="0.55000000000000004">
      <c r="BE3386" s="51"/>
      <c r="BF3386" s="51"/>
      <c r="BG3386" s="51"/>
      <c r="BH3386" s="51"/>
      <c r="BI3386" s="51"/>
    </row>
    <row r="3387" spans="57:61" x14ac:dyDescent="0.55000000000000004">
      <c r="BE3387" s="51"/>
      <c r="BF3387" s="51"/>
      <c r="BG3387" s="51"/>
      <c r="BH3387" s="51"/>
      <c r="BI3387" s="51"/>
    </row>
    <row r="3388" spans="57:61" x14ac:dyDescent="0.55000000000000004">
      <c r="BE3388" s="51"/>
      <c r="BF3388" s="51"/>
      <c r="BG3388" s="51"/>
      <c r="BH3388" s="51"/>
      <c r="BI3388" s="51"/>
    </row>
    <row r="3389" spans="57:61" x14ac:dyDescent="0.55000000000000004">
      <c r="BE3389" s="51"/>
      <c r="BF3389" s="51"/>
      <c r="BG3389" s="51"/>
      <c r="BH3389" s="51"/>
      <c r="BI3389" s="51"/>
    </row>
    <row r="3390" spans="57:61" x14ac:dyDescent="0.55000000000000004">
      <c r="BE3390" s="51"/>
      <c r="BF3390" s="51"/>
      <c r="BG3390" s="51"/>
      <c r="BH3390" s="51"/>
      <c r="BI3390" s="51"/>
    </row>
    <row r="3391" spans="57:61" x14ac:dyDescent="0.55000000000000004">
      <c r="BE3391" s="51"/>
      <c r="BF3391" s="51"/>
      <c r="BG3391" s="51"/>
      <c r="BH3391" s="51"/>
      <c r="BI3391" s="51"/>
    </row>
    <row r="3392" spans="57:61" x14ac:dyDescent="0.55000000000000004">
      <c r="BE3392" s="51"/>
      <c r="BF3392" s="51"/>
      <c r="BG3392" s="51"/>
      <c r="BH3392" s="51"/>
      <c r="BI3392" s="51"/>
    </row>
    <row r="3393" spans="57:61" x14ac:dyDescent="0.55000000000000004">
      <c r="BE3393" s="51"/>
      <c r="BF3393" s="51"/>
      <c r="BG3393" s="51"/>
      <c r="BH3393" s="51"/>
      <c r="BI3393" s="51"/>
    </row>
    <row r="3394" spans="57:61" x14ac:dyDescent="0.55000000000000004">
      <c r="BE3394" s="51"/>
      <c r="BF3394" s="51"/>
      <c r="BG3394" s="51"/>
      <c r="BH3394" s="51"/>
      <c r="BI3394" s="51"/>
    </row>
    <row r="3395" spans="57:61" x14ac:dyDescent="0.55000000000000004">
      <c r="BE3395" s="51"/>
      <c r="BF3395" s="51"/>
      <c r="BG3395" s="51"/>
      <c r="BH3395" s="51"/>
      <c r="BI3395" s="51"/>
    </row>
    <row r="3396" spans="57:61" x14ac:dyDescent="0.55000000000000004">
      <c r="BE3396" s="51"/>
      <c r="BF3396" s="51"/>
      <c r="BG3396" s="51"/>
      <c r="BH3396" s="51"/>
      <c r="BI3396" s="51"/>
    </row>
    <row r="3397" spans="57:61" x14ac:dyDescent="0.55000000000000004">
      <c r="BE3397" s="51"/>
      <c r="BF3397" s="51"/>
      <c r="BG3397" s="51"/>
      <c r="BH3397" s="51"/>
      <c r="BI3397" s="51"/>
    </row>
    <row r="3398" spans="57:61" x14ac:dyDescent="0.55000000000000004">
      <c r="BE3398" s="51"/>
      <c r="BF3398" s="51"/>
      <c r="BG3398" s="51"/>
      <c r="BH3398" s="51"/>
      <c r="BI3398" s="51"/>
    </row>
    <row r="3399" spans="57:61" x14ac:dyDescent="0.55000000000000004">
      <c r="BE3399" s="51"/>
      <c r="BF3399" s="51"/>
      <c r="BG3399" s="51"/>
      <c r="BH3399" s="51"/>
      <c r="BI3399" s="51"/>
    </row>
    <row r="3400" spans="57:61" x14ac:dyDescent="0.55000000000000004">
      <c r="BE3400" s="51"/>
      <c r="BF3400" s="51"/>
      <c r="BG3400" s="51"/>
      <c r="BH3400" s="51"/>
      <c r="BI3400" s="51"/>
    </row>
    <row r="3401" spans="57:61" x14ac:dyDescent="0.55000000000000004">
      <c r="BE3401" s="51"/>
      <c r="BF3401" s="51"/>
      <c r="BG3401" s="51"/>
      <c r="BH3401" s="51"/>
      <c r="BI3401" s="51"/>
    </row>
    <row r="3402" spans="57:61" x14ac:dyDescent="0.55000000000000004">
      <c r="BE3402" s="51"/>
      <c r="BF3402" s="51"/>
      <c r="BG3402" s="51"/>
      <c r="BH3402" s="51"/>
      <c r="BI3402" s="51"/>
    </row>
    <row r="3403" spans="57:61" x14ac:dyDescent="0.55000000000000004">
      <c r="BE3403" s="51"/>
      <c r="BF3403" s="51"/>
      <c r="BG3403" s="51"/>
      <c r="BH3403" s="51"/>
      <c r="BI3403" s="51"/>
    </row>
    <row r="3404" spans="57:61" x14ac:dyDescent="0.55000000000000004">
      <c r="BE3404" s="51"/>
      <c r="BF3404" s="51"/>
      <c r="BG3404" s="51"/>
      <c r="BH3404" s="51"/>
      <c r="BI3404" s="51"/>
    </row>
    <row r="3405" spans="57:61" x14ac:dyDescent="0.55000000000000004">
      <c r="BE3405" s="51"/>
      <c r="BF3405" s="51"/>
      <c r="BG3405" s="51"/>
      <c r="BH3405" s="51"/>
      <c r="BI3405" s="51"/>
    </row>
    <row r="3406" spans="57:61" x14ac:dyDescent="0.55000000000000004">
      <c r="BE3406" s="51"/>
      <c r="BF3406" s="51"/>
      <c r="BG3406" s="51"/>
      <c r="BH3406" s="51"/>
      <c r="BI3406" s="51"/>
    </row>
    <row r="3407" spans="57:61" x14ac:dyDescent="0.55000000000000004">
      <c r="BE3407" s="51"/>
      <c r="BF3407" s="51"/>
      <c r="BG3407" s="51"/>
      <c r="BH3407" s="51"/>
      <c r="BI3407" s="51"/>
    </row>
    <row r="3408" spans="57:61" x14ac:dyDescent="0.55000000000000004">
      <c r="BE3408" s="51"/>
      <c r="BF3408" s="51"/>
      <c r="BG3408" s="51"/>
      <c r="BH3408" s="51"/>
      <c r="BI3408" s="51"/>
    </row>
    <row r="3409" spans="57:61" x14ac:dyDescent="0.55000000000000004">
      <c r="BE3409" s="51"/>
      <c r="BF3409" s="51"/>
      <c r="BG3409" s="51"/>
      <c r="BH3409" s="51"/>
      <c r="BI3409" s="51"/>
    </row>
    <row r="3410" spans="57:61" x14ac:dyDescent="0.55000000000000004">
      <c r="BE3410" s="51"/>
      <c r="BF3410" s="51"/>
      <c r="BG3410" s="51"/>
      <c r="BH3410" s="51"/>
      <c r="BI3410" s="51"/>
    </row>
    <row r="3411" spans="57:61" x14ac:dyDescent="0.55000000000000004">
      <c r="BE3411" s="51"/>
      <c r="BF3411" s="51"/>
      <c r="BG3411" s="51"/>
      <c r="BH3411" s="51"/>
      <c r="BI3411" s="51"/>
    </row>
    <row r="3412" spans="57:61" x14ac:dyDescent="0.55000000000000004">
      <c r="BE3412" s="51"/>
      <c r="BF3412" s="51"/>
      <c r="BG3412" s="51"/>
      <c r="BH3412" s="51"/>
      <c r="BI3412" s="51"/>
    </row>
    <row r="3413" spans="57:61" x14ac:dyDescent="0.55000000000000004">
      <c r="BE3413" s="51"/>
      <c r="BF3413" s="51"/>
      <c r="BG3413" s="51"/>
      <c r="BH3413" s="51"/>
      <c r="BI3413" s="51"/>
    </row>
    <row r="3414" spans="57:61" x14ac:dyDescent="0.55000000000000004">
      <c r="BE3414" s="51"/>
      <c r="BF3414" s="51"/>
      <c r="BG3414" s="51"/>
      <c r="BH3414" s="51"/>
      <c r="BI3414" s="51"/>
    </row>
    <row r="3415" spans="57:61" x14ac:dyDescent="0.55000000000000004">
      <c r="BE3415" s="51"/>
      <c r="BF3415" s="51"/>
      <c r="BG3415" s="51"/>
      <c r="BH3415" s="51"/>
      <c r="BI3415" s="51"/>
    </row>
    <row r="3416" spans="57:61" x14ac:dyDescent="0.55000000000000004">
      <c r="BE3416" s="51"/>
      <c r="BF3416" s="51"/>
      <c r="BG3416" s="51"/>
      <c r="BH3416" s="51"/>
      <c r="BI3416" s="51"/>
    </row>
    <row r="3417" spans="57:61" x14ac:dyDescent="0.55000000000000004">
      <c r="BE3417" s="51"/>
      <c r="BF3417" s="51"/>
      <c r="BG3417" s="51"/>
      <c r="BH3417" s="51"/>
      <c r="BI3417" s="51"/>
    </row>
    <row r="3418" spans="57:61" x14ac:dyDescent="0.55000000000000004">
      <c r="BE3418" s="51"/>
      <c r="BF3418" s="51"/>
      <c r="BG3418" s="51"/>
      <c r="BH3418" s="51"/>
      <c r="BI3418" s="51"/>
    </row>
    <row r="3419" spans="57:61" x14ac:dyDescent="0.55000000000000004">
      <c r="BE3419" s="51"/>
      <c r="BF3419" s="51"/>
      <c r="BG3419" s="51"/>
      <c r="BH3419" s="51"/>
      <c r="BI3419" s="51"/>
    </row>
    <row r="3420" spans="57:61" x14ac:dyDescent="0.55000000000000004">
      <c r="BE3420" s="51"/>
      <c r="BF3420" s="51"/>
      <c r="BG3420" s="51"/>
      <c r="BH3420" s="51"/>
      <c r="BI3420" s="51"/>
    </row>
    <row r="3421" spans="57:61" x14ac:dyDescent="0.55000000000000004">
      <c r="BE3421" s="51"/>
      <c r="BF3421" s="51"/>
      <c r="BG3421" s="51"/>
      <c r="BH3421" s="51"/>
      <c r="BI3421" s="51"/>
    </row>
    <row r="3422" spans="57:61" x14ac:dyDescent="0.55000000000000004">
      <c r="BE3422" s="51"/>
      <c r="BF3422" s="51"/>
      <c r="BG3422" s="51"/>
      <c r="BH3422" s="51"/>
      <c r="BI3422" s="51"/>
    </row>
    <row r="3423" spans="57:61" x14ac:dyDescent="0.55000000000000004">
      <c r="BE3423" s="51"/>
      <c r="BF3423" s="51"/>
      <c r="BG3423" s="51"/>
      <c r="BH3423" s="51"/>
      <c r="BI3423" s="51"/>
    </row>
    <row r="3424" spans="57:61" x14ac:dyDescent="0.55000000000000004">
      <c r="BE3424" s="51"/>
      <c r="BF3424" s="51"/>
      <c r="BG3424" s="51"/>
      <c r="BH3424" s="51"/>
      <c r="BI3424" s="51"/>
    </row>
    <row r="3425" spans="57:61" x14ac:dyDescent="0.55000000000000004">
      <c r="BE3425" s="51"/>
      <c r="BF3425" s="51"/>
      <c r="BG3425" s="51"/>
      <c r="BH3425" s="51"/>
      <c r="BI3425" s="51"/>
    </row>
    <row r="3426" spans="57:61" x14ac:dyDescent="0.55000000000000004">
      <c r="BE3426" s="51"/>
      <c r="BF3426" s="51"/>
      <c r="BG3426" s="51"/>
      <c r="BH3426" s="51"/>
      <c r="BI3426" s="51"/>
    </row>
    <row r="3427" spans="57:61" x14ac:dyDescent="0.55000000000000004">
      <c r="BE3427" s="51"/>
      <c r="BF3427" s="51"/>
      <c r="BG3427" s="51"/>
      <c r="BH3427" s="51"/>
      <c r="BI3427" s="51"/>
    </row>
    <row r="3428" spans="57:61" x14ac:dyDescent="0.55000000000000004">
      <c r="BE3428" s="51"/>
      <c r="BF3428" s="51"/>
      <c r="BG3428" s="51"/>
      <c r="BH3428" s="51"/>
      <c r="BI3428" s="51"/>
    </row>
    <row r="3429" spans="57:61" x14ac:dyDescent="0.55000000000000004">
      <c r="BE3429" s="51"/>
      <c r="BF3429" s="51"/>
      <c r="BG3429" s="51"/>
      <c r="BH3429" s="51"/>
      <c r="BI3429" s="51"/>
    </row>
    <row r="3430" spans="57:61" x14ac:dyDescent="0.55000000000000004">
      <c r="BE3430" s="51"/>
      <c r="BF3430" s="51"/>
      <c r="BG3430" s="51"/>
      <c r="BH3430" s="51"/>
      <c r="BI3430" s="51"/>
    </row>
    <row r="3431" spans="57:61" x14ac:dyDescent="0.55000000000000004">
      <c r="BE3431" s="51"/>
      <c r="BF3431" s="51"/>
      <c r="BG3431" s="51"/>
      <c r="BH3431" s="51"/>
      <c r="BI3431" s="51"/>
    </row>
    <row r="3432" spans="57:61" x14ac:dyDescent="0.55000000000000004">
      <c r="BE3432" s="51"/>
      <c r="BF3432" s="51"/>
      <c r="BG3432" s="51"/>
      <c r="BH3432" s="51"/>
      <c r="BI3432" s="51"/>
    </row>
    <row r="3433" spans="57:61" x14ac:dyDescent="0.55000000000000004">
      <c r="BE3433" s="51"/>
      <c r="BF3433" s="51"/>
      <c r="BG3433" s="51"/>
      <c r="BH3433" s="51"/>
      <c r="BI3433" s="51"/>
    </row>
    <row r="3434" spans="57:61" x14ac:dyDescent="0.55000000000000004">
      <c r="BE3434" s="51"/>
      <c r="BF3434" s="51"/>
      <c r="BG3434" s="51"/>
      <c r="BH3434" s="51"/>
      <c r="BI3434" s="51"/>
    </row>
    <row r="3435" spans="57:61" x14ac:dyDescent="0.55000000000000004">
      <c r="BE3435" s="51"/>
      <c r="BF3435" s="51"/>
      <c r="BG3435" s="51"/>
      <c r="BH3435" s="51"/>
      <c r="BI3435" s="51"/>
    </row>
    <row r="3436" spans="57:61" x14ac:dyDescent="0.55000000000000004">
      <c r="BE3436" s="51"/>
      <c r="BF3436" s="51"/>
      <c r="BG3436" s="51"/>
      <c r="BH3436" s="51"/>
      <c r="BI3436" s="51"/>
    </row>
    <row r="3437" spans="57:61" x14ac:dyDescent="0.55000000000000004">
      <c r="BE3437" s="51"/>
      <c r="BF3437" s="51"/>
      <c r="BG3437" s="51"/>
      <c r="BH3437" s="51"/>
      <c r="BI3437" s="51"/>
    </row>
    <row r="3438" spans="57:61" x14ac:dyDescent="0.55000000000000004">
      <c r="BE3438" s="51"/>
      <c r="BF3438" s="51"/>
      <c r="BG3438" s="51"/>
      <c r="BH3438" s="51"/>
      <c r="BI3438" s="51"/>
    </row>
    <row r="3439" spans="57:61" x14ac:dyDescent="0.55000000000000004">
      <c r="BE3439" s="51"/>
      <c r="BF3439" s="51"/>
      <c r="BG3439" s="51"/>
      <c r="BH3439" s="51"/>
      <c r="BI3439" s="51"/>
    </row>
    <row r="3440" spans="57:61" x14ac:dyDescent="0.55000000000000004">
      <c r="BE3440" s="51"/>
      <c r="BF3440" s="51"/>
      <c r="BG3440" s="51"/>
      <c r="BH3440" s="51"/>
      <c r="BI3440" s="51"/>
    </row>
    <row r="3441" spans="57:61" x14ac:dyDescent="0.55000000000000004">
      <c r="BE3441" s="51"/>
      <c r="BF3441" s="51"/>
      <c r="BG3441" s="51"/>
      <c r="BH3441" s="51"/>
      <c r="BI3441" s="51"/>
    </row>
    <row r="3442" spans="57:61" x14ac:dyDescent="0.55000000000000004">
      <c r="BE3442" s="51"/>
      <c r="BF3442" s="51"/>
      <c r="BG3442" s="51"/>
      <c r="BH3442" s="51"/>
      <c r="BI3442" s="51"/>
    </row>
    <row r="3443" spans="57:61" x14ac:dyDescent="0.55000000000000004">
      <c r="BE3443" s="51"/>
      <c r="BF3443" s="51"/>
      <c r="BG3443" s="51"/>
      <c r="BH3443" s="51"/>
      <c r="BI3443" s="51"/>
    </row>
    <row r="3444" spans="57:61" x14ac:dyDescent="0.55000000000000004">
      <c r="BE3444" s="51"/>
      <c r="BF3444" s="51"/>
      <c r="BG3444" s="51"/>
      <c r="BH3444" s="51"/>
      <c r="BI3444" s="51"/>
    </row>
    <row r="3445" spans="57:61" x14ac:dyDescent="0.55000000000000004">
      <c r="BE3445" s="51"/>
      <c r="BF3445" s="51"/>
      <c r="BG3445" s="51"/>
      <c r="BH3445" s="51"/>
      <c r="BI3445" s="51"/>
    </row>
    <row r="3446" spans="57:61" x14ac:dyDescent="0.55000000000000004">
      <c r="BE3446" s="51"/>
      <c r="BF3446" s="51"/>
      <c r="BG3446" s="51"/>
      <c r="BH3446" s="51"/>
      <c r="BI3446" s="51"/>
    </row>
    <row r="3447" spans="57:61" x14ac:dyDescent="0.55000000000000004">
      <c r="BE3447" s="51"/>
      <c r="BF3447" s="51"/>
      <c r="BG3447" s="51"/>
      <c r="BH3447" s="51"/>
      <c r="BI3447" s="51"/>
    </row>
    <row r="3448" spans="57:61" x14ac:dyDescent="0.55000000000000004">
      <c r="BE3448" s="51"/>
      <c r="BF3448" s="51"/>
      <c r="BG3448" s="51"/>
      <c r="BH3448" s="51"/>
      <c r="BI3448" s="51"/>
    </row>
    <row r="3449" spans="57:61" x14ac:dyDescent="0.55000000000000004">
      <c r="BE3449" s="51"/>
      <c r="BF3449" s="51"/>
      <c r="BG3449" s="51"/>
      <c r="BH3449" s="51"/>
      <c r="BI3449" s="51"/>
    </row>
    <row r="3450" spans="57:61" x14ac:dyDescent="0.55000000000000004">
      <c r="BE3450" s="51"/>
      <c r="BF3450" s="51"/>
      <c r="BG3450" s="51"/>
      <c r="BH3450" s="51"/>
      <c r="BI3450" s="51"/>
    </row>
    <row r="3451" spans="57:61" x14ac:dyDescent="0.55000000000000004">
      <c r="BE3451" s="51"/>
      <c r="BF3451" s="51"/>
      <c r="BG3451" s="51"/>
      <c r="BH3451" s="51"/>
      <c r="BI3451" s="51"/>
    </row>
    <row r="3452" spans="57:61" x14ac:dyDescent="0.55000000000000004">
      <c r="BE3452" s="51"/>
      <c r="BF3452" s="51"/>
      <c r="BG3452" s="51"/>
      <c r="BH3452" s="51"/>
      <c r="BI3452" s="51"/>
    </row>
    <row r="3453" spans="57:61" x14ac:dyDescent="0.55000000000000004">
      <c r="BE3453" s="51"/>
      <c r="BF3453" s="51"/>
      <c r="BG3453" s="51"/>
      <c r="BH3453" s="51"/>
      <c r="BI3453" s="51"/>
    </row>
    <row r="3454" spans="57:61" x14ac:dyDescent="0.55000000000000004">
      <c r="BE3454" s="51"/>
      <c r="BF3454" s="51"/>
      <c r="BG3454" s="51"/>
      <c r="BH3454" s="51"/>
      <c r="BI3454" s="51"/>
    </row>
    <row r="3455" spans="57:61" x14ac:dyDescent="0.55000000000000004">
      <c r="BE3455" s="51"/>
      <c r="BF3455" s="51"/>
      <c r="BG3455" s="51"/>
      <c r="BH3455" s="51"/>
      <c r="BI3455" s="51"/>
    </row>
    <row r="3456" spans="57:61" x14ac:dyDescent="0.55000000000000004">
      <c r="BE3456" s="51"/>
      <c r="BF3456" s="51"/>
      <c r="BG3456" s="51"/>
      <c r="BH3456" s="51"/>
      <c r="BI3456" s="51"/>
    </row>
    <row r="3457" spans="57:61" x14ac:dyDescent="0.55000000000000004">
      <c r="BE3457" s="51"/>
      <c r="BF3457" s="51"/>
      <c r="BG3457" s="51"/>
      <c r="BH3457" s="51"/>
      <c r="BI3457" s="51"/>
    </row>
    <row r="3458" spans="57:61" x14ac:dyDescent="0.55000000000000004">
      <c r="BE3458" s="51"/>
      <c r="BF3458" s="51"/>
      <c r="BG3458" s="51"/>
      <c r="BH3458" s="51"/>
      <c r="BI3458" s="51"/>
    </row>
    <row r="3459" spans="57:61" x14ac:dyDescent="0.55000000000000004">
      <c r="BE3459" s="51"/>
      <c r="BF3459" s="51"/>
      <c r="BG3459" s="51"/>
      <c r="BH3459" s="51"/>
      <c r="BI3459" s="51"/>
    </row>
    <row r="3460" spans="57:61" x14ac:dyDescent="0.55000000000000004">
      <c r="BE3460" s="51"/>
      <c r="BF3460" s="51"/>
      <c r="BG3460" s="51"/>
      <c r="BH3460" s="51"/>
      <c r="BI3460" s="51"/>
    </row>
    <row r="3461" spans="57:61" x14ac:dyDescent="0.55000000000000004">
      <c r="BE3461" s="51"/>
      <c r="BF3461" s="51"/>
      <c r="BG3461" s="51"/>
      <c r="BH3461" s="51"/>
      <c r="BI3461" s="51"/>
    </row>
    <row r="3462" spans="57:61" x14ac:dyDescent="0.55000000000000004">
      <c r="BE3462" s="51"/>
      <c r="BF3462" s="51"/>
      <c r="BG3462" s="51"/>
      <c r="BH3462" s="51"/>
      <c r="BI3462" s="51"/>
    </row>
    <row r="3463" spans="57:61" x14ac:dyDescent="0.55000000000000004">
      <c r="BE3463" s="51"/>
      <c r="BF3463" s="51"/>
      <c r="BG3463" s="51"/>
      <c r="BH3463" s="51"/>
      <c r="BI3463" s="51"/>
    </row>
    <row r="3464" spans="57:61" x14ac:dyDescent="0.55000000000000004">
      <c r="BE3464" s="51"/>
      <c r="BF3464" s="51"/>
      <c r="BG3464" s="51"/>
      <c r="BH3464" s="51"/>
      <c r="BI3464" s="51"/>
    </row>
    <row r="3465" spans="57:61" x14ac:dyDescent="0.55000000000000004">
      <c r="BE3465" s="51"/>
      <c r="BF3465" s="51"/>
      <c r="BG3465" s="51"/>
      <c r="BH3465" s="51"/>
      <c r="BI3465" s="51"/>
    </row>
    <row r="3466" spans="57:61" x14ac:dyDescent="0.55000000000000004">
      <c r="BE3466" s="51"/>
      <c r="BF3466" s="51"/>
      <c r="BG3466" s="51"/>
      <c r="BH3466" s="51"/>
      <c r="BI3466" s="51"/>
    </row>
    <row r="3467" spans="57:61" x14ac:dyDescent="0.55000000000000004">
      <c r="BE3467" s="51"/>
      <c r="BF3467" s="51"/>
      <c r="BG3467" s="51"/>
      <c r="BH3467" s="51"/>
      <c r="BI3467" s="51"/>
    </row>
    <row r="3468" spans="57:61" x14ac:dyDescent="0.55000000000000004">
      <c r="BE3468" s="51"/>
      <c r="BF3468" s="51"/>
      <c r="BG3468" s="51"/>
      <c r="BH3468" s="51"/>
      <c r="BI3468" s="51"/>
    </row>
    <row r="3469" spans="57:61" x14ac:dyDescent="0.55000000000000004">
      <c r="BE3469" s="51"/>
      <c r="BF3469" s="51"/>
      <c r="BG3469" s="51"/>
      <c r="BH3469" s="51"/>
      <c r="BI3469" s="51"/>
    </row>
    <row r="3470" spans="57:61" x14ac:dyDescent="0.55000000000000004">
      <c r="BE3470" s="51"/>
      <c r="BF3470" s="51"/>
      <c r="BG3470" s="51"/>
      <c r="BH3470" s="51"/>
      <c r="BI3470" s="51"/>
    </row>
    <row r="3471" spans="57:61" x14ac:dyDescent="0.55000000000000004">
      <c r="BE3471" s="51"/>
      <c r="BF3471" s="51"/>
      <c r="BG3471" s="51"/>
      <c r="BH3471" s="51"/>
      <c r="BI3471" s="51"/>
    </row>
    <row r="3472" spans="57:61" x14ac:dyDescent="0.55000000000000004">
      <c r="BE3472" s="51"/>
      <c r="BF3472" s="51"/>
      <c r="BG3472" s="51"/>
      <c r="BH3472" s="51"/>
      <c r="BI3472" s="51"/>
    </row>
    <row r="3473" spans="57:61" x14ac:dyDescent="0.55000000000000004">
      <c r="BE3473" s="51"/>
      <c r="BF3473" s="51"/>
      <c r="BG3473" s="51"/>
      <c r="BH3473" s="51"/>
      <c r="BI3473" s="51"/>
    </row>
    <row r="3474" spans="57:61" x14ac:dyDescent="0.55000000000000004">
      <c r="BE3474" s="51"/>
      <c r="BF3474" s="51"/>
      <c r="BG3474" s="51"/>
      <c r="BH3474" s="51"/>
      <c r="BI3474" s="51"/>
    </row>
    <row r="3475" spans="57:61" x14ac:dyDescent="0.55000000000000004">
      <c r="BE3475" s="51"/>
      <c r="BF3475" s="51"/>
      <c r="BG3475" s="51"/>
      <c r="BH3475" s="51"/>
      <c r="BI3475" s="51"/>
    </row>
    <row r="3476" spans="57:61" x14ac:dyDescent="0.55000000000000004">
      <c r="BE3476" s="51"/>
      <c r="BF3476" s="51"/>
      <c r="BG3476" s="51"/>
      <c r="BH3476" s="51"/>
      <c r="BI3476" s="51"/>
    </row>
    <row r="3477" spans="57:61" x14ac:dyDescent="0.55000000000000004">
      <c r="BE3477" s="51"/>
      <c r="BF3477" s="51"/>
      <c r="BG3477" s="51"/>
      <c r="BH3477" s="51"/>
      <c r="BI3477" s="51"/>
    </row>
    <row r="3478" spans="57:61" x14ac:dyDescent="0.55000000000000004">
      <c r="BE3478" s="51"/>
      <c r="BF3478" s="51"/>
      <c r="BG3478" s="51"/>
      <c r="BH3478" s="51"/>
      <c r="BI3478" s="51"/>
    </row>
    <row r="3479" spans="57:61" x14ac:dyDescent="0.55000000000000004">
      <c r="BE3479" s="51"/>
      <c r="BF3479" s="51"/>
      <c r="BG3479" s="51"/>
      <c r="BH3479" s="51"/>
      <c r="BI3479" s="51"/>
    </row>
    <row r="3480" spans="57:61" x14ac:dyDescent="0.55000000000000004">
      <c r="BE3480" s="51"/>
      <c r="BF3480" s="51"/>
      <c r="BG3480" s="51"/>
      <c r="BH3480" s="51"/>
      <c r="BI3480" s="51"/>
    </row>
    <row r="3481" spans="57:61" x14ac:dyDescent="0.55000000000000004">
      <c r="BE3481" s="51"/>
      <c r="BF3481" s="51"/>
      <c r="BG3481" s="51"/>
      <c r="BH3481" s="51"/>
      <c r="BI3481" s="51"/>
    </row>
    <row r="3482" spans="57:61" x14ac:dyDescent="0.55000000000000004">
      <c r="BE3482" s="51"/>
      <c r="BF3482" s="51"/>
      <c r="BG3482" s="51"/>
      <c r="BH3482" s="51"/>
      <c r="BI3482" s="51"/>
    </row>
    <row r="3483" spans="57:61" x14ac:dyDescent="0.55000000000000004">
      <c r="BE3483" s="51"/>
      <c r="BF3483" s="51"/>
      <c r="BG3483" s="51"/>
      <c r="BH3483" s="51"/>
      <c r="BI3483" s="51"/>
    </row>
    <row r="3484" spans="57:61" x14ac:dyDescent="0.55000000000000004">
      <c r="BE3484" s="51"/>
      <c r="BF3484" s="51"/>
      <c r="BG3484" s="51"/>
      <c r="BH3484" s="51"/>
      <c r="BI3484" s="51"/>
    </row>
    <row r="3485" spans="57:61" x14ac:dyDescent="0.55000000000000004">
      <c r="BE3485" s="51"/>
      <c r="BF3485" s="51"/>
      <c r="BG3485" s="51"/>
      <c r="BH3485" s="51"/>
      <c r="BI3485" s="51"/>
    </row>
    <row r="3486" spans="57:61" x14ac:dyDescent="0.55000000000000004">
      <c r="BE3486" s="51"/>
      <c r="BF3486" s="51"/>
      <c r="BG3486" s="51"/>
      <c r="BH3486" s="51"/>
      <c r="BI3486" s="51"/>
    </row>
    <row r="3487" spans="57:61" x14ac:dyDescent="0.55000000000000004">
      <c r="BE3487" s="51"/>
      <c r="BF3487" s="51"/>
      <c r="BG3487" s="51"/>
      <c r="BH3487" s="51"/>
      <c r="BI3487" s="51"/>
    </row>
    <row r="3488" spans="57:61" x14ac:dyDescent="0.55000000000000004">
      <c r="BE3488" s="51"/>
      <c r="BF3488" s="51"/>
      <c r="BG3488" s="51"/>
      <c r="BH3488" s="51"/>
      <c r="BI3488" s="51"/>
    </row>
    <row r="3489" spans="57:61" x14ac:dyDescent="0.55000000000000004">
      <c r="BE3489" s="51"/>
      <c r="BF3489" s="51"/>
      <c r="BG3489" s="51"/>
      <c r="BH3489" s="51"/>
      <c r="BI3489" s="51"/>
    </row>
    <row r="3490" spans="57:61" x14ac:dyDescent="0.55000000000000004">
      <c r="BE3490" s="51"/>
      <c r="BF3490" s="51"/>
      <c r="BG3490" s="51"/>
      <c r="BH3490" s="51"/>
      <c r="BI3490" s="51"/>
    </row>
    <row r="3491" spans="57:61" x14ac:dyDescent="0.55000000000000004">
      <c r="BE3491" s="51"/>
      <c r="BF3491" s="51"/>
      <c r="BG3491" s="51"/>
      <c r="BH3491" s="51"/>
      <c r="BI3491" s="51"/>
    </row>
    <row r="3492" spans="57:61" x14ac:dyDescent="0.55000000000000004">
      <c r="BE3492" s="51"/>
      <c r="BF3492" s="51"/>
      <c r="BG3492" s="51"/>
      <c r="BH3492" s="51"/>
      <c r="BI3492" s="51"/>
    </row>
    <row r="3493" spans="57:61" x14ac:dyDescent="0.55000000000000004">
      <c r="BE3493" s="51"/>
      <c r="BF3493" s="51"/>
      <c r="BG3493" s="51"/>
      <c r="BH3493" s="51"/>
      <c r="BI3493" s="51"/>
    </row>
    <row r="3494" spans="57:61" x14ac:dyDescent="0.55000000000000004">
      <c r="BE3494" s="51"/>
      <c r="BF3494" s="51"/>
      <c r="BG3494" s="51"/>
      <c r="BH3494" s="51"/>
      <c r="BI3494" s="51"/>
    </row>
    <row r="3495" spans="57:61" x14ac:dyDescent="0.55000000000000004">
      <c r="BE3495" s="51"/>
      <c r="BF3495" s="51"/>
      <c r="BG3495" s="51"/>
      <c r="BH3495" s="51"/>
      <c r="BI3495" s="51"/>
    </row>
    <row r="3496" spans="57:61" x14ac:dyDescent="0.55000000000000004">
      <c r="BE3496" s="51"/>
      <c r="BF3496" s="51"/>
      <c r="BG3496" s="51"/>
      <c r="BH3496" s="51"/>
      <c r="BI3496" s="51"/>
    </row>
    <row r="3497" spans="57:61" x14ac:dyDescent="0.55000000000000004">
      <c r="BE3497" s="51"/>
      <c r="BF3497" s="51"/>
      <c r="BG3497" s="51"/>
      <c r="BH3497" s="51"/>
      <c r="BI3497" s="51"/>
    </row>
    <row r="3498" spans="57:61" x14ac:dyDescent="0.55000000000000004">
      <c r="BE3498" s="51"/>
      <c r="BF3498" s="51"/>
      <c r="BG3498" s="51"/>
      <c r="BH3498" s="51"/>
      <c r="BI3498" s="51"/>
    </row>
    <row r="3499" spans="57:61" x14ac:dyDescent="0.55000000000000004">
      <c r="BE3499" s="51"/>
      <c r="BF3499" s="51"/>
      <c r="BG3499" s="51"/>
      <c r="BH3499" s="51"/>
      <c r="BI3499" s="51"/>
    </row>
    <row r="3500" spans="57:61" x14ac:dyDescent="0.55000000000000004">
      <c r="BE3500" s="51"/>
      <c r="BF3500" s="51"/>
      <c r="BG3500" s="51"/>
      <c r="BH3500" s="51"/>
      <c r="BI3500" s="51"/>
    </row>
    <row r="3501" spans="57:61" x14ac:dyDescent="0.55000000000000004">
      <c r="BE3501" s="51"/>
      <c r="BF3501" s="51"/>
      <c r="BG3501" s="51"/>
      <c r="BH3501" s="51"/>
      <c r="BI3501" s="51"/>
    </row>
    <row r="3502" spans="57:61" x14ac:dyDescent="0.55000000000000004">
      <c r="BE3502" s="51"/>
      <c r="BF3502" s="51"/>
      <c r="BG3502" s="51"/>
      <c r="BH3502" s="51"/>
      <c r="BI3502" s="51"/>
    </row>
    <row r="3503" spans="57:61" x14ac:dyDescent="0.55000000000000004">
      <c r="BE3503" s="51"/>
      <c r="BF3503" s="51"/>
      <c r="BG3503" s="51"/>
      <c r="BH3503" s="51"/>
      <c r="BI3503" s="51"/>
    </row>
    <row r="3504" spans="57:61" x14ac:dyDescent="0.55000000000000004">
      <c r="BE3504" s="51"/>
      <c r="BF3504" s="51"/>
      <c r="BG3504" s="51"/>
      <c r="BH3504" s="51"/>
      <c r="BI3504" s="51"/>
    </row>
    <row r="3505" spans="57:61" x14ac:dyDescent="0.55000000000000004">
      <c r="BE3505" s="51"/>
      <c r="BF3505" s="51"/>
      <c r="BG3505" s="51"/>
      <c r="BH3505" s="51"/>
      <c r="BI3505" s="51"/>
    </row>
    <row r="3506" spans="57:61" x14ac:dyDescent="0.55000000000000004">
      <c r="BE3506" s="51"/>
      <c r="BF3506" s="51"/>
      <c r="BG3506" s="51"/>
      <c r="BH3506" s="51"/>
      <c r="BI3506" s="51"/>
    </row>
    <row r="3507" spans="57:61" x14ac:dyDescent="0.55000000000000004">
      <c r="BE3507" s="51"/>
      <c r="BF3507" s="51"/>
      <c r="BG3507" s="51"/>
      <c r="BH3507" s="51"/>
      <c r="BI3507" s="51"/>
    </row>
    <row r="3508" spans="57:61" x14ac:dyDescent="0.55000000000000004">
      <c r="BE3508" s="51"/>
      <c r="BF3508" s="51"/>
      <c r="BG3508" s="51"/>
      <c r="BH3508" s="51"/>
      <c r="BI3508" s="51"/>
    </row>
    <row r="3509" spans="57:61" x14ac:dyDescent="0.55000000000000004">
      <c r="BE3509" s="51"/>
      <c r="BF3509" s="51"/>
      <c r="BG3509" s="51"/>
      <c r="BH3509" s="51"/>
      <c r="BI3509" s="51"/>
    </row>
    <row r="3510" spans="57:61" x14ac:dyDescent="0.55000000000000004">
      <c r="BE3510" s="51"/>
      <c r="BF3510" s="51"/>
      <c r="BG3510" s="51"/>
      <c r="BH3510" s="51"/>
      <c r="BI3510" s="51"/>
    </row>
    <row r="3511" spans="57:61" x14ac:dyDescent="0.55000000000000004">
      <c r="BE3511" s="51"/>
      <c r="BF3511" s="51"/>
      <c r="BG3511" s="51"/>
      <c r="BH3511" s="51"/>
      <c r="BI3511" s="51"/>
    </row>
    <row r="3512" spans="57:61" x14ac:dyDescent="0.55000000000000004">
      <c r="BE3512" s="51"/>
      <c r="BF3512" s="51"/>
      <c r="BG3512" s="51"/>
      <c r="BH3512" s="51"/>
      <c r="BI3512" s="51"/>
    </row>
    <row r="3513" spans="57:61" x14ac:dyDescent="0.55000000000000004">
      <c r="BE3513" s="51"/>
      <c r="BF3513" s="51"/>
      <c r="BG3513" s="51"/>
      <c r="BH3513" s="51"/>
      <c r="BI3513" s="51"/>
    </row>
    <row r="3514" spans="57:61" x14ac:dyDescent="0.55000000000000004">
      <c r="BE3514" s="51"/>
      <c r="BF3514" s="51"/>
      <c r="BG3514" s="51"/>
      <c r="BH3514" s="51"/>
      <c r="BI3514" s="51"/>
    </row>
    <row r="3515" spans="57:61" x14ac:dyDescent="0.55000000000000004">
      <c r="BE3515" s="51"/>
      <c r="BF3515" s="51"/>
      <c r="BG3515" s="51"/>
      <c r="BH3515" s="51"/>
      <c r="BI3515" s="51"/>
    </row>
    <row r="3516" spans="57:61" x14ac:dyDescent="0.55000000000000004">
      <c r="BE3516" s="51"/>
      <c r="BF3516" s="51"/>
      <c r="BG3516" s="51"/>
      <c r="BH3516" s="51"/>
      <c r="BI3516" s="51"/>
    </row>
    <row r="3517" spans="57:61" x14ac:dyDescent="0.55000000000000004">
      <c r="BE3517" s="51"/>
      <c r="BF3517" s="51"/>
      <c r="BG3517" s="51"/>
      <c r="BH3517" s="51"/>
      <c r="BI3517" s="51"/>
    </row>
    <row r="3518" spans="57:61" x14ac:dyDescent="0.55000000000000004">
      <c r="BE3518" s="51"/>
      <c r="BF3518" s="51"/>
      <c r="BG3518" s="51"/>
      <c r="BH3518" s="51"/>
      <c r="BI3518" s="51"/>
    </row>
    <row r="3519" spans="57:61" x14ac:dyDescent="0.55000000000000004">
      <c r="BE3519" s="51"/>
      <c r="BF3519" s="51"/>
      <c r="BG3519" s="51"/>
      <c r="BH3519" s="51"/>
      <c r="BI3519" s="51"/>
    </row>
    <row r="3520" spans="57:61" x14ac:dyDescent="0.55000000000000004">
      <c r="BE3520" s="51"/>
      <c r="BF3520" s="51"/>
      <c r="BG3520" s="51"/>
      <c r="BH3520" s="51"/>
      <c r="BI3520" s="51"/>
    </row>
    <row r="3521" spans="57:61" x14ac:dyDescent="0.55000000000000004">
      <c r="BE3521" s="51"/>
      <c r="BF3521" s="51"/>
      <c r="BG3521" s="51"/>
      <c r="BH3521" s="51"/>
      <c r="BI3521" s="51"/>
    </row>
    <row r="3522" spans="57:61" x14ac:dyDescent="0.55000000000000004">
      <c r="BE3522" s="51"/>
      <c r="BF3522" s="51"/>
      <c r="BG3522" s="51"/>
      <c r="BH3522" s="51"/>
      <c r="BI3522" s="51"/>
    </row>
    <row r="3523" spans="57:61" x14ac:dyDescent="0.55000000000000004">
      <c r="BE3523" s="51"/>
      <c r="BF3523" s="51"/>
      <c r="BG3523" s="51"/>
      <c r="BH3523" s="51"/>
      <c r="BI3523" s="51"/>
    </row>
    <row r="3524" spans="57:61" x14ac:dyDescent="0.55000000000000004">
      <c r="BE3524" s="51"/>
      <c r="BF3524" s="51"/>
      <c r="BG3524" s="51"/>
      <c r="BH3524" s="51"/>
      <c r="BI3524" s="51"/>
    </row>
    <row r="3525" spans="57:61" x14ac:dyDescent="0.55000000000000004">
      <c r="BE3525" s="51"/>
      <c r="BF3525" s="51"/>
      <c r="BG3525" s="51"/>
      <c r="BH3525" s="51"/>
      <c r="BI3525" s="51"/>
    </row>
    <row r="3526" spans="57:61" x14ac:dyDescent="0.55000000000000004">
      <c r="BE3526" s="51"/>
      <c r="BF3526" s="51"/>
      <c r="BG3526" s="51"/>
      <c r="BH3526" s="51"/>
      <c r="BI3526" s="51"/>
    </row>
    <row r="3527" spans="57:61" x14ac:dyDescent="0.55000000000000004">
      <c r="BE3527" s="51"/>
      <c r="BF3527" s="51"/>
      <c r="BG3527" s="51"/>
      <c r="BH3527" s="51"/>
      <c r="BI3527" s="51"/>
    </row>
    <row r="3528" spans="57:61" x14ac:dyDescent="0.55000000000000004">
      <c r="BE3528" s="51"/>
      <c r="BF3528" s="51"/>
      <c r="BG3528" s="51"/>
      <c r="BH3528" s="51"/>
      <c r="BI3528" s="51"/>
    </row>
    <row r="3529" spans="57:61" x14ac:dyDescent="0.55000000000000004">
      <c r="BE3529" s="51"/>
      <c r="BF3529" s="51"/>
      <c r="BG3529" s="51"/>
      <c r="BH3529" s="51"/>
      <c r="BI3529" s="51"/>
    </row>
    <row r="3530" spans="57:61" x14ac:dyDescent="0.55000000000000004">
      <c r="BE3530" s="51"/>
      <c r="BF3530" s="51"/>
      <c r="BG3530" s="51"/>
      <c r="BH3530" s="51"/>
      <c r="BI3530" s="51"/>
    </row>
    <row r="3531" spans="57:61" x14ac:dyDescent="0.55000000000000004">
      <c r="BE3531" s="51"/>
      <c r="BF3531" s="51"/>
      <c r="BG3531" s="51"/>
      <c r="BH3531" s="51"/>
      <c r="BI3531" s="51"/>
    </row>
    <row r="3532" spans="57:61" x14ac:dyDescent="0.55000000000000004">
      <c r="BE3532" s="51"/>
      <c r="BF3532" s="51"/>
      <c r="BG3532" s="51"/>
      <c r="BH3532" s="51"/>
      <c r="BI3532" s="51"/>
    </row>
    <row r="3533" spans="57:61" x14ac:dyDescent="0.55000000000000004">
      <c r="BE3533" s="51"/>
      <c r="BF3533" s="51"/>
      <c r="BG3533" s="51"/>
      <c r="BH3533" s="51"/>
      <c r="BI3533" s="51"/>
    </row>
    <row r="3534" spans="57:61" x14ac:dyDescent="0.55000000000000004">
      <c r="BE3534" s="51"/>
      <c r="BF3534" s="51"/>
      <c r="BG3534" s="51"/>
      <c r="BH3534" s="51"/>
      <c r="BI3534" s="51"/>
    </row>
    <row r="3535" spans="57:61" x14ac:dyDescent="0.55000000000000004">
      <c r="BE3535" s="51"/>
      <c r="BF3535" s="51"/>
      <c r="BG3535" s="51"/>
      <c r="BH3535" s="51"/>
      <c r="BI3535" s="51"/>
    </row>
    <row r="3536" spans="57:61" x14ac:dyDescent="0.55000000000000004">
      <c r="BE3536" s="51"/>
      <c r="BF3536" s="51"/>
      <c r="BG3536" s="51"/>
      <c r="BH3536" s="51"/>
      <c r="BI3536" s="51"/>
    </row>
    <row r="3537" spans="57:61" x14ac:dyDescent="0.55000000000000004">
      <c r="BE3537" s="51"/>
      <c r="BF3537" s="51"/>
      <c r="BG3537" s="51"/>
      <c r="BH3537" s="51"/>
      <c r="BI3537" s="51"/>
    </row>
    <row r="3538" spans="57:61" x14ac:dyDescent="0.55000000000000004">
      <c r="BE3538" s="51"/>
      <c r="BF3538" s="51"/>
      <c r="BG3538" s="51"/>
      <c r="BH3538" s="51"/>
      <c r="BI3538" s="51"/>
    </row>
    <row r="3539" spans="57:61" x14ac:dyDescent="0.55000000000000004">
      <c r="BE3539" s="51"/>
      <c r="BF3539" s="51"/>
      <c r="BG3539" s="51"/>
      <c r="BH3539" s="51"/>
      <c r="BI3539" s="51"/>
    </row>
    <row r="3540" spans="57:61" x14ac:dyDescent="0.55000000000000004">
      <c r="BE3540" s="51"/>
      <c r="BF3540" s="51"/>
      <c r="BG3540" s="51"/>
      <c r="BH3540" s="51"/>
      <c r="BI3540" s="51"/>
    </row>
    <row r="3541" spans="57:61" x14ac:dyDescent="0.55000000000000004">
      <c r="BE3541" s="51"/>
      <c r="BF3541" s="51"/>
      <c r="BG3541" s="51"/>
      <c r="BH3541" s="51"/>
      <c r="BI3541" s="51"/>
    </row>
    <row r="3542" spans="57:61" x14ac:dyDescent="0.55000000000000004">
      <c r="BE3542" s="51"/>
      <c r="BF3542" s="51"/>
      <c r="BG3542" s="51"/>
      <c r="BH3542" s="51"/>
      <c r="BI3542" s="51"/>
    </row>
    <row r="3543" spans="57:61" x14ac:dyDescent="0.55000000000000004">
      <c r="BE3543" s="51"/>
      <c r="BF3543" s="51"/>
      <c r="BG3543" s="51"/>
      <c r="BH3543" s="51"/>
      <c r="BI3543" s="51"/>
    </row>
    <row r="3544" spans="57:61" x14ac:dyDescent="0.55000000000000004">
      <c r="BE3544" s="51"/>
      <c r="BF3544" s="51"/>
      <c r="BG3544" s="51"/>
      <c r="BH3544" s="51"/>
      <c r="BI3544" s="51"/>
    </row>
    <row r="3545" spans="57:61" x14ac:dyDescent="0.55000000000000004">
      <c r="BE3545" s="51"/>
      <c r="BF3545" s="51"/>
      <c r="BG3545" s="51"/>
      <c r="BH3545" s="51"/>
      <c r="BI3545" s="51"/>
    </row>
    <row r="3546" spans="57:61" x14ac:dyDescent="0.55000000000000004">
      <c r="BE3546" s="51"/>
      <c r="BF3546" s="51"/>
      <c r="BG3546" s="51"/>
      <c r="BH3546" s="51"/>
      <c r="BI3546" s="51"/>
    </row>
    <row r="3547" spans="57:61" x14ac:dyDescent="0.55000000000000004">
      <c r="BE3547" s="51"/>
      <c r="BF3547" s="51"/>
      <c r="BG3547" s="51"/>
      <c r="BH3547" s="51"/>
      <c r="BI3547" s="51"/>
    </row>
    <row r="3548" spans="57:61" x14ac:dyDescent="0.55000000000000004">
      <c r="BE3548" s="51"/>
      <c r="BF3548" s="51"/>
      <c r="BG3548" s="51"/>
      <c r="BH3548" s="51"/>
      <c r="BI3548" s="51"/>
    </row>
    <row r="3549" spans="57:61" x14ac:dyDescent="0.55000000000000004">
      <c r="BE3549" s="51"/>
      <c r="BF3549" s="51"/>
      <c r="BG3549" s="51"/>
      <c r="BH3549" s="51"/>
      <c r="BI3549" s="51"/>
    </row>
    <row r="3550" spans="57:61" x14ac:dyDescent="0.55000000000000004">
      <c r="BE3550" s="51"/>
      <c r="BF3550" s="51"/>
      <c r="BG3550" s="51"/>
      <c r="BH3550" s="51"/>
      <c r="BI3550" s="51"/>
    </row>
    <row r="3551" spans="57:61" x14ac:dyDescent="0.55000000000000004">
      <c r="BE3551" s="51"/>
      <c r="BF3551" s="51"/>
      <c r="BG3551" s="51"/>
      <c r="BH3551" s="51"/>
      <c r="BI3551" s="51"/>
    </row>
    <row r="3552" spans="57:61" x14ac:dyDescent="0.55000000000000004">
      <c r="BE3552" s="51"/>
      <c r="BF3552" s="51"/>
      <c r="BG3552" s="51"/>
      <c r="BH3552" s="51"/>
      <c r="BI3552" s="51"/>
    </row>
    <row r="3553" spans="57:61" x14ac:dyDescent="0.55000000000000004">
      <c r="BE3553" s="51"/>
      <c r="BF3553" s="51"/>
      <c r="BG3553" s="51"/>
      <c r="BH3553" s="51"/>
      <c r="BI3553" s="51"/>
    </row>
    <row r="3554" spans="57:61" x14ac:dyDescent="0.55000000000000004">
      <c r="BE3554" s="51"/>
      <c r="BF3554" s="51"/>
      <c r="BG3554" s="51"/>
      <c r="BH3554" s="51"/>
      <c r="BI3554" s="51"/>
    </row>
    <row r="3555" spans="57:61" x14ac:dyDescent="0.55000000000000004">
      <c r="BE3555" s="51"/>
      <c r="BF3555" s="51"/>
      <c r="BG3555" s="51"/>
      <c r="BH3555" s="51"/>
      <c r="BI3555" s="51"/>
    </row>
    <row r="3556" spans="57:61" x14ac:dyDescent="0.55000000000000004">
      <c r="BE3556" s="51"/>
      <c r="BF3556" s="51"/>
      <c r="BG3556" s="51"/>
      <c r="BH3556" s="51"/>
      <c r="BI3556" s="51"/>
    </row>
    <row r="3557" spans="57:61" x14ac:dyDescent="0.55000000000000004">
      <c r="BE3557" s="51"/>
      <c r="BF3557" s="51"/>
      <c r="BG3557" s="51"/>
      <c r="BH3557" s="51"/>
      <c r="BI3557" s="51"/>
    </row>
    <row r="3558" spans="57:61" x14ac:dyDescent="0.55000000000000004">
      <c r="BE3558" s="51"/>
      <c r="BF3558" s="51"/>
      <c r="BG3558" s="51"/>
      <c r="BH3558" s="51"/>
      <c r="BI3558" s="51"/>
    </row>
    <row r="3559" spans="57:61" x14ac:dyDescent="0.55000000000000004">
      <c r="BE3559" s="51"/>
      <c r="BF3559" s="51"/>
      <c r="BG3559" s="51"/>
      <c r="BH3559" s="51"/>
      <c r="BI3559" s="51"/>
    </row>
    <row r="3560" spans="57:61" x14ac:dyDescent="0.55000000000000004">
      <c r="BE3560" s="51"/>
      <c r="BF3560" s="51"/>
      <c r="BG3560" s="51"/>
      <c r="BH3560" s="51"/>
      <c r="BI3560" s="51"/>
    </row>
    <row r="3561" spans="57:61" x14ac:dyDescent="0.55000000000000004">
      <c r="BE3561" s="51"/>
      <c r="BF3561" s="51"/>
      <c r="BG3561" s="51"/>
      <c r="BH3561" s="51"/>
      <c r="BI3561" s="51"/>
    </row>
    <row r="3562" spans="57:61" x14ac:dyDescent="0.55000000000000004">
      <c r="BE3562" s="51"/>
      <c r="BF3562" s="51"/>
      <c r="BG3562" s="51"/>
      <c r="BH3562" s="51"/>
      <c r="BI3562" s="51"/>
    </row>
    <row r="3563" spans="57:61" x14ac:dyDescent="0.55000000000000004">
      <c r="BE3563" s="51"/>
      <c r="BF3563" s="51"/>
      <c r="BG3563" s="51"/>
      <c r="BH3563" s="51"/>
      <c r="BI3563" s="51"/>
    </row>
    <row r="3564" spans="57:61" x14ac:dyDescent="0.55000000000000004">
      <c r="BE3564" s="51"/>
      <c r="BF3564" s="51"/>
      <c r="BG3564" s="51"/>
      <c r="BH3564" s="51"/>
      <c r="BI3564" s="51"/>
    </row>
    <row r="3565" spans="57:61" x14ac:dyDescent="0.55000000000000004">
      <c r="BE3565" s="51"/>
      <c r="BF3565" s="51"/>
      <c r="BG3565" s="51"/>
      <c r="BH3565" s="51"/>
      <c r="BI3565" s="51"/>
    </row>
    <row r="3566" spans="57:61" x14ac:dyDescent="0.55000000000000004">
      <c r="BE3566" s="51"/>
      <c r="BF3566" s="51"/>
      <c r="BG3566" s="51"/>
      <c r="BH3566" s="51"/>
      <c r="BI3566" s="51"/>
    </row>
    <row r="3567" spans="57:61" x14ac:dyDescent="0.55000000000000004">
      <c r="BE3567" s="51"/>
      <c r="BF3567" s="51"/>
      <c r="BG3567" s="51"/>
      <c r="BH3567" s="51"/>
      <c r="BI3567" s="51"/>
    </row>
    <row r="3568" spans="57:61" x14ac:dyDescent="0.55000000000000004">
      <c r="BE3568" s="51"/>
      <c r="BF3568" s="51"/>
      <c r="BG3568" s="51"/>
      <c r="BH3568" s="51"/>
      <c r="BI3568" s="51"/>
    </row>
    <row r="3569" spans="57:61" x14ac:dyDescent="0.55000000000000004">
      <c r="BE3569" s="51"/>
      <c r="BF3569" s="51"/>
      <c r="BG3569" s="51"/>
      <c r="BH3569" s="51"/>
      <c r="BI3569" s="51"/>
    </row>
    <row r="3570" spans="57:61" x14ac:dyDescent="0.55000000000000004">
      <c r="BE3570" s="51"/>
      <c r="BF3570" s="51"/>
      <c r="BG3570" s="51"/>
      <c r="BH3570" s="51"/>
      <c r="BI3570" s="51"/>
    </row>
    <row r="3571" spans="57:61" x14ac:dyDescent="0.55000000000000004">
      <c r="BE3571" s="51"/>
      <c r="BF3571" s="51"/>
      <c r="BG3571" s="51"/>
      <c r="BH3571" s="51"/>
      <c r="BI3571" s="51"/>
    </row>
    <row r="3572" spans="57:61" x14ac:dyDescent="0.55000000000000004">
      <c r="BE3572" s="51"/>
      <c r="BF3572" s="51"/>
      <c r="BG3572" s="51"/>
      <c r="BH3572" s="51"/>
      <c r="BI3572" s="51"/>
    </row>
    <row r="3573" spans="57:61" x14ac:dyDescent="0.55000000000000004">
      <c r="BE3573" s="51"/>
      <c r="BF3573" s="51"/>
      <c r="BG3573" s="51"/>
      <c r="BH3573" s="51"/>
      <c r="BI3573" s="51"/>
    </row>
    <row r="3574" spans="57:61" x14ac:dyDescent="0.55000000000000004">
      <c r="BE3574" s="51"/>
      <c r="BF3574" s="51"/>
      <c r="BG3574" s="51"/>
      <c r="BH3574" s="51"/>
      <c r="BI3574" s="51"/>
    </row>
    <row r="3575" spans="57:61" x14ac:dyDescent="0.55000000000000004">
      <c r="BE3575" s="51"/>
      <c r="BF3575" s="51"/>
      <c r="BG3575" s="51"/>
      <c r="BH3575" s="51"/>
      <c r="BI3575" s="51"/>
    </row>
    <row r="3576" spans="57:61" x14ac:dyDescent="0.55000000000000004">
      <c r="BE3576" s="51"/>
      <c r="BF3576" s="51"/>
      <c r="BG3576" s="51"/>
      <c r="BH3576" s="51"/>
      <c r="BI3576" s="51"/>
    </row>
    <row r="3577" spans="57:61" x14ac:dyDescent="0.55000000000000004">
      <c r="BE3577" s="51"/>
      <c r="BF3577" s="51"/>
      <c r="BG3577" s="51"/>
      <c r="BH3577" s="51"/>
      <c r="BI3577" s="51"/>
    </row>
    <row r="3578" spans="57:61" x14ac:dyDescent="0.55000000000000004">
      <c r="BE3578" s="51"/>
      <c r="BF3578" s="51"/>
      <c r="BG3578" s="51"/>
      <c r="BH3578" s="51"/>
      <c r="BI3578" s="51"/>
    </row>
    <row r="3579" spans="57:61" x14ac:dyDescent="0.55000000000000004">
      <c r="BE3579" s="51"/>
      <c r="BF3579" s="51"/>
      <c r="BG3579" s="51"/>
      <c r="BH3579" s="51"/>
      <c r="BI3579" s="51"/>
    </row>
    <row r="3580" spans="57:61" x14ac:dyDescent="0.55000000000000004">
      <c r="BE3580" s="51"/>
      <c r="BF3580" s="51"/>
      <c r="BG3580" s="51"/>
      <c r="BH3580" s="51"/>
      <c r="BI3580" s="51"/>
    </row>
    <row r="3581" spans="57:61" x14ac:dyDescent="0.55000000000000004">
      <c r="BE3581" s="51"/>
      <c r="BF3581" s="51"/>
      <c r="BG3581" s="51"/>
      <c r="BH3581" s="51"/>
      <c r="BI3581" s="51"/>
    </row>
    <row r="3582" spans="57:61" x14ac:dyDescent="0.55000000000000004">
      <c r="BE3582" s="51"/>
      <c r="BF3582" s="51"/>
      <c r="BG3582" s="51"/>
      <c r="BH3582" s="51"/>
      <c r="BI3582" s="51"/>
    </row>
    <row r="3583" spans="57:61" x14ac:dyDescent="0.55000000000000004">
      <c r="BE3583" s="51"/>
      <c r="BF3583" s="51"/>
      <c r="BG3583" s="51"/>
      <c r="BH3583" s="51"/>
      <c r="BI3583" s="51"/>
    </row>
    <row r="3584" spans="57:61" x14ac:dyDescent="0.55000000000000004">
      <c r="BE3584" s="51"/>
      <c r="BF3584" s="51"/>
      <c r="BG3584" s="51"/>
      <c r="BH3584" s="51"/>
      <c r="BI3584" s="51"/>
    </row>
    <row r="3585" spans="57:61" x14ac:dyDescent="0.55000000000000004">
      <c r="BE3585" s="51"/>
      <c r="BF3585" s="51"/>
      <c r="BG3585" s="51"/>
      <c r="BH3585" s="51"/>
      <c r="BI3585" s="51"/>
    </row>
    <row r="3586" spans="57:61" x14ac:dyDescent="0.55000000000000004">
      <c r="BE3586" s="51"/>
      <c r="BF3586" s="51"/>
      <c r="BG3586" s="51"/>
      <c r="BH3586" s="51"/>
      <c r="BI3586" s="51"/>
    </row>
    <row r="3587" spans="57:61" x14ac:dyDescent="0.55000000000000004">
      <c r="BE3587" s="51"/>
      <c r="BF3587" s="51"/>
      <c r="BG3587" s="51"/>
      <c r="BH3587" s="51"/>
      <c r="BI3587" s="51"/>
    </row>
    <row r="3588" spans="57:61" x14ac:dyDescent="0.55000000000000004">
      <c r="BE3588" s="51"/>
      <c r="BF3588" s="51"/>
      <c r="BG3588" s="51"/>
      <c r="BH3588" s="51"/>
      <c r="BI3588" s="51"/>
    </row>
    <row r="3589" spans="57:61" x14ac:dyDescent="0.55000000000000004">
      <c r="BE3589" s="51"/>
      <c r="BF3589" s="51"/>
      <c r="BG3589" s="51"/>
      <c r="BH3589" s="51"/>
      <c r="BI3589" s="51"/>
    </row>
    <row r="3590" spans="57:61" x14ac:dyDescent="0.55000000000000004">
      <c r="BE3590" s="51"/>
      <c r="BF3590" s="51"/>
      <c r="BG3590" s="51"/>
      <c r="BH3590" s="51"/>
      <c r="BI3590" s="51"/>
    </row>
    <row r="3591" spans="57:61" x14ac:dyDescent="0.55000000000000004">
      <c r="BE3591" s="51"/>
      <c r="BF3591" s="51"/>
      <c r="BG3591" s="51"/>
      <c r="BH3591" s="51"/>
      <c r="BI3591" s="51"/>
    </row>
    <row r="3592" spans="57:61" x14ac:dyDescent="0.55000000000000004">
      <c r="BE3592" s="51"/>
      <c r="BF3592" s="51"/>
      <c r="BG3592" s="51"/>
      <c r="BH3592" s="51"/>
      <c r="BI3592" s="51"/>
    </row>
    <row r="3593" spans="57:61" x14ac:dyDescent="0.55000000000000004">
      <c r="BE3593" s="51"/>
      <c r="BF3593" s="51"/>
      <c r="BG3593" s="51"/>
      <c r="BH3593" s="51"/>
      <c r="BI3593" s="51"/>
    </row>
    <row r="3594" spans="57:61" x14ac:dyDescent="0.55000000000000004">
      <c r="BE3594" s="51"/>
      <c r="BF3594" s="51"/>
      <c r="BG3594" s="51"/>
      <c r="BH3594" s="51"/>
      <c r="BI3594" s="51"/>
    </row>
    <row r="3595" spans="57:61" x14ac:dyDescent="0.55000000000000004">
      <c r="BE3595" s="51"/>
      <c r="BF3595" s="51"/>
      <c r="BG3595" s="51"/>
      <c r="BH3595" s="51"/>
      <c r="BI3595" s="51"/>
    </row>
    <row r="3596" spans="57:61" x14ac:dyDescent="0.55000000000000004">
      <c r="BE3596" s="51"/>
      <c r="BF3596" s="51"/>
      <c r="BG3596" s="51"/>
      <c r="BH3596" s="51"/>
      <c r="BI3596" s="51"/>
    </row>
    <row r="3597" spans="57:61" x14ac:dyDescent="0.55000000000000004">
      <c r="BE3597" s="51"/>
      <c r="BF3597" s="51"/>
      <c r="BG3597" s="51"/>
      <c r="BH3597" s="51"/>
      <c r="BI3597" s="51"/>
    </row>
    <row r="3598" spans="57:61" x14ac:dyDescent="0.55000000000000004">
      <c r="BE3598" s="51"/>
      <c r="BF3598" s="51"/>
      <c r="BG3598" s="51"/>
      <c r="BH3598" s="51"/>
      <c r="BI3598" s="51"/>
    </row>
    <row r="3599" spans="57:61" x14ac:dyDescent="0.55000000000000004">
      <c r="BE3599" s="51"/>
      <c r="BF3599" s="51"/>
      <c r="BG3599" s="51"/>
      <c r="BH3599" s="51"/>
      <c r="BI3599" s="51"/>
    </row>
    <row r="3600" spans="57:61" x14ac:dyDescent="0.55000000000000004">
      <c r="BE3600" s="51"/>
      <c r="BF3600" s="51"/>
      <c r="BG3600" s="51"/>
      <c r="BH3600" s="51"/>
      <c r="BI3600" s="51"/>
    </row>
    <row r="3601" spans="57:61" x14ac:dyDescent="0.55000000000000004">
      <c r="BE3601" s="51"/>
      <c r="BF3601" s="51"/>
      <c r="BG3601" s="51"/>
      <c r="BH3601" s="51"/>
      <c r="BI3601" s="51"/>
    </row>
    <row r="3602" spans="57:61" x14ac:dyDescent="0.55000000000000004">
      <c r="BE3602" s="51"/>
      <c r="BF3602" s="51"/>
      <c r="BG3602" s="51"/>
      <c r="BH3602" s="51"/>
      <c r="BI3602" s="51"/>
    </row>
    <row r="3603" spans="57:61" x14ac:dyDescent="0.55000000000000004">
      <c r="BE3603" s="51"/>
      <c r="BF3603" s="51"/>
      <c r="BG3603" s="51"/>
      <c r="BH3603" s="51"/>
      <c r="BI3603" s="51"/>
    </row>
    <row r="3604" spans="57:61" x14ac:dyDescent="0.55000000000000004">
      <c r="BE3604" s="51"/>
      <c r="BF3604" s="51"/>
      <c r="BG3604" s="51"/>
      <c r="BH3604" s="51"/>
      <c r="BI3604" s="51"/>
    </row>
    <row r="3605" spans="57:61" x14ac:dyDescent="0.55000000000000004">
      <c r="BE3605" s="51"/>
      <c r="BF3605" s="51"/>
      <c r="BG3605" s="51"/>
      <c r="BH3605" s="51"/>
      <c r="BI3605" s="51"/>
    </row>
    <row r="3606" spans="57:61" x14ac:dyDescent="0.55000000000000004">
      <c r="BE3606" s="51"/>
      <c r="BF3606" s="51"/>
      <c r="BG3606" s="51"/>
      <c r="BH3606" s="51"/>
      <c r="BI3606" s="51"/>
    </row>
    <row r="3607" spans="57:61" x14ac:dyDescent="0.55000000000000004">
      <c r="BE3607" s="51"/>
      <c r="BF3607" s="51"/>
      <c r="BG3607" s="51"/>
      <c r="BH3607" s="51"/>
      <c r="BI3607" s="51"/>
    </row>
    <row r="3608" spans="57:61" x14ac:dyDescent="0.55000000000000004">
      <c r="BE3608" s="51"/>
      <c r="BF3608" s="51"/>
      <c r="BG3608" s="51"/>
      <c r="BH3608" s="51"/>
      <c r="BI3608" s="51"/>
    </row>
    <row r="3609" spans="57:61" x14ac:dyDescent="0.55000000000000004">
      <c r="BE3609" s="51"/>
      <c r="BF3609" s="51"/>
      <c r="BG3609" s="51"/>
      <c r="BH3609" s="51"/>
      <c r="BI3609" s="51"/>
    </row>
    <row r="3610" spans="57:61" x14ac:dyDescent="0.55000000000000004">
      <c r="BE3610" s="51"/>
      <c r="BF3610" s="51"/>
      <c r="BG3610" s="51"/>
      <c r="BH3610" s="51"/>
      <c r="BI3610" s="51"/>
    </row>
    <row r="3611" spans="57:61" x14ac:dyDescent="0.55000000000000004">
      <c r="BE3611" s="51"/>
      <c r="BF3611" s="51"/>
      <c r="BG3611" s="51"/>
      <c r="BH3611" s="51"/>
      <c r="BI3611" s="51"/>
    </row>
    <row r="3612" spans="57:61" x14ac:dyDescent="0.55000000000000004">
      <c r="BE3612" s="51"/>
      <c r="BF3612" s="51"/>
      <c r="BG3612" s="51"/>
      <c r="BH3612" s="51"/>
      <c r="BI3612" s="51"/>
    </row>
    <row r="3613" spans="57:61" x14ac:dyDescent="0.55000000000000004">
      <c r="BE3613" s="51"/>
      <c r="BF3613" s="51"/>
      <c r="BG3613" s="51"/>
      <c r="BH3613" s="51"/>
      <c r="BI3613" s="51"/>
    </row>
    <row r="3614" spans="57:61" x14ac:dyDescent="0.55000000000000004">
      <c r="BE3614" s="51"/>
      <c r="BF3614" s="51"/>
      <c r="BG3614" s="51"/>
      <c r="BH3614" s="51"/>
      <c r="BI3614" s="51"/>
    </row>
    <row r="3615" spans="57:61" x14ac:dyDescent="0.55000000000000004">
      <c r="BE3615" s="51"/>
      <c r="BF3615" s="51"/>
      <c r="BG3615" s="51"/>
      <c r="BH3615" s="51"/>
      <c r="BI3615" s="51"/>
    </row>
    <row r="3616" spans="57:61" x14ac:dyDescent="0.55000000000000004">
      <c r="BE3616" s="51"/>
      <c r="BF3616" s="51"/>
      <c r="BG3616" s="51"/>
      <c r="BH3616" s="51"/>
      <c r="BI3616" s="51"/>
    </row>
    <row r="3617" spans="57:61" x14ac:dyDescent="0.55000000000000004">
      <c r="BE3617" s="51"/>
      <c r="BF3617" s="51"/>
      <c r="BG3617" s="51"/>
      <c r="BH3617" s="51"/>
      <c r="BI3617" s="51"/>
    </row>
    <row r="3618" spans="57:61" x14ac:dyDescent="0.55000000000000004">
      <c r="BE3618" s="51"/>
      <c r="BF3618" s="51"/>
      <c r="BG3618" s="51"/>
      <c r="BH3618" s="51"/>
      <c r="BI3618" s="51"/>
    </row>
    <row r="3619" spans="57:61" x14ac:dyDescent="0.55000000000000004">
      <c r="BE3619" s="51"/>
      <c r="BF3619" s="51"/>
      <c r="BG3619" s="51"/>
      <c r="BH3619" s="51"/>
      <c r="BI3619" s="51"/>
    </row>
    <row r="3620" spans="57:61" x14ac:dyDescent="0.55000000000000004">
      <c r="BE3620" s="51"/>
      <c r="BF3620" s="51"/>
      <c r="BG3620" s="51"/>
      <c r="BH3620" s="51"/>
      <c r="BI3620" s="51"/>
    </row>
    <row r="3621" spans="57:61" x14ac:dyDescent="0.55000000000000004">
      <c r="BE3621" s="51"/>
      <c r="BF3621" s="51"/>
      <c r="BG3621" s="51"/>
      <c r="BH3621" s="51"/>
      <c r="BI3621" s="51"/>
    </row>
    <row r="3622" spans="57:61" x14ac:dyDescent="0.55000000000000004">
      <c r="BE3622" s="51"/>
      <c r="BF3622" s="51"/>
      <c r="BG3622" s="51"/>
      <c r="BH3622" s="51"/>
      <c r="BI3622" s="51"/>
    </row>
    <row r="3623" spans="57:61" x14ac:dyDescent="0.55000000000000004">
      <c r="BE3623" s="51"/>
      <c r="BF3623" s="51"/>
      <c r="BG3623" s="51"/>
      <c r="BH3623" s="51"/>
      <c r="BI3623" s="51"/>
    </row>
    <row r="3624" spans="57:61" x14ac:dyDescent="0.55000000000000004">
      <c r="BE3624" s="51"/>
      <c r="BF3624" s="51"/>
      <c r="BG3624" s="51"/>
      <c r="BH3624" s="51"/>
      <c r="BI3624" s="51"/>
    </row>
    <row r="3625" spans="57:61" x14ac:dyDescent="0.55000000000000004">
      <c r="BE3625" s="51"/>
      <c r="BF3625" s="51"/>
      <c r="BG3625" s="51"/>
      <c r="BH3625" s="51"/>
      <c r="BI3625" s="51"/>
    </row>
    <row r="3626" spans="57:61" x14ac:dyDescent="0.55000000000000004">
      <c r="BE3626" s="51"/>
      <c r="BF3626" s="51"/>
      <c r="BG3626" s="51"/>
      <c r="BH3626" s="51"/>
      <c r="BI3626" s="51"/>
    </row>
    <row r="3627" spans="57:61" x14ac:dyDescent="0.55000000000000004">
      <c r="BE3627" s="51"/>
      <c r="BF3627" s="51"/>
      <c r="BG3627" s="51"/>
      <c r="BH3627" s="51"/>
      <c r="BI3627" s="51"/>
    </row>
    <row r="3628" spans="57:61" x14ac:dyDescent="0.55000000000000004">
      <c r="BE3628" s="51"/>
      <c r="BF3628" s="51"/>
      <c r="BG3628" s="51"/>
      <c r="BH3628" s="51"/>
      <c r="BI3628" s="51"/>
    </row>
    <row r="3629" spans="57:61" x14ac:dyDescent="0.55000000000000004">
      <c r="BE3629" s="51"/>
      <c r="BF3629" s="51"/>
      <c r="BG3629" s="51"/>
      <c r="BH3629" s="51"/>
      <c r="BI3629" s="51"/>
    </row>
    <row r="3630" spans="57:61" x14ac:dyDescent="0.55000000000000004">
      <c r="BE3630" s="51"/>
      <c r="BF3630" s="51"/>
      <c r="BG3630" s="51"/>
      <c r="BH3630" s="51"/>
      <c r="BI3630" s="51"/>
    </row>
    <row r="3631" spans="57:61" x14ac:dyDescent="0.55000000000000004">
      <c r="BE3631" s="51"/>
      <c r="BF3631" s="51"/>
      <c r="BG3631" s="51"/>
      <c r="BH3631" s="51"/>
      <c r="BI3631" s="51"/>
    </row>
    <row r="3632" spans="57:61" x14ac:dyDescent="0.55000000000000004">
      <c r="BE3632" s="51"/>
      <c r="BF3632" s="51"/>
      <c r="BG3632" s="51"/>
      <c r="BH3632" s="51"/>
      <c r="BI3632" s="51"/>
    </row>
    <row r="3633" spans="57:61" x14ac:dyDescent="0.55000000000000004">
      <c r="BE3633" s="51"/>
      <c r="BF3633" s="51"/>
      <c r="BG3633" s="51"/>
      <c r="BH3633" s="51"/>
      <c r="BI3633" s="51"/>
    </row>
    <row r="3634" spans="57:61" x14ac:dyDescent="0.55000000000000004">
      <c r="BE3634" s="51"/>
      <c r="BF3634" s="51"/>
      <c r="BG3634" s="51"/>
      <c r="BH3634" s="51"/>
      <c r="BI3634" s="51"/>
    </row>
    <row r="3635" spans="57:61" x14ac:dyDescent="0.55000000000000004">
      <c r="BE3635" s="51"/>
      <c r="BF3635" s="51"/>
      <c r="BG3635" s="51"/>
      <c r="BH3635" s="51"/>
      <c r="BI3635" s="51"/>
    </row>
    <row r="3636" spans="57:61" x14ac:dyDescent="0.55000000000000004">
      <c r="BE3636" s="51"/>
      <c r="BF3636" s="51"/>
      <c r="BG3636" s="51"/>
      <c r="BH3636" s="51"/>
      <c r="BI3636" s="51"/>
    </row>
    <row r="3637" spans="57:61" x14ac:dyDescent="0.55000000000000004">
      <c r="BE3637" s="51"/>
      <c r="BF3637" s="51"/>
      <c r="BG3637" s="51"/>
      <c r="BH3637" s="51"/>
      <c r="BI3637" s="51"/>
    </row>
    <row r="3638" spans="57:61" x14ac:dyDescent="0.55000000000000004">
      <c r="BE3638" s="51"/>
      <c r="BF3638" s="51"/>
      <c r="BG3638" s="51"/>
      <c r="BH3638" s="51"/>
      <c r="BI3638" s="51"/>
    </row>
    <row r="3639" spans="57:61" x14ac:dyDescent="0.55000000000000004">
      <c r="BE3639" s="51"/>
      <c r="BF3639" s="51"/>
      <c r="BG3639" s="51"/>
      <c r="BH3639" s="51"/>
      <c r="BI3639" s="51"/>
    </row>
    <row r="3640" spans="57:61" x14ac:dyDescent="0.55000000000000004">
      <c r="BE3640" s="51"/>
      <c r="BF3640" s="51"/>
      <c r="BG3640" s="51"/>
      <c r="BH3640" s="51"/>
      <c r="BI3640" s="51"/>
    </row>
    <row r="3641" spans="57:61" x14ac:dyDescent="0.55000000000000004">
      <c r="BE3641" s="51"/>
      <c r="BF3641" s="51"/>
      <c r="BG3641" s="51"/>
      <c r="BH3641" s="51"/>
      <c r="BI3641" s="51"/>
    </row>
    <row r="3642" spans="57:61" x14ac:dyDescent="0.55000000000000004">
      <c r="BE3642" s="51"/>
      <c r="BF3642" s="51"/>
      <c r="BG3642" s="51"/>
      <c r="BH3642" s="51"/>
      <c r="BI3642" s="51"/>
    </row>
    <row r="3643" spans="57:61" x14ac:dyDescent="0.55000000000000004">
      <c r="BE3643" s="51"/>
      <c r="BF3643" s="51"/>
      <c r="BG3643" s="51"/>
      <c r="BH3643" s="51"/>
      <c r="BI3643" s="51"/>
    </row>
    <row r="3644" spans="57:61" x14ac:dyDescent="0.55000000000000004">
      <c r="BE3644" s="51"/>
      <c r="BF3644" s="51"/>
      <c r="BG3644" s="51"/>
      <c r="BH3644" s="51"/>
      <c r="BI3644" s="51"/>
    </row>
    <row r="3645" spans="57:61" x14ac:dyDescent="0.55000000000000004">
      <c r="BE3645" s="51"/>
      <c r="BF3645" s="51"/>
      <c r="BG3645" s="51"/>
      <c r="BH3645" s="51"/>
      <c r="BI3645" s="51"/>
    </row>
    <row r="3646" spans="57:61" x14ac:dyDescent="0.55000000000000004">
      <c r="BE3646" s="51"/>
      <c r="BF3646" s="51"/>
      <c r="BG3646" s="51"/>
      <c r="BH3646" s="51"/>
      <c r="BI3646" s="51"/>
    </row>
    <row r="3647" spans="57:61" x14ac:dyDescent="0.55000000000000004">
      <c r="BE3647" s="51"/>
      <c r="BF3647" s="51"/>
      <c r="BG3647" s="51"/>
      <c r="BH3647" s="51"/>
      <c r="BI3647" s="51"/>
    </row>
    <row r="3648" spans="57:61" x14ac:dyDescent="0.55000000000000004">
      <c r="BE3648" s="51"/>
      <c r="BF3648" s="51"/>
      <c r="BG3648" s="51"/>
      <c r="BH3648" s="51"/>
      <c r="BI3648" s="51"/>
    </row>
    <row r="3649" spans="57:61" x14ac:dyDescent="0.55000000000000004">
      <c r="BE3649" s="51"/>
      <c r="BF3649" s="51"/>
      <c r="BG3649" s="51"/>
      <c r="BH3649" s="51"/>
      <c r="BI3649" s="51"/>
    </row>
    <row r="3650" spans="57:61" x14ac:dyDescent="0.55000000000000004">
      <c r="BE3650" s="51"/>
      <c r="BF3650" s="51"/>
      <c r="BG3650" s="51"/>
      <c r="BH3650" s="51"/>
      <c r="BI3650" s="51"/>
    </row>
    <row r="3651" spans="57:61" x14ac:dyDescent="0.55000000000000004">
      <c r="BE3651" s="51"/>
      <c r="BF3651" s="51"/>
      <c r="BG3651" s="51"/>
      <c r="BH3651" s="51"/>
      <c r="BI3651" s="51"/>
    </row>
    <row r="3652" spans="57:61" x14ac:dyDescent="0.55000000000000004">
      <c r="BE3652" s="51"/>
      <c r="BF3652" s="51"/>
      <c r="BG3652" s="51"/>
      <c r="BH3652" s="51"/>
      <c r="BI3652" s="51"/>
    </row>
    <row r="3653" spans="57:61" x14ac:dyDescent="0.55000000000000004">
      <c r="BE3653" s="51"/>
      <c r="BF3653" s="51"/>
      <c r="BG3653" s="51"/>
      <c r="BH3653" s="51"/>
      <c r="BI3653" s="51"/>
    </row>
    <row r="3654" spans="57:61" x14ac:dyDescent="0.55000000000000004">
      <c r="BE3654" s="51"/>
      <c r="BF3654" s="51"/>
      <c r="BG3654" s="51"/>
      <c r="BH3654" s="51"/>
      <c r="BI3654" s="51"/>
    </row>
    <row r="3655" spans="57:61" x14ac:dyDescent="0.55000000000000004">
      <c r="BE3655" s="51"/>
      <c r="BF3655" s="51"/>
      <c r="BG3655" s="51"/>
      <c r="BH3655" s="51"/>
      <c r="BI3655" s="51"/>
    </row>
    <row r="3656" spans="57:61" x14ac:dyDescent="0.55000000000000004">
      <c r="BE3656" s="51"/>
      <c r="BF3656" s="51"/>
      <c r="BG3656" s="51"/>
      <c r="BH3656" s="51"/>
      <c r="BI3656" s="51"/>
    </row>
    <row r="3657" spans="57:61" x14ac:dyDescent="0.55000000000000004">
      <c r="BE3657" s="51"/>
      <c r="BF3657" s="51"/>
      <c r="BG3657" s="51"/>
      <c r="BH3657" s="51"/>
      <c r="BI3657" s="51"/>
    </row>
    <row r="3658" spans="57:61" x14ac:dyDescent="0.55000000000000004">
      <c r="BE3658" s="51"/>
      <c r="BF3658" s="51"/>
      <c r="BG3658" s="51"/>
      <c r="BH3658" s="51"/>
      <c r="BI3658" s="51"/>
    </row>
    <row r="3659" spans="57:61" x14ac:dyDescent="0.55000000000000004">
      <c r="BE3659" s="51"/>
      <c r="BF3659" s="51"/>
      <c r="BG3659" s="51"/>
      <c r="BH3659" s="51"/>
      <c r="BI3659" s="51"/>
    </row>
    <row r="3660" spans="57:61" x14ac:dyDescent="0.55000000000000004">
      <c r="BE3660" s="51"/>
      <c r="BF3660" s="51"/>
      <c r="BG3660" s="51"/>
      <c r="BH3660" s="51"/>
      <c r="BI3660" s="51"/>
    </row>
    <row r="3661" spans="57:61" x14ac:dyDescent="0.55000000000000004">
      <c r="BE3661" s="51"/>
      <c r="BF3661" s="51"/>
      <c r="BG3661" s="51"/>
      <c r="BH3661" s="51"/>
      <c r="BI3661" s="51"/>
    </row>
    <row r="3662" spans="57:61" x14ac:dyDescent="0.55000000000000004">
      <c r="BE3662" s="51"/>
      <c r="BF3662" s="51"/>
      <c r="BG3662" s="51"/>
      <c r="BH3662" s="51"/>
      <c r="BI3662" s="51"/>
    </row>
    <row r="3663" spans="57:61" x14ac:dyDescent="0.55000000000000004">
      <c r="BE3663" s="51"/>
      <c r="BF3663" s="51"/>
      <c r="BG3663" s="51"/>
      <c r="BH3663" s="51"/>
      <c r="BI3663" s="51"/>
    </row>
    <row r="3664" spans="57:61" x14ac:dyDescent="0.55000000000000004">
      <c r="BE3664" s="51"/>
      <c r="BF3664" s="51"/>
      <c r="BG3664" s="51"/>
      <c r="BH3664" s="51"/>
      <c r="BI3664" s="51"/>
    </row>
    <row r="3665" spans="57:61" x14ac:dyDescent="0.55000000000000004">
      <c r="BE3665" s="51"/>
      <c r="BF3665" s="51"/>
      <c r="BG3665" s="51"/>
      <c r="BH3665" s="51"/>
      <c r="BI3665" s="51"/>
    </row>
    <row r="3666" spans="57:61" x14ac:dyDescent="0.55000000000000004">
      <c r="BE3666" s="51"/>
      <c r="BF3666" s="51"/>
      <c r="BG3666" s="51"/>
      <c r="BH3666" s="51"/>
      <c r="BI3666" s="51"/>
    </row>
    <row r="3667" spans="57:61" x14ac:dyDescent="0.55000000000000004">
      <c r="BE3667" s="51"/>
      <c r="BF3667" s="51"/>
      <c r="BG3667" s="51"/>
      <c r="BH3667" s="51"/>
      <c r="BI3667" s="51"/>
    </row>
    <row r="3668" spans="57:61" x14ac:dyDescent="0.55000000000000004">
      <c r="BE3668" s="51"/>
      <c r="BF3668" s="51"/>
      <c r="BG3668" s="51"/>
      <c r="BH3668" s="51"/>
      <c r="BI3668" s="51"/>
    </row>
    <row r="3669" spans="57:61" x14ac:dyDescent="0.55000000000000004">
      <c r="BE3669" s="51"/>
      <c r="BF3669" s="51"/>
      <c r="BG3669" s="51"/>
      <c r="BH3669" s="51"/>
      <c r="BI3669" s="51"/>
    </row>
    <row r="3670" spans="57:61" x14ac:dyDescent="0.55000000000000004">
      <c r="BE3670" s="51"/>
      <c r="BF3670" s="51"/>
      <c r="BG3670" s="51"/>
      <c r="BH3670" s="51"/>
      <c r="BI3670" s="51"/>
    </row>
    <row r="3671" spans="57:61" x14ac:dyDescent="0.55000000000000004">
      <c r="BE3671" s="51"/>
      <c r="BF3671" s="51"/>
      <c r="BG3671" s="51"/>
      <c r="BH3671" s="51"/>
      <c r="BI3671" s="51"/>
    </row>
    <row r="3672" spans="57:61" x14ac:dyDescent="0.55000000000000004">
      <c r="BE3672" s="51"/>
      <c r="BF3672" s="51"/>
      <c r="BG3672" s="51"/>
      <c r="BH3672" s="51"/>
      <c r="BI3672" s="51"/>
    </row>
    <row r="3673" spans="57:61" x14ac:dyDescent="0.55000000000000004">
      <c r="BE3673" s="51"/>
      <c r="BF3673" s="51"/>
      <c r="BG3673" s="51"/>
      <c r="BH3673" s="51"/>
      <c r="BI3673" s="51"/>
    </row>
    <row r="3674" spans="57:61" x14ac:dyDescent="0.55000000000000004">
      <c r="BE3674" s="51"/>
      <c r="BF3674" s="51"/>
      <c r="BG3674" s="51"/>
      <c r="BH3674" s="51"/>
      <c r="BI3674" s="51"/>
    </row>
    <row r="3675" spans="57:61" x14ac:dyDescent="0.55000000000000004">
      <c r="BE3675" s="51"/>
      <c r="BF3675" s="51"/>
      <c r="BG3675" s="51"/>
      <c r="BH3675" s="51"/>
      <c r="BI3675" s="51"/>
    </row>
    <row r="3676" spans="57:61" x14ac:dyDescent="0.55000000000000004">
      <c r="BE3676" s="51"/>
      <c r="BF3676" s="51"/>
      <c r="BG3676" s="51"/>
      <c r="BH3676" s="51"/>
      <c r="BI3676" s="51"/>
    </row>
    <row r="3677" spans="57:61" x14ac:dyDescent="0.55000000000000004">
      <c r="BE3677" s="51"/>
      <c r="BF3677" s="51"/>
      <c r="BG3677" s="51"/>
      <c r="BH3677" s="51"/>
      <c r="BI3677" s="51"/>
    </row>
    <row r="3678" spans="57:61" x14ac:dyDescent="0.55000000000000004">
      <c r="BE3678" s="51"/>
      <c r="BF3678" s="51"/>
      <c r="BG3678" s="51"/>
      <c r="BH3678" s="51"/>
      <c r="BI3678" s="51"/>
    </row>
    <row r="3679" spans="57:61" x14ac:dyDescent="0.55000000000000004">
      <c r="BE3679" s="51"/>
      <c r="BF3679" s="51"/>
      <c r="BG3679" s="51"/>
      <c r="BH3679" s="51"/>
      <c r="BI3679" s="51"/>
    </row>
    <row r="3680" spans="57:61" x14ac:dyDescent="0.55000000000000004">
      <c r="BE3680" s="51"/>
      <c r="BF3680" s="51"/>
      <c r="BG3680" s="51"/>
      <c r="BH3680" s="51"/>
      <c r="BI3680" s="51"/>
    </row>
    <row r="3681" spans="57:61" x14ac:dyDescent="0.55000000000000004">
      <c r="BE3681" s="51"/>
      <c r="BF3681" s="51"/>
      <c r="BG3681" s="51"/>
      <c r="BH3681" s="51"/>
      <c r="BI3681" s="51"/>
    </row>
    <row r="3682" spans="57:61" x14ac:dyDescent="0.55000000000000004">
      <c r="BE3682" s="51"/>
      <c r="BF3682" s="51"/>
      <c r="BG3682" s="51"/>
      <c r="BH3682" s="51"/>
      <c r="BI3682" s="51"/>
    </row>
    <row r="3683" spans="57:61" x14ac:dyDescent="0.55000000000000004">
      <c r="BE3683" s="51"/>
      <c r="BF3683" s="51"/>
      <c r="BG3683" s="51"/>
      <c r="BH3683" s="51"/>
      <c r="BI3683" s="51"/>
    </row>
    <row r="3684" spans="57:61" x14ac:dyDescent="0.55000000000000004">
      <c r="BE3684" s="51"/>
      <c r="BF3684" s="51"/>
      <c r="BG3684" s="51"/>
      <c r="BH3684" s="51"/>
      <c r="BI3684" s="51"/>
    </row>
    <row r="3685" spans="57:61" x14ac:dyDescent="0.55000000000000004">
      <c r="BE3685" s="51"/>
      <c r="BF3685" s="51"/>
      <c r="BG3685" s="51"/>
      <c r="BH3685" s="51"/>
      <c r="BI3685" s="51"/>
    </row>
    <row r="3686" spans="57:61" x14ac:dyDescent="0.55000000000000004">
      <c r="BE3686" s="51"/>
      <c r="BF3686" s="51"/>
      <c r="BG3686" s="51"/>
      <c r="BH3686" s="51"/>
      <c r="BI3686" s="51"/>
    </row>
    <row r="3687" spans="57:61" x14ac:dyDescent="0.55000000000000004">
      <c r="BE3687" s="51"/>
      <c r="BF3687" s="51"/>
      <c r="BG3687" s="51"/>
      <c r="BH3687" s="51"/>
      <c r="BI3687" s="51"/>
    </row>
    <row r="3688" spans="57:61" x14ac:dyDescent="0.55000000000000004">
      <c r="BE3688" s="51"/>
      <c r="BF3688" s="51"/>
      <c r="BG3688" s="51"/>
      <c r="BH3688" s="51"/>
      <c r="BI3688" s="51"/>
    </row>
    <row r="3689" spans="57:61" x14ac:dyDescent="0.55000000000000004">
      <c r="BE3689" s="51"/>
      <c r="BF3689" s="51"/>
      <c r="BG3689" s="51"/>
      <c r="BH3689" s="51"/>
      <c r="BI3689" s="51"/>
    </row>
    <row r="3690" spans="57:61" x14ac:dyDescent="0.55000000000000004">
      <c r="BE3690" s="51"/>
      <c r="BF3690" s="51"/>
      <c r="BG3690" s="51"/>
      <c r="BH3690" s="51"/>
      <c r="BI3690" s="51"/>
    </row>
    <row r="3691" spans="57:61" x14ac:dyDescent="0.55000000000000004">
      <c r="BE3691" s="51"/>
      <c r="BF3691" s="51"/>
      <c r="BG3691" s="51"/>
      <c r="BH3691" s="51"/>
      <c r="BI3691" s="51"/>
    </row>
    <row r="3692" spans="57:61" x14ac:dyDescent="0.55000000000000004">
      <c r="BE3692" s="51"/>
      <c r="BF3692" s="51"/>
      <c r="BG3692" s="51"/>
      <c r="BH3692" s="51"/>
      <c r="BI3692" s="51"/>
    </row>
    <row r="3693" spans="57:61" x14ac:dyDescent="0.55000000000000004">
      <c r="BE3693" s="51"/>
      <c r="BF3693" s="51"/>
      <c r="BG3693" s="51"/>
      <c r="BH3693" s="51"/>
      <c r="BI3693" s="51"/>
    </row>
    <row r="3694" spans="57:61" x14ac:dyDescent="0.55000000000000004">
      <c r="BE3694" s="51"/>
      <c r="BF3694" s="51"/>
      <c r="BG3694" s="51"/>
      <c r="BH3694" s="51"/>
      <c r="BI3694" s="51"/>
    </row>
    <row r="3695" spans="57:61" x14ac:dyDescent="0.55000000000000004">
      <c r="BE3695" s="51"/>
      <c r="BF3695" s="51"/>
      <c r="BG3695" s="51"/>
      <c r="BH3695" s="51"/>
      <c r="BI3695" s="51"/>
    </row>
    <row r="3696" spans="57:61" x14ac:dyDescent="0.55000000000000004">
      <c r="BE3696" s="51"/>
      <c r="BF3696" s="51"/>
      <c r="BG3696" s="51"/>
      <c r="BH3696" s="51"/>
      <c r="BI3696" s="51"/>
    </row>
    <row r="3697" spans="57:61" x14ac:dyDescent="0.55000000000000004">
      <c r="BE3697" s="51"/>
      <c r="BF3697" s="51"/>
      <c r="BG3697" s="51"/>
      <c r="BH3697" s="51"/>
      <c r="BI3697" s="51"/>
    </row>
    <row r="3698" spans="57:61" x14ac:dyDescent="0.55000000000000004">
      <c r="BE3698" s="51"/>
      <c r="BF3698" s="51"/>
      <c r="BG3698" s="51"/>
      <c r="BH3698" s="51"/>
      <c r="BI3698" s="51"/>
    </row>
    <row r="3699" spans="57:61" x14ac:dyDescent="0.55000000000000004">
      <c r="BE3699" s="51"/>
      <c r="BF3699" s="51"/>
      <c r="BG3699" s="51"/>
      <c r="BH3699" s="51"/>
      <c r="BI3699" s="51"/>
    </row>
    <row r="3700" spans="57:61" x14ac:dyDescent="0.55000000000000004">
      <c r="BE3700" s="51"/>
      <c r="BF3700" s="51"/>
      <c r="BG3700" s="51"/>
      <c r="BH3700" s="51"/>
      <c r="BI3700" s="51"/>
    </row>
    <row r="3701" spans="57:61" x14ac:dyDescent="0.55000000000000004">
      <c r="BE3701" s="51"/>
      <c r="BF3701" s="51"/>
      <c r="BG3701" s="51"/>
      <c r="BH3701" s="51"/>
      <c r="BI3701" s="51"/>
    </row>
    <row r="3702" spans="57:61" x14ac:dyDescent="0.55000000000000004">
      <c r="BE3702" s="51"/>
      <c r="BF3702" s="51"/>
      <c r="BG3702" s="51"/>
      <c r="BH3702" s="51"/>
      <c r="BI3702" s="51"/>
    </row>
    <row r="3703" spans="57:61" x14ac:dyDescent="0.55000000000000004">
      <c r="BE3703" s="51"/>
      <c r="BF3703" s="51"/>
      <c r="BG3703" s="51"/>
      <c r="BH3703" s="51"/>
      <c r="BI3703" s="51"/>
    </row>
    <row r="3704" spans="57:61" x14ac:dyDescent="0.55000000000000004">
      <c r="BE3704" s="51"/>
      <c r="BF3704" s="51"/>
      <c r="BG3704" s="51"/>
      <c r="BH3704" s="51"/>
      <c r="BI3704" s="51"/>
    </row>
    <row r="3705" spans="57:61" x14ac:dyDescent="0.55000000000000004">
      <c r="BE3705" s="51"/>
      <c r="BF3705" s="51"/>
      <c r="BG3705" s="51"/>
      <c r="BH3705" s="51"/>
      <c r="BI3705" s="51"/>
    </row>
    <row r="3706" spans="57:61" x14ac:dyDescent="0.55000000000000004">
      <c r="BE3706" s="51"/>
      <c r="BF3706" s="51"/>
      <c r="BG3706" s="51"/>
      <c r="BH3706" s="51"/>
      <c r="BI3706" s="51"/>
    </row>
    <row r="3707" spans="57:61" x14ac:dyDescent="0.55000000000000004">
      <c r="BE3707" s="51"/>
      <c r="BF3707" s="51"/>
      <c r="BG3707" s="51"/>
      <c r="BH3707" s="51"/>
      <c r="BI3707" s="51"/>
    </row>
    <row r="3708" spans="57:61" x14ac:dyDescent="0.55000000000000004">
      <c r="BE3708" s="51"/>
      <c r="BF3708" s="51"/>
      <c r="BG3708" s="51"/>
      <c r="BH3708" s="51"/>
      <c r="BI3708" s="51"/>
    </row>
    <row r="3709" spans="57:61" x14ac:dyDescent="0.55000000000000004">
      <c r="BE3709" s="51"/>
      <c r="BF3709" s="51"/>
      <c r="BG3709" s="51"/>
      <c r="BH3709" s="51"/>
      <c r="BI3709" s="51"/>
    </row>
    <row r="3710" spans="57:61" x14ac:dyDescent="0.55000000000000004">
      <c r="BE3710" s="51"/>
      <c r="BF3710" s="51"/>
      <c r="BG3710" s="51"/>
      <c r="BH3710" s="51"/>
      <c r="BI3710" s="51"/>
    </row>
    <row r="3711" spans="57:61" x14ac:dyDescent="0.55000000000000004">
      <c r="BE3711" s="51"/>
      <c r="BF3711" s="51"/>
      <c r="BG3711" s="51"/>
      <c r="BH3711" s="51"/>
      <c r="BI3711" s="51"/>
    </row>
    <row r="3712" spans="57:61" x14ac:dyDescent="0.55000000000000004">
      <c r="BE3712" s="51"/>
      <c r="BF3712" s="51"/>
      <c r="BG3712" s="51"/>
      <c r="BH3712" s="51"/>
      <c r="BI3712" s="51"/>
    </row>
    <row r="3713" spans="57:61" x14ac:dyDescent="0.55000000000000004">
      <c r="BE3713" s="51"/>
      <c r="BF3713" s="51"/>
      <c r="BG3713" s="51"/>
      <c r="BH3713" s="51"/>
      <c r="BI3713" s="51"/>
    </row>
    <row r="3714" spans="57:61" x14ac:dyDescent="0.55000000000000004">
      <c r="BE3714" s="51"/>
      <c r="BF3714" s="51"/>
      <c r="BG3714" s="51"/>
      <c r="BH3714" s="51"/>
      <c r="BI3714" s="51"/>
    </row>
    <row r="3715" spans="57:61" x14ac:dyDescent="0.55000000000000004">
      <c r="BE3715" s="51"/>
      <c r="BF3715" s="51"/>
      <c r="BG3715" s="51"/>
      <c r="BH3715" s="51"/>
      <c r="BI3715" s="51"/>
    </row>
    <row r="3716" spans="57:61" x14ac:dyDescent="0.55000000000000004">
      <c r="BE3716" s="51"/>
      <c r="BF3716" s="51"/>
      <c r="BG3716" s="51"/>
      <c r="BH3716" s="51"/>
      <c r="BI3716" s="51"/>
    </row>
    <row r="3717" spans="57:61" x14ac:dyDescent="0.55000000000000004">
      <c r="BE3717" s="51"/>
      <c r="BF3717" s="51"/>
      <c r="BG3717" s="51"/>
      <c r="BH3717" s="51"/>
      <c r="BI3717" s="51"/>
    </row>
    <row r="3718" spans="57:61" x14ac:dyDescent="0.55000000000000004">
      <c r="BE3718" s="51"/>
      <c r="BF3718" s="51"/>
      <c r="BG3718" s="51"/>
      <c r="BH3718" s="51"/>
      <c r="BI3718" s="51"/>
    </row>
    <row r="3719" spans="57:61" x14ac:dyDescent="0.55000000000000004">
      <c r="BE3719" s="51"/>
      <c r="BF3719" s="51"/>
      <c r="BG3719" s="51"/>
      <c r="BH3719" s="51"/>
      <c r="BI3719" s="51"/>
    </row>
    <row r="3720" spans="57:61" x14ac:dyDescent="0.55000000000000004">
      <c r="BE3720" s="51"/>
      <c r="BF3720" s="51"/>
      <c r="BG3720" s="51"/>
      <c r="BH3720" s="51"/>
      <c r="BI3720" s="51"/>
    </row>
    <row r="3721" spans="57:61" x14ac:dyDescent="0.55000000000000004">
      <c r="BE3721" s="51"/>
      <c r="BF3721" s="51"/>
      <c r="BG3721" s="51"/>
      <c r="BH3721" s="51"/>
      <c r="BI3721" s="51"/>
    </row>
    <row r="3722" spans="57:61" x14ac:dyDescent="0.55000000000000004">
      <c r="BE3722" s="51"/>
      <c r="BF3722" s="51"/>
      <c r="BG3722" s="51"/>
      <c r="BH3722" s="51"/>
      <c r="BI3722" s="51"/>
    </row>
    <row r="3723" spans="57:61" x14ac:dyDescent="0.55000000000000004">
      <c r="BE3723" s="51"/>
      <c r="BF3723" s="51"/>
      <c r="BG3723" s="51"/>
      <c r="BH3723" s="51"/>
      <c r="BI3723" s="51"/>
    </row>
    <row r="3724" spans="57:61" x14ac:dyDescent="0.55000000000000004">
      <c r="BE3724" s="51"/>
      <c r="BF3724" s="51"/>
      <c r="BG3724" s="51"/>
      <c r="BH3724" s="51"/>
      <c r="BI3724" s="51"/>
    </row>
    <row r="3725" spans="57:61" x14ac:dyDescent="0.55000000000000004">
      <c r="BE3725" s="51"/>
      <c r="BF3725" s="51"/>
      <c r="BG3725" s="51"/>
      <c r="BH3725" s="51"/>
      <c r="BI3725" s="51"/>
    </row>
    <row r="3726" spans="57:61" x14ac:dyDescent="0.55000000000000004">
      <c r="BE3726" s="51"/>
      <c r="BF3726" s="51"/>
      <c r="BG3726" s="51"/>
      <c r="BH3726" s="51"/>
      <c r="BI3726" s="51"/>
    </row>
    <row r="3727" spans="57:61" x14ac:dyDescent="0.55000000000000004">
      <c r="BE3727" s="51"/>
      <c r="BF3727" s="51"/>
      <c r="BG3727" s="51"/>
      <c r="BH3727" s="51"/>
      <c r="BI3727" s="51"/>
    </row>
    <row r="3728" spans="57:61" x14ac:dyDescent="0.55000000000000004">
      <c r="BE3728" s="51"/>
      <c r="BF3728" s="51"/>
      <c r="BG3728" s="51"/>
      <c r="BH3728" s="51"/>
      <c r="BI3728" s="51"/>
    </row>
    <row r="3729" spans="57:61" x14ac:dyDescent="0.55000000000000004">
      <c r="BE3729" s="51"/>
      <c r="BF3729" s="51"/>
      <c r="BG3729" s="51"/>
      <c r="BH3729" s="51"/>
      <c r="BI3729" s="51"/>
    </row>
    <row r="3730" spans="57:61" x14ac:dyDescent="0.55000000000000004">
      <c r="BE3730" s="51"/>
      <c r="BF3730" s="51"/>
      <c r="BG3730" s="51"/>
      <c r="BH3730" s="51"/>
      <c r="BI3730" s="51"/>
    </row>
    <row r="3731" spans="57:61" x14ac:dyDescent="0.55000000000000004">
      <c r="BE3731" s="51"/>
      <c r="BF3731" s="51"/>
      <c r="BG3731" s="51"/>
      <c r="BH3731" s="51"/>
      <c r="BI3731" s="51"/>
    </row>
    <row r="3732" spans="57:61" x14ac:dyDescent="0.55000000000000004">
      <c r="BE3732" s="51"/>
      <c r="BF3732" s="51"/>
      <c r="BG3732" s="51"/>
      <c r="BH3732" s="51"/>
      <c r="BI3732" s="51"/>
    </row>
    <row r="3733" spans="57:61" x14ac:dyDescent="0.55000000000000004">
      <c r="BE3733" s="51"/>
      <c r="BF3733" s="51"/>
      <c r="BG3733" s="51"/>
      <c r="BH3733" s="51"/>
      <c r="BI3733" s="51"/>
    </row>
    <row r="3734" spans="57:61" x14ac:dyDescent="0.55000000000000004">
      <c r="BE3734" s="51"/>
      <c r="BF3734" s="51"/>
      <c r="BG3734" s="51"/>
      <c r="BH3734" s="51"/>
      <c r="BI3734" s="51"/>
    </row>
    <row r="3735" spans="57:61" x14ac:dyDescent="0.55000000000000004">
      <c r="BE3735" s="51"/>
      <c r="BF3735" s="51"/>
      <c r="BG3735" s="51"/>
      <c r="BH3735" s="51"/>
      <c r="BI3735" s="51"/>
    </row>
    <row r="3736" spans="57:61" x14ac:dyDescent="0.55000000000000004">
      <c r="BE3736" s="51"/>
      <c r="BF3736" s="51"/>
      <c r="BG3736" s="51"/>
      <c r="BH3736" s="51"/>
      <c r="BI3736" s="51"/>
    </row>
    <row r="3737" spans="57:61" x14ac:dyDescent="0.55000000000000004">
      <c r="BE3737" s="51"/>
      <c r="BF3737" s="51"/>
      <c r="BG3737" s="51"/>
      <c r="BH3737" s="51"/>
      <c r="BI3737" s="51"/>
    </row>
    <row r="3738" spans="57:61" x14ac:dyDescent="0.55000000000000004">
      <c r="BE3738" s="51"/>
      <c r="BF3738" s="51"/>
      <c r="BG3738" s="51"/>
      <c r="BH3738" s="51"/>
      <c r="BI3738" s="51"/>
    </row>
    <row r="3739" spans="57:61" x14ac:dyDescent="0.55000000000000004">
      <c r="BE3739" s="51"/>
      <c r="BF3739" s="51"/>
      <c r="BG3739" s="51"/>
      <c r="BH3739" s="51"/>
      <c r="BI3739" s="51"/>
    </row>
    <row r="3740" spans="57:61" x14ac:dyDescent="0.55000000000000004">
      <c r="BE3740" s="51"/>
      <c r="BF3740" s="51"/>
      <c r="BG3740" s="51"/>
      <c r="BH3740" s="51"/>
      <c r="BI3740" s="51"/>
    </row>
    <row r="3741" spans="57:61" x14ac:dyDescent="0.55000000000000004">
      <c r="BE3741" s="51"/>
      <c r="BF3741" s="51"/>
      <c r="BG3741" s="51"/>
      <c r="BH3741" s="51"/>
      <c r="BI3741" s="51"/>
    </row>
    <row r="3742" spans="57:61" x14ac:dyDescent="0.55000000000000004">
      <c r="BE3742" s="51"/>
      <c r="BF3742" s="51"/>
      <c r="BG3742" s="51"/>
      <c r="BH3742" s="51"/>
      <c r="BI3742" s="51"/>
    </row>
    <row r="3743" spans="57:61" x14ac:dyDescent="0.55000000000000004">
      <c r="BE3743" s="51"/>
      <c r="BF3743" s="51"/>
      <c r="BG3743" s="51"/>
      <c r="BH3743" s="51"/>
      <c r="BI3743" s="51"/>
    </row>
    <row r="3744" spans="57:61" x14ac:dyDescent="0.55000000000000004">
      <c r="BE3744" s="51"/>
      <c r="BF3744" s="51"/>
      <c r="BG3744" s="51"/>
      <c r="BH3744" s="51"/>
      <c r="BI3744" s="51"/>
    </row>
    <row r="3745" spans="57:61" x14ac:dyDescent="0.55000000000000004">
      <c r="BE3745" s="51"/>
      <c r="BF3745" s="51"/>
      <c r="BG3745" s="51"/>
      <c r="BH3745" s="51"/>
      <c r="BI3745" s="51"/>
    </row>
    <row r="3746" spans="57:61" x14ac:dyDescent="0.55000000000000004">
      <c r="BE3746" s="51"/>
      <c r="BF3746" s="51"/>
      <c r="BG3746" s="51"/>
      <c r="BH3746" s="51"/>
      <c r="BI3746" s="51"/>
    </row>
    <row r="3747" spans="57:61" x14ac:dyDescent="0.55000000000000004">
      <c r="BE3747" s="51"/>
      <c r="BF3747" s="51"/>
      <c r="BG3747" s="51"/>
      <c r="BH3747" s="51"/>
      <c r="BI3747" s="51"/>
    </row>
    <row r="3748" spans="57:61" x14ac:dyDescent="0.55000000000000004">
      <c r="BE3748" s="51"/>
      <c r="BF3748" s="51"/>
      <c r="BG3748" s="51"/>
      <c r="BH3748" s="51"/>
      <c r="BI3748" s="51"/>
    </row>
    <row r="3749" spans="57:61" x14ac:dyDescent="0.55000000000000004">
      <c r="BE3749" s="51"/>
      <c r="BF3749" s="51"/>
      <c r="BG3749" s="51"/>
      <c r="BH3749" s="51"/>
      <c r="BI3749" s="51"/>
    </row>
    <row r="3750" spans="57:61" x14ac:dyDescent="0.55000000000000004">
      <c r="BE3750" s="51"/>
      <c r="BF3750" s="51"/>
      <c r="BG3750" s="51"/>
      <c r="BH3750" s="51"/>
      <c r="BI3750" s="51"/>
    </row>
    <row r="3751" spans="57:61" x14ac:dyDescent="0.55000000000000004">
      <c r="BE3751" s="51"/>
      <c r="BF3751" s="51"/>
      <c r="BG3751" s="51"/>
      <c r="BH3751" s="51"/>
      <c r="BI3751" s="51"/>
    </row>
    <row r="3752" spans="57:61" x14ac:dyDescent="0.55000000000000004">
      <c r="BE3752" s="51"/>
      <c r="BF3752" s="51"/>
      <c r="BG3752" s="51"/>
      <c r="BH3752" s="51"/>
      <c r="BI3752" s="51"/>
    </row>
    <row r="3753" spans="57:61" x14ac:dyDescent="0.55000000000000004">
      <c r="BE3753" s="51"/>
      <c r="BF3753" s="51"/>
      <c r="BG3753" s="51"/>
      <c r="BH3753" s="51"/>
      <c r="BI3753" s="51"/>
    </row>
    <row r="3754" spans="57:61" x14ac:dyDescent="0.55000000000000004">
      <c r="BE3754" s="51"/>
      <c r="BF3754" s="51"/>
      <c r="BG3754" s="51"/>
      <c r="BH3754" s="51"/>
      <c r="BI3754" s="51"/>
    </row>
    <row r="3755" spans="57:61" x14ac:dyDescent="0.55000000000000004">
      <c r="BE3755" s="51"/>
      <c r="BF3755" s="51"/>
      <c r="BG3755" s="51"/>
      <c r="BH3755" s="51"/>
      <c r="BI3755" s="51"/>
    </row>
    <row r="3756" spans="57:61" x14ac:dyDescent="0.55000000000000004">
      <c r="BE3756" s="51"/>
      <c r="BF3756" s="51"/>
      <c r="BG3756" s="51"/>
      <c r="BH3756" s="51"/>
      <c r="BI3756" s="51"/>
    </row>
    <row r="3757" spans="57:61" x14ac:dyDescent="0.55000000000000004">
      <c r="BE3757" s="51"/>
      <c r="BF3757" s="51"/>
      <c r="BG3757" s="51"/>
      <c r="BH3757" s="51"/>
      <c r="BI3757" s="51"/>
    </row>
    <row r="3758" spans="57:61" x14ac:dyDescent="0.55000000000000004">
      <c r="BE3758" s="51"/>
      <c r="BF3758" s="51"/>
      <c r="BG3758" s="51"/>
      <c r="BH3758" s="51"/>
      <c r="BI3758" s="51"/>
    </row>
    <row r="3759" spans="57:61" x14ac:dyDescent="0.55000000000000004">
      <c r="BE3759" s="51"/>
      <c r="BF3759" s="51"/>
      <c r="BG3759" s="51"/>
      <c r="BH3759" s="51"/>
      <c r="BI3759" s="51"/>
    </row>
    <row r="3760" spans="57:61" x14ac:dyDescent="0.55000000000000004">
      <c r="BE3760" s="51"/>
      <c r="BF3760" s="51"/>
      <c r="BG3760" s="51"/>
      <c r="BH3760" s="51"/>
      <c r="BI3760" s="51"/>
    </row>
    <row r="3761" spans="57:61" x14ac:dyDescent="0.55000000000000004">
      <c r="BE3761" s="51"/>
      <c r="BF3761" s="51"/>
      <c r="BG3761" s="51"/>
      <c r="BH3761" s="51"/>
      <c r="BI3761" s="51"/>
    </row>
    <row r="3762" spans="57:61" x14ac:dyDescent="0.55000000000000004">
      <c r="BE3762" s="51"/>
      <c r="BF3762" s="51"/>
      <c r="BG3762" s="51"/>
      <c r="BH3762" s="51"/>
      <c r="BI3762" s="51"/>
    </row>
    <row r="3763" spans="57:61" x14ac:dyDescent="0.55000000000000004">
      <c r="BE3763" s="51"/>
      <c r="BF3763" s="51"/>
      <c r="BG3763" s="51"/>
      <c r="BH3763" s="51"/>
      <c r="BI3763" s="51"/>
    </row>
    <row r="3764" spans="57:61" x14ac:dyDescent="0.55000000000000004">
      <c r="BE3764" s="51"/>
      <c r="BF3764" s="51"/>
      <c r="BG3764" s="51"/>
      <c r="BH3764" s="51"/>
      <c r="BI3764" s="51"/>
    </row>
    <row r="3765" spans="57:61" x14ac:dyDescent="0.55000000000000004">
      <c r="BE3765" s="51"/>
      <c r="BF3765" s="51"/>
      <c r="BG3765" s="51"/>
      <c r="BH3765" s="51"/>
      <c r="BI3765" s="51"/>
    </row>
    <row r="3766" spans="57:61" x14ac:dyDescent="0.55000000000000004">
      <c r="BE3766" s="51"/>
      <c r="BF3766" s="51"/>
      <c r="BG3766" s="51"/>
      <c r="BH3766" s="51"/>
      <c r="BI3766" s="51"/>
    </row>
    <row r="3767" spans="57:61" x14ac:dyDescent="0.55000000000000004">
      <c r="BE3767" s="51"/>
      <c r="BF3767" s="51"/>
      <c r="BG3767" s="51"/>
      <c r="BH3767" s="51"/>
      <c r="BI3767" s="51"/>
    </row>
    <row r="3768" spans="57:61" x14ac:dyDescent="0.55000000000000004">
      <c r="BE3768" s="51"/>
      <c r="BF3768" s="51"/>
      <c r="BG3768" s="51"/>
      <c r="BH3768" s="51"/>
      <c r="BI3768" s="51"/>
    </row>
    <row r="3769" spans="57:61" x14ac:dyDescent="0.55000000000000004">
      <c r="BE3769" s="51"/>
      <c r="BF3769" s="51"/>
      <c r="BG3769" s="51"/>
      <c r="BH3769" s="51"/>
      <c r="BI3769" s="51"/>
    </row>
    <row r="3770" spans="57:61" x14ac:dyDescent="0.55000000000000004">
      <c r="BE3770" s="51"/>
      <c r="BF3770" s="51"/>
      <c r="BG3770" s="51"/>
      <c r="BH3770" s="51"/>
      <c r="BI3770" s="51"/>
    </row>
    <row r="3771" spans="57:61" x14ac:dyDescent="0.55000000000000004">
      <c r="BE3771" s="51"/>
      <c r="BF3771" s="51"/>
      <c r="BG3771" s="51"/>
      <c r="BH3771" s="51"/>
      <c r="BI3771" s="51"/>
    </row>
    <row r="3772" spans="57:61" x14ac:dyDescent="0.55000000000000004">
      <c r="BE3772" s="51"/>
      <c r="BF3772" s="51"/>
      <c r="BG3772" s="51"/>
      <c r="BH3772" s="51"/>
      <c r="BI3772" s="51"/>
    </row>
    <row r="3773" spans="57:61" x14ac:dyDescent="0.55000000000000004">
      <c r="BE3773" s="51"/>
      <c r="BF3773" s="51"/>
      <c r="BG3773" s="51"/>
      <c r="BH3773" s="51"/>
      <c r="BI3773" s="51"/>
    </row>
    <row r="3774" spans="57:61" x14ac:dyDescent="0.55000000000000004">
      <c r="BE3774" s="51"/>
      <c r="BF3774" s="51"/>
      <c r="BG3774" s="51"/>
      <c r="BH3774" s="51"/>
      <c r="BI3774" s="51"/>
    </row>
    <row r="3775" spans="57:61" x14ac:dyDescent="0.55000000000000004">
      <c r="BE3775" s="51"/>
      <c r="BF3775" s="51"/>
      <c r="BG3775" s="51"/>
      <c r="BH3775" s="51"/>
      <c r="BI3775" s="51"/>
    </row>
    <row r="3776" spans="57:61" x14ac:dyDescent="0.55000000000000004">
      <c r="BE3776" s="51"/>
      <c r="BF3776" s="51"/>
      <c r="BG3776" s="51"/>
      <c r="BH3776" s="51"/>
      <c r="BI3776" s="51"/>
    </row>
    <row r="3777" spans="57:61" x14ac:dyDescent="0.55000000000000004">
      <c r="BE3777" s="51"/>
      <c r="BF3777" s="51"/>
      <c r="BG3777" s="51"/>
      <c r="BH3777" s="51"/>
      <c r="BI3777" s="51"/>
    </row>
    <row r="3778" spans="57:61" x14ac:dyDescent="0.55000000000000004">
      <c r="BE3778" s="51"/>
      <c r="BF3778" s="51"/>
      <c r="BG3778" s="51"/>
      <c r="BH3778" s="51"/>
      <c r="BI3778" s="51"/>
    </row>
    <row r="3779" spans="57:61" x14ac:dyDescent="0.55000000000000004">
      <c r="BE3779" s="51"/>
      <c r="BF3779" s="51"/>
      <c r="BG3779" s="51"/>
      <c r="BH3779" s="51"/>
      <c r="BI3779" s="51"/>
    </row>
    <row r="3780" spans="57:61" x14ac:dyDescent="0.55000000000000004">
      <c r="BE3780" s="51"/>
      <c r="BF3780" s="51"/>
      <c r="BG3780" s="51"/>
      <c r="BH3780" s="51"/>
      <c r="BI3780" s="51"/>
    </row>
    <row r="3781" spans="57:61" x14ac:dyDescent="0.55000000000000004">
      <c r="BE3781" s="51"/>
      <c r="BF3781" s="51"/>
      <c r="BG3781" s="51"/>
      <c r="BH3781" s="51"/>
      <c r="BI3781" s="51"/>
    </row>
    <row r="3782" spans="57:61" x14ac:dyDescent="0.55000000000000004">
      <c r="BE3782" s="51"/>
      <c r="BF3782" s="51"/>
      <c r="BG3782" s="51"/>
      <c r="BH3782" s="51"/>
      <c r="BI3782" s="51"/>
    </row>
    <row r="3783" spans="57:61" x14ac:dyDescent="0.55000000000000004">
      <c r="BE3783" s="51"/>
      <c r="BF3783" s="51"/>
      <c r="BG3783" s="51"/>
      <c r="BH3783" s="51"/>
      <c r="BI3783" s="51"/>
    </row>
    <row r="3784" spans="57:61" x14ac:dyDescent="0.55000000000000004">
      <c r="BE3784" s="51"/>
      <c r="BF3784" s="51"/>
      <c r="BG3784" s="51"/>
      <c r="BH3784" s="51"/>
      <c r="BI3784" s="51"/>
    </row>
    <row r="3785" spans="57:61" x14ac:dyDescent="0.55000000000000004">
      <c r="BE3785" s="51"/>
      <c r="BF3785" s="51"/>
      <c r="BG3785" s="51"/>
      <c r="BH3785" s="51"/>
      <c r="BI3785" s="51"/>
    </row>
    <row r="3786" spans="57:61" x14ac:dyDescent="0.55000000000000004">
      <c r="BE3786" s="51"/>
      <c r="BF3786" s="51"/>
      <c r="BG3786" s="51"/>
      <c r="BH3786" s="51"/>
      <c r="BI3786" s="51"/>
    </row>
    <row r="3787" spans="57:61" x14ac:dyDescent="0.55000000000000004">
      <c r="BE3787" s="51"/>
      <c r="BF3787" s="51"/>
      <c r="BG3787" s="51"/>
      <c r="BH3787" s="51"/>
      <c r="BI3787" s="51"/>
    </row>
    <row r="3788" spans="57:61" x14ac:dyDescent="0.55000000000000004">
      <c r="BE3788" s="51"/>
      <c r="BF3788" s="51"/>
      <c r="BG3788" s="51"/>
      <c r="BH3788" s="51"/>
      <c r="BI3788" s="51"/>
    </row>
    <row r="3789" spans="57:61" x14ac:dyDescent="0.55000000000000004">
      <c r="BE3789" s="51"/>
      <c r="BF3789" s="51"/>
      <c r="BG3789" s="51"/>
      <c r="BH3789" s="51"/>
      <c r="BI3789" s="51"/>
    </row>
    <row r="3790" spans="57:61" x14ac:dyDescent="0.55000000000000004">
      <c r="BE3790" s="51"/>
      <c r="BF3790" s="51"/>
      <c r="BG3790" s="51"/>
      <c r="BH3790" s="51"/>
      <c r="BI3790" s="51"/>
    </row>
    <row r="3791" spans="57:61" x14ac:dyDescent="0.55000000000000004">
      <c r="BE3791" s="51"/>
      <c r="BF3791" s="51"/>
      <c r="BG3791" s="51"/>
      <c r="BH3791" s="51"/>
      <c r="BI3791" s="51"/>
    </row>
    <row r="3792" spans="57:61" x14ac:dyDescent="0.55000000000000004">
      <c r="BE3792" s="51"/>
      <c r="BF3792" s="51"/>
      <c r="BG3792" s="51"/>
      <c r="BH3792" s="51"/>
      <c r="BI3792" s="51"/>
    </row>
    <row r="3793" spans="57:61" x14ac:dyDescent="0.55000000000000004">
      <c r="BE3793" s="51"/>
      <c r="BF3793" s="51"/>
      <c r="BG3793" s="51"/>
      <c r="BH3793" s="51"/>
      <c r="BI3793" s="51"/>
    </row>
    <row r="3794" spans="57:61" x14ac:dyDescent="0.55000000000000004">
      <c r="BE3794" s="51"/>
      <c r="BF3794" s="51"/>
      <c r="BG3794" s="51"/>
      <c r="BH3794" s="51"/>
      <c r="BI3794" s="51"/>
    </row>
    <row r="3795" spans="57:61" x14ac:dyDescent="0.55000000000000004">
      <c r="BE3795" s="51"/>
      <c r="BF3795" s="51"/>
      <c r="BG3795" s="51"/>
      <c r="BH3795" s="51"/>
      <c r="BI3795" s="51"/>
    </row>
    <row r="3796" spans="57:61" x14ac:dyDescent="0.55000000000000004">
      <c r="BE3796" s="51"/>
      <c r="BF3796" s="51"/>
      <c r="BG3796" s="51"/>
      <c r="BH3796" s="51"/>
      <c r="BI3796" s="51"/>
    </row>
    <row r="3797" spans="57:61" x14ac:dyDescent="0.55000000000000004">
      <c r="BE3797" s="51"/>
      <c r="BF3797" s="51"/>
      <c r="BG3797" s="51"/>
      <c r="BH3797" s="51"/>
      <c r="BI3797" s="51"/>
    </row>
    <row r="3798" spans="57:61" x14ac:dyDescent="0.55000000000000004">
      <c r="BE3798" s="51"/>
      <c r="BF3798" s="51"/>
      <c r="BG3798" s="51"/>
      <c r="BH3798" s="51"/>
      <c r="BI3798" s="51"/>
    </row>
    <row r="3799" spans="57:61" x14ac:dyDescent="0.55000000000000004">
      <c r="BE3799" s="51"/>
      <c r="BF3799" s="51"/>
      <c r="BG3799" s="51"/>
      <c r="BH3799" s="51"/>
      <c r="BI3799" s="51"/>
    </row>
    <row r="3800" spans="57:61" x14ac:dyDescent="0.55000000000000004">
      <c r="BE3800" s="51"/>
      <c r="BF3800" s="51"/>
      <c r="BG3800" s="51"/>
      <c r="BH3800" s="51"/>
      <c r="BI3800" s="51"/>
    </row>
    <row r="3801" spans="57:61" x14ac:dyDescent="0.55000000000000004">
      <c r="BE3801" s="51"/>
      <c r="BF3801" s="51"/>
      <c r="BG3801" s="51"/>
      <c r="BH3801" s="51"/>
      <c r="BI3801" s="51"/>
    </row>
    <row r="3802" spans="57:61" x14ac:dyDescent="0.55000000000000004">
      <c r="BE3802" s="51"/>
      <c r="BF3802" s="51"/>
      <c r="BG3802" s="51"/>
      <c r="BH3802" s="51"/>
      <c r="BI3802" s="51"/>
    </row>
    <row r="3803" spans="57:61" x14ac:dyDescent="0.55000000000000004">
      <c r="BE3803" s="51"/>
      <c r="BF3803" s="51"/>
      <c r="BG3803" s="51"/>
      <c r="BH3803" s="51"/>
      <c r="BI3803" s="51"/>
    </row>
    <row r="3804" spans="57:61" x14ac:dyDescent="0.55000000000000004">
      <c r="BE3804" s="51"/>
      <c r="BF3804" s="51"/>
      <c r="BG3804" s="51"/>
      <c r="BH3804" s="51"/>
      <c r="BI3804" s="51"/>
    </row>
    <row r="3805" spans="57:61" x14ac:dyDescent="0.55000000000000004">
      <c r="BE3805" s="51"/>
      <c r="BF3805" s="51"/>
      <c r="BG3805" s="51"/>
      <c r="BH3805" s="51"/>
      <c r="BI3805" s="51"/>
    </row>
    <row r="3806" spans="57:61" x14ac:dyDescent="0.55000000000000004">
      <c r="BE3806" s="51"/>
      <c r="BF3806" s="51"/>
      <c r="BG3806" s="51"/>
      <c r="BH3806" s="51"/>
      <c r="BI3806" s="51"/>
    </row>
    <row r="3807" spans="57:61" x14ac:dyDescent="0.55000000000000004">
      <c r="BE3807" s="51"/>
      <c r="BF3807" s="51"/>
      <c r="BG3807" s="51"/>
      <c r="BH3807" s="51"/>
      <c r="BI3807" s="51"/>
    </row>
    <row r="3808" spans="57:61" x14ac:dyDescent="0.55000000000000004">
      <c r="BE3808" s="51"/>
      <c r="BF3808" s="51"/>
      <c r="BG3808" s="51"/>
      <c r="BH3808" s="51"/>
      <c r="BI3808" s="51"/>
    </row>
    <row r="3809" spans="57:61" x14ac:dyDescent="0.55000000000000004">
      <c r="BE3809" s="51"/>
      <c r="BF3809" s="51"/>
      <c r="BG3809" s="51"/>
      <c r="BH3809" s="51"/>
      <c r="BI3809" s="51"/>
    </row>
    <row r="3810" spans="57:61" x14ac:dyDescent="0.55000000000000004">
      <c r="BE3810" s="51"/>
      <c r="BF3810" s="51"/>
      <c r="BG3810" s="51"/>
      <c r="BH3810" s="51"/>
      <c r="BI3810" s="51"/>
    </row>
    <row r="3811" spans="57:61" x14ac:dyDescent="0.55000000000000004">
      <c r="BE3811" s="51"/>
      <c r="BF3811" s="51"/>
      <c r="BG3811" s="51"/>
      <c r="BH3811" s="51"/>
      <c r="BI3811" s="51"/>
    </row>
    <row r="3812" spans="57:61" x14ac:dyDescent="0.55000000000000004">
      <c r="BE3812" s="51"/>
      <c r="BF3812" s="51"/>
      <c r="BG3812" s="51"/>
      <c r="BH3812" s="51"/>
      <c r="BI3812" s="51"/>
    </row>
    <row r="3813" spans="57:61" x14ac:dyDescent="0.55000000000000004">
      <c r="BE3813" s="51"/>
      <c r="BF3813" s="51"/>
      <c r="BG3813" s="51"/>
      <c r="BH3813" s="51"/>
      <c r="BI3813" s="51"/>
    </row>
    <row r="3814" spans="57:61" x14ac:dyDescent="0.55000000000000004">
      <c r="BE3814" s="51"/>
      <c r="BF3814" s="51"/>
      <c r="BG3814" s="51"/>
      <c r="BH3814" s="51"/>
      <c r="BI3814" s="51"/>
    </row>
    <row r="3815" spans="57:61" x14ac:dyDescent="0.55000000000000004">
      <c r="BE3815" s="51"/>
      <c r="BF3815" s="51"/>
      <c r="BG3815" s="51"/>
      <c r="BH3815" s="51"/>
      <c r="BI3815" s="51"/>
    </row>
    <row r="3816" spans="57:61" x14ac:dyDescent="0.55000000000000004">
      <c r="BE3816" s="51"/>
      <c r="BF3816" s="51"/>
      <c r="BG3816" s="51"/>
      <c r="BH3816" s="51"/>
      <c r="BI3816" s="51"/>
    </row>
    <row r="3817" spans="57:61" x14ac:dyDescent="0.55000000000000004">
      <c r="BE3817" s="51"/>
      <c r="BF3817" s="51"/>
      <c r="BG3817" s="51"/>
      <c r="BH3817" s="51"/>
      <c r="BI3817" s="51"/>
    </row>
    <row r="3818" spans="57:61" x14ac:dyDescent="0.55000000000000004">
      <c r="BE3818" s="51"/>
      <c r="BF3818" s="51"/>
      <c r="BG3818" s="51"/>
      <c r="BH3818" s="51"/>
      <c r="BI3818" s="51"/>
    </row>
    <row r="3819" spans="57:61" x14ac:dyDescent="0.55000000000000004">
      <c r="BE3819" s="51"/>
      <c r="BF3819" s="51"/>
      <c r="BG3819" s="51"/>
      <c r="BH3819" s="51"/>
      <c r="BI3819" s="51"/>
    </row>
    <row r="3820" spans="57:61" x14ac:dyDescent="0.55000000000000004">
      <c r="BE3820" s="51"/>
      <c r="BF3820" s="51"/>
      <c r="BG3820" s="51"/>
      <c r="BH3820" s="51"/>
      <c r="BI3820" s="51"/>
    </row>
    <row r="3821" spans="57:61" x14ac:dyDescent="0.55000000000000004">
      <c r="BE3821" s="51"/>
      <c r="BF3821" s="51"/>
      <c r="BG3821" s="51"/>
      <c r="BH3821" s="51"/>
      <c r="BI3821" s="51"/>
    </row>
    <row r="3822" spans="57:61" x14ac:dyDescent="0.55000000000000004">
      <c r="BE3822" s="51"/>
      <c r="BF3822" s="51"/>
      <c r="BG3822" s="51"/>
      <c r="BH3822" s="51"/>
      <c r="BI3822" s="51"/>
    </row>
    <row r="3823" spans="57:61" x14ac:dyDescent="0.55000000000000004">
      <c r="BE3823" s="51"/>
      <c r="BF3823" s="51"/>
      <c r="BG3823" s="51"/>
      <c r="BH3823" s="51"/>
      <c r="BI3823" s="51"/>
    </row>
    <row r="3824" spans="57:61" x14ac:dyDescent="0.55000000000000004">
      <c r="BE3824" s="51"/>
      <c r="BF3824" s="51"/>
      <c r="BG3824" s="51"/>
      <c r="BH3824" s="51"/>
      <c r="BI3824" s="51"/>
    </row>
    <row r="3825" spans="57:61" x14ac:dyDescent="0.55000000000000004">
      <c r="BE3825" s="51"/>
      <c r="BF3825" s="51"/>
      <c r="BG3825" s="51"/>
      <c r="BH3825" s="51"/>
      <c r="BI3825" s="51"/>
    </row>
    <row r="3826" spans="57:61" x14ac:dyDescent="0.55000000000000004">
      <c r="BE3826" s="51"/>
      <c r="BF3826" s="51"/>
      <c r="BG3826" s="51"/>
      <c r="BH3826" s="51"/>
      <c r="BI3826" s="51"/>
    </row>
    <row r="3827" spans="57:61" x14ac:dyDescent="0.55000000000000004">
      <c r="BE3827" s="51"/>
      <c r="BF3827" s="51"/>
      <c r="BG3827" s="51"/>
      <c r="BH3827" s="51"/>
      <c r="BI3827" s="51"/>
    </row>
    <row r="3828" spans="57:61" x14ac:dyDescent="0.55000000000000004">
      <c r="BE3828" s="51"/>
      <c r="BF3828" s="51"/>
      <c r="BG3828" s="51"/>
      <c r="BH3828" s="51"/>
      <c r="BI3828" s="51"/>
    </row>
    <row r="3829" spans="57:61" x14ac:dyDescent="0.55000000000000004">
      <c r="BE3829" s="51"/>
      <c r="BF3829" s="51"/>
      <c r="BG3829" s="51"/>
      <c r="BH3829" s="51"/>
      <c r="BI3829" s="51"/>
    </row>
    <row r="3830" spans="57:61" x14ac:dyDescent="0.55000000000000004">
      <c r="BE3830" s="51"/>
      <c r="BF3830" s="51"/>
      <c r="BG3830" s="51"/>
      <c r="BH3830" s="51"/>
      <c r="BI3830" s="51"/>
    </row>
    <row r="3831" spans="57:61" x14ac:dyDescent="0.55000000000000004">
      <c r="BE3831" s="51"/>
      <c r="BF3831" s="51"/>
      <c r="BG3831" s="51"/>
      <c r="BH3831" s="51"/>
      <c r="BI3831" s="51"/>
    </row>
    <row r="3832" spans="57:61" x14ac:dyDescent="0.55000000000000004">
      <c r="BE3832" s="51"/>
      <c r="BF3832" s="51"/>
      <c r="BG3832" s="51"/>
      <c r="BH3832" s="51"/>
      <c r="BI3832" s="51"/>
    </row>
    <row r="3833" spans="57:61" x14ac:dyDescent="0.55000000000000004">
      <c r="BE3833" s="51"/>
      <c r="BF3833" s="51"/>
      <c r="BG3833" s="51"/>
      <c r="BH3833" s="51"/>
      <c r="BI3833" s="51"/>
    </row>
    <row r="3834" spans="57:61" x14ac:dyDescent="0.55000000000000004">
      <c r="BE3834" s="51"/>
      <c r="BF3834" s="51"/>
      <c r="BG3834" s="51"/>
      <c r="BH3834" s="51"/>
      <c r="BI3834" s="51"/>
    </row>
    <row r="3835" spans="57:61" x14ac:dyDescent="0.55000000000000004">
      <c r="BE3835" s="51"/>
      <c r="BF3835" s="51"/>
      <c r="BG3835" s="51"/>
      <c r="BH3835" s="51"/>
      <c r="BI3835" s="51"/>
    </row>
    <row r="3836" spans="57:61" x14ac:dyDescent="0.55000000000000004">
      <c r="BE3836" s="51"/>
      <c r="BF3836" s="51"/>
      <c r="BG3836" s="51"/>
      <c r="BH3836" s="51"/>
      <c r="BI3836" s="51"/>
    </row>
    <row r="3837" spans="57:61" x14ac:dyDescent="0.55000000000000004">
      <c r="BE3837" s="51"/>
      <c r="BF3837" s="51"/>
      <c r="BG3837" s="51"/>
      <c r="BH3837" s="51"/>
      <c r="BI3837" s="51"/>
    </row>
    <row r="3838" spans="57:61" x14ac:dyDescent="0.55000000000000004">
      <c r="BE3838" s="51"/>
      <c r="BF3838" s="51"/>
      <c r="BG3838" s="51"/>
      <c r="BH3838" s="51"/>
      <c r="BI3838" s="51"/>
    </row>
    <row r="3839" spans="57:61" x14ac:dyDescent="0.55000000000000004">
      <c r="BE3839" s="51"/>
      <c r="BF3839" s="51"/>
      <c r="BG3839" s="51"/>
      <c r="BH3839" s="51"/>
      <c r="BI3839" s="51"/>
    </row>
    <row r="3840" spans="57:61" x14ac:dyDescent="0.55000000000000004">
      <c r="BE3840" s="51"/>
      <c r="BF3840" s="51"/>
      <c r="BG3840" s="51"/>
      <c r="BH3840" s="51"/>
      <c r="BI3840" s="51"/>
    </row>
    <row r="3841" spans="57:61" x14ac:dyDescent="0.55000000000000004">
      <c r="BE3841" s="51"/>
      <c r="BF3841" s="51"/>
      <c r="BG3841" s="51"/>
      <c r="BH3841" s="51"/>
      <c r="BI3841" s="51"/>
    </row>
    <row r="3842" spans="57:61" x14ac:dyDescent="0.55000000000000004">
      <c r="BE3842" s="51"/>
      <c r="BF3842" s="51"/>
      <c r="BG3842" s="51"/>
      <c r="BH3842" s="51"/>
      <c r="BI3842" s="51"/>
    </row>
    <row r="3843" spans="57:61" x14ac:dyDescent="0.55000000000000004">
      <c r="BE3843" s="51"/>
      <c r="BF3843" s="51"/>
      <c r="BG3843" s="51"/>
      <c r="BH3843" s="51"/>
      <c r="BI3843" s="51"/>
    </row>
    <row r="3844" spans="57:61" x14ac:dyDescent="0.55000000000000004">
      <c r="BE3844" s="51"/>
      <c r="BF3844" s="51"/>
      <c r="BG3844" s="51"/>
      <c r="BH3844" s="51"/>
      <c r="BI3844" s="51"/>
    </row>
    <row r="3845" spans="57:61" x14ac:dyDescent="0.55000000000000004">
      <c r="BE3845" s="51"/>
      <c r="BF3845" s="51"/>
      <c r="BG3845" s="51"/>
      <c r="BH3845" s="51"/>
      <c r="BI3845" s="51"/>
    </row>
    <row r="3846" spans="57:61" x14ac:dyDescent="0.55000000000000004">
      <c r="BE3846" s="51"/>
      <c r="BF3846" s="51"/>
      <c r="BG3846" s="51"/>
      <c r="BH3846" s="51"/>
      <c r="BI3846" s="51"/>
    </row>
    <row r="3847" spans="57:61" x14ac:dyDescent="0.55000000000000004">
      <c r="BE3847" s="51"/>
      <c r="BF3847" s="51"/>
      <c r="BG3847" s="51"/>
      <c r="BH3847" s="51"/>
      <c r="BI3847" s="51"/>
    </row>
    <row r="3848" spans="57:61" x14ac:dyDescent="0.55000000000000004">
      <c r="BE3848" s="51"/>
      <c r="BF3848" s="51"/>
      <c r="BG3848" s="51"/>
      <c r="BH3848" s="51"/>
      <c r="BI3848" s="51"/>
    </row>
    <row r="3849" spans="57:61" x14ac:dyDescent="0.55000000000000004">
      <c r="BE3849" s="51"/>
      <c r="BF3849" s="51"/>
      <c r="BG3849" s="51"/>
      <c r="BH3849" s="51"/>
      <c r="BI3849" s="51"/>
    </row>
    <row r="3850" spans="57:61" x14ac:dyDescent="0.55000000000000004">
      <c r="BE3850" s="51"/>
      <c r="BF3850" s="51"/>
      <c r="BG3850" s="51"/>
      <c r="BH3850" s="51"/>
      <c r="BI3850" s="51"/>
    </row>
    <row r="3851" spans="57:61" x14ac:dyDescent="0.55000000000000004">
      <c r="BE3851" s="51"/>
      <c r="BF3851" s="51"/>
      <c r="BG3851" s="51"/>
      <c r="BH3851" s="51"/>
      <c r="BI3851" s="51"/>
    </row>
    <row r="3852" spans="57:61" x14ac:dyDescent="0.55000000000000004">
      <c r="BE3852" s="51"/>
      <c r="BF3852" s="51"/>
      <c r="BG3852" s="51"/>
      <c r="BH3852" s="51"/>
      <c r="BI3852" s="51"/>
    </row>
    <row r="3853" spans="57:61" x14ac:dyDescent="0.55000000000000004">
      <c r="BE3853" s="51"/>
      <c r="BF3853" s="51"/>
      <c r="BG3853" s="51"/>
      <c r="BH3853" s="51"/>
      <c r="BI3853" s="51"/>
    </row>
    <row r="3854" spans="57:61" x14ac:dyDescent="0.55000000000000004">
      <c r="BE3854" s="51"/>
      <c r="BF3854" s="51"/>
      <c r="BG3854" s="51"/>
      <c r="BH3854" s="51"/>
      <c r="BI3854" s="51"/>
    </row>
    <row r="3855" spans="57:61" x14ac:dyDescent="0.55000000000000004">
      <c r="BE3855" s="51"/>
      <c r="BF3855" s="51"/>
      <c r="BG3855" s="51"/>
      <c r="BH3855" s="51"/>
      <c r="BI3855" s="51"/>
    </row>
    <row r="3856" spans="57:61" x14ac:dyDescent="0.55000000000000004">
      <c r="BE3856" s="51"/>
      <c r="BF3856" s="51"/>
      <c r="BG3856" s="51"/>
      <c r="BH3856" s="51"/>
      <c r="BI3856" s="51"/>
    </row>
    <row r="3857" spans="57:61" x14ac:dyDescent="0.55000000000000004">
      <c r="BE3857" s="51"/>
      <c r="BF3857" s="51"/>
      <c r="BG3857" s="51"/>
      <c r="BH3857" s="51"/>
      <c r="BI3857" s="51"/>
    </row>
    <row r="3858" spans="57:61" x14ac:dyDescent="0.55000000000000004">
      <c r="BE3858" s="51"/>
      <c r="BF3858" s="51"/>
      <c r="BG3858" s="51"/>
      <c r="BH3858" s="51"/>
      <c r="BI3858" s="51"/>
    </row>
    <row r="3859" spans="57:61" x14ac:dyDescent="0.55000000000000004">
      <c r="BE3859" s="51"/>
      <c r="BF3859" s="51"/>
      <c r="BG3859" s="51"/>
      <c r="BH3859" s="51"/>
      <c r="BI3859" s="51"/>
    </row>
    <row r="3860" spans="57:61" x14ac:dyDescent="0.55000000000000004">
      <c r="BE3860" s="51"/>
      <c r="BF3860" s="51"/>
      <c r="BG3860" s="51"/>
      <c r="BH3860" s="51"/>
      <c r="BI3860" s="51"/>
    </row>
    <row r="3861" spans="57:61" x14ac:dyDescent="0.55000000000000004">
      <c r="BE3861" s="51"/>
      <c r="BF3861" s="51"/>
      <c r="BG3861" s="51"/>
      <c r="BH3861" s="51"/>
      <c r="BI3861" s="51"/>
    </row>
    <row r="3862" spans="57:61" x14ac:dyDescent="0.55000000000000004">
      <c r="BE3862" s="51"/>
      <c r="BF3862" s="51"/>
      <c r="BG3862" s="51"/>
      <c r="BH3862" s="51"/>
      <c r="BI3862" s="51"/>
    </row>
    <row r="3863" spans="57:61" x14ac:dyDescent="0.55000000000000004">
      <c r="BE3863" s="51"/>
      <c r="BF3863" s="51"/>
      <c r="BG3863" s="51"/>
      <c r="BH3863" s="51"/>
      <c r="BI3863" s="51"/>
    </row>
    <row r="3864" spans="57:61" x14ac:dyDescent="0.55000000000000004">
      <c r="BE3864" s="51"/>
      <c r="BF3864" s="51"/>
      <c r="BG3864" s="51"/>
      <c r="BH3864" s="51"/>
      <c r="BI3864" s="51"/>
    </row>
    <row r="3865" spans="57:61" x14ac:dyDescent="0.55000000000000004">
      <c r="BE3865" s="51"/>
      <c r="BF3865" s="51"/>
      <c r="BG3865" s="51"/>
      <c r="BH3865" s="51"/>
      <c r="BI3865" s="51"/>
    </row>
    <row r="3866" spans="57:61" x14ac:dyDescent="0.55000000000000004">
      <c r="BE3866" s="51"/>
      <c r="BF3866" s="51"/>
      <c r="BG3866" s="51"/>
      <c r="BH3866" s="51"/>
      <c r="BI3866" s="51"/>
    </row>
    <row r="3867" spans="57:61" x14ac:dyDescent="0.55000000000000004">
      <c r="BE3867" s="51"/>
      <c r="BF3867" s="51"/>
      <c r="BG3867" s="51"/>
      <c r="BH3867" s="51"/>
      <c r="BI3867" s="51"/>
    </row>
    <row r="3868" spans="57:61" x14ac:dyDescent="0.55000000000000004">
      <c r="BE3868" s="51"/>
      <c r="BF3868" s="51"/>
      <c r="BG3868" s="51"/>
      <c r="BH3868" s="51"/>
      <c r="BI3868" s="51"/>
    </row>
    <row r="3869" spans="57:61" x14ac:dyDescent="0.55000000000000004">
      <c r="BE3869" s="51"/>
      <c r="BF3869" s="51"/>
      <c r="BG3869" s="51"/>
      <c r="BH3869" s="51"/>
      <c r="BI3869" s="51"/>
    </row>
    <row r="3870" spans="57:61" x14ac:dyDescent="0.55000000000000004">
      <c r="BE3870" s="51"/>
      <c r="BF3870" s="51"/>
      <c r="BG3870" s="51"/>
      <c r="BH3870" s="51"/>
      <c r="BI3870" s="51"/>
    </row>
    <row r="3871" spans="57:61" x14ac:dyDescent="0.55000000000000004">
      <c r="BE3871" s="51"/>
      <c r="BF3871" s="51"/>
      <c r="BG3871" s="51"/>
      <c r="BH3871" s="51"/>
      <c r="BI3871" s="51"/>
    </row>
    <row r="3872" spans="57:61" x14ac:dyDescent="0.55000000000000004">
      <c r="BE3872" s="51"/>
      <c r="BF3872" s="51"/>
      <c r="BG3872" s="51"/>
      <c r="BH3872" s="51"/>
      <c r="BI3872" s="51"/>
    </row>
    <row r="3873" spans="57:61" x14ac:dyDescent="0.55000000000000004">
      <c r="BE3873" s="51"/>
      <c r="BF3873" s="51"/>
      <c r="BG3873" s="51"/>
      <c r="BH3873" s="51"/>
      <c r="BI3873" s="51"/>
    </row>
    <row r="3874" spans="57:61" x14ac:dyDescent="0.55000000000000004">
      <c r="BE3874" s="51"/>
      <c r="BF3874" s="51"/>
      <c r="BG3874" s="51"/>
      <c r="BH3874" s="51"/>
      <c r="BI3874" s="51"/>
    </row>
    <row r="3875" spans="57:61" x14ac:dyDescent="0.55000000000000004">
      <c r="BE3875" s="51"/>
      <c r="BF3875" s="51"/>
      <c r="BG3875" s="51"/>
      <c r="BH3875" s="51"/>
      <c r="BI3875" s="51"/>
    </row>
    <row r="3876" spans="57:61" x14ac:dyDescent="0.55000000000000004">
      <c r="BE3876" s="51"/>
      <c r="BF3876" s="51"/>
      <c r="BG3876" s="51"/>
      <c r="BH3876" s="51"/>
      <c r="BI3876" s="51"/>
    </row>
    <row r="3877" spans="57:61" x14ac:dyDescent="0.55000000000000004">
      <c r="BE3877" s="51"/>
      <c r="BF3877" s="51"/>
      <c r="BG3877" s="51"/>
      <c r="BH3877" s="51"/>
      <c r="BI3877" s="51"/>
    </row>
    <row r="3878" spans="57:61" x14ac:dyDescent="0.55000000000000004">
      <c r="BE3878" s="51"/>
      <c r="BF3878" s="51"/>
      <c r="BG3878" s="51"/>
      <c r="BH3878" s="51"/>
      <c r="BI3878" s="51"/>
    </row>
    <row r="3879" spans="57:61" x14ac:dyDescent="0.55000000000000004">
      <c r="BE3879" s="51"/>
      <c r="BF3879" s="51"/>
      <c r="BG3879" s="51"/>
      <c r="BH3879" s="51"/>
      <c r="BI3879" s="51"/>
    </row>
    <row r="3880" spans="57:61" x14ac:dyDescent="0.55000000000000004">
      <c r="BE3880" s="51"/>
      <c r="BF3880" s="51"/>
      <c r="BG3880" s="51"/>
      <c r="BH3880" s="51"/>
      <c r="BI3880" s="51"/>
    </row>
    <row r="3881" spans="57:61" x14ac:dyDescent="0.55000000000000004">
      <c r="BE3881" s="51"/>
      <c r="BF3881" s="51"/>
      <c r="BG3881" s="51"/>
      <c r="BH3881" s="51"/>
      <c r="BI3881" s="51"/>
    </row>
    <row r="3882" spans="57:61" x14ac:dyDescent="0.55000000000000004">
      <c r="BE3882" s="51"/>
      <c r="BF3882" s="51"/>
      <c r="BG3882" s="51"/>
      <c r="BH3882" s="51"/>
      <c r="BI3882" s="51"/>
    </row>
    <row r="3883" spans="57:61" x14ac:dyDescent="0.55000000000000004">
      <c r="BE3883" s="51"/>
      <c r="BF3883" s="51"/>
      <c r="BG3883" s="51"/>
      <c r="BH3883" s="51"/>
      <c r="BI3883" s="51"/>
    </row>
    <row r="3884" spans="57:61" x14ac:dyDescent="0.55000000000000004">
      <c r="BE3884" s="51"/>
      <c r="BF3884" s="51"/>
      <c r="BG3884" s="51"/>
      <c r="BH3884" s="51"/>
      <c r="BI3884" s="51"/>
    </row>
    <row r="3885" spans="57:61" x14ac:dyDescent="0.55000000000000004">
      <c r="BE3885" s="51"/>
      <c r="BF3885" s="51"/>
      <c r="BG3885" s="51"/>
      <c r="BH3885" s="51"/>
      <c r="BI3885" s="51"/>
    </row>
    <row r="3886" spans="57:61" x14ac:dyDescent="0.55000000000000004">
      <c r="BE3886" s="51"/>
      <c r="BF3886" s="51"/>
      <c r="BG3886" s="51"/>
      <c r="BH3886" s="51"/>
      <c r="BI3886" s="51"/>
    </row>
    <row r="3887" spans="57:61" x14ac:dyDescent="0.55000000000000004">
      <c r="BE3887" s="51"/>
      <c r="BF3887" s="51"/>
      <c r="BG3887" s="51"/>
      <c r="BH3887" s="51"/>
      <c r="BI3887" s="51"/>
    </row>
    <row r="3888" spans="57:61" x14ac:dyDescent="0.55000000000000004">
      <c r="BE3888" s="51"/>
      <c r="BF3888" s="51"/>
      <c r="BG3888" s="51"/>
      <c r="BH3888" s="51"/>
      <c r="BI3888" s="51"/>
    </row>
    <row r="3889" spans="57:61" x14ac:dyDescent="0.55000000000000004">
      <c r="BE3889" s="51"/>
      <c r="BF3889" s="51"/>
      <c r="BG3889" s="51"/>
      <c r="BH3889" s="51"/>
      <c r="BI3889" s="51"/>
    </row>
    <row r="3890" spans="57:61" x14ac:dyDescent="0.55000000000000004">
      <c r="BE3890" s="51"/>
      <c r="BF3890" s="51"/>
      <c r="BG3890" s="51"/>
      <c r="BH3890" s="51"/>
      <c r="BI3890" s="51"/>
    </row>
    <row r="3891" spans="57:61" x14ac:dyDescent="0.55000000000000004">
      <c r="BE3891" s="51"/>
      <c r="BF3891" s="51"/>
      <c r="BG3891" s="51"/>
      <c r="BH3891" s="51"/>
      <c r="BI3891" s="51"/>
    </row>
    <row r="3892" spans="57:61" x14ac:dyDescent="0.55000000000000004">
      <c r="BE3892" s="51"/>
      <c r="BF3892" s="51"/>
      <c r="BG3892" s="51"/>
      <c r="BH3892" s="51"/>
      <c r="BI3892" s="51"/>
    </row>
    <row r="3893" spans="57:61" x14ac:dyDescent="0.55000000000000004">
      <c r="BE3893" s="51"/>
      <c r="BF3893" s="51"/>
      <c r="BG3893" s="51"/>
      <c r="BH3893" s="51"/>
      <c r="BI3893" s="51"/>
    </row>
    <row r="3894" spans="57:61" x14ac:dyDescent="0.55000000000000004">
      <c r="BE3894" s="51"/>
      <c r="BF3894" s="51"/>
      <c r="BG3894" s="51"/>
      <c r="BH3894" s="51"/>
      <c r="BI3894" s="51"/>
    </row>
    <row r="3895" spans="57:61" x14ac:dyDescent="0.55000000000000004">
      <c r="BE3895" s="51"/>
      <c r="BF3895" s="51"/>
      <c r="BG3895" s="51"/>
      <c r="BH3895" s="51"/>
      <c r="BI3895" s="51"/>
    </row>
    <row r="3896" spans="57:61" x14ac:dyDescent="0.55000000000000004">
      <c r="BE3896" s="51"/>
      <c r="BF3896" s="51"/>
      <c r="BG3896" s="51"/>
      <c r="BH3896" s="51"/>
      <c r="BI3896" s="51"/>
    </row>
    <row r="3897" spans="57:61" x14ac:dyDescent="0.55000000000000004">
      <c r="BE3897" s="51"/>
      <c r="BF3897" s="51"/>
      <c r="BG3897" s="51"/>
      <c r="BH3897" s="51"/>
      <c r="BI3897" s="51"/>
    </row>
    <row r="3898" spans="57:61" x14ac:dyDescent="0.55000000000000004">
      <c r="BE3898" s="51"/>
      <c r="BF3898" s="51"/>
      <c r="BG3898" s="51"/>
      <c r="BH3898" s="51"/>
      <c r="BI3898" s="51"/>
    </row>
    <row r="3899" spans="57:61" x14ac:dyDescent="0.55000000000000004">
      <c r="BE3899" s="51"/>
      <c r="BF3899" s="51"/>
      <c r="BG3899" s="51"/>
      <c r="BH3899" s="51"/>
      <c r="BI3899" s="51"/>
    </row>
    <row r="3900" spans="57:61" x14ac:dyDescent="0.55000000000000004">
      <c r="BE3900" s="51"/>
      <c r="BF3900" s="51"/>
      <c r="BG3900" s="51"/>
      <c r="BH3900" s="51"/>
      <c r="BI3900" s="51"/>
    </row>
    <row r="3901" spans="57:61" x14ac:dyDescent="0.55000000000000004">
      <c r="BE3901" s="51"/>
      <c r="BF3901" s="51"/>
      <c r="BG3901" s="51"/>
      <c r="BH3901" s="51"/>
      <c r="BI3901" s="51"/>
    </row>
    <row r="3902" spans="57:61" x14ac:dyDescent="0.55000000000000004">
      <c r="BE3902" s="51"/>
      <c r="BF3902" s="51"/>
      <c r="BG3902" s="51"/>
      <c r="BH3902" s="51"/>
      <c r="BI3902" s="51"/>
    </row>
    <row r="3903" spans="57:61" x14ac:dyDescent="0.55000000000000004">
      <c r="BE3903" s="51"/>
      <c r="BF3903" s="51"/>
      <c r="BG3903" s="51"/>
      <c r="BH3903" s="51"/>
      <c r="BI3903" s="51"/>
    </row>
    <row r="3904" spans="57:61" x14ac:dyDescent="0.55000000000000004">
      <c r="BE3904" s="51"/>
      <c r="BF3904" s="51"/>
      <c r="BG3904" s="51"/>
      <c r="BH3904" s="51"/>
      <c r="BI3904" s="51"/>
    </row>
    <row r="3905" spans="57:61" x14ac:dyDescent="0.55000000000000004">
      <c r="BE3905" s="51"/>
      <c r="BF3905" s="51"/>
      <c r="BG3905" s="51"/>
      <c r="BH3905" s="51"/>
      <c r="BI3905" s="51"/>
    </row>
    <row r="3906" spans="57:61" x14ac:dyDescent="0.55000000000000004">
      <c r="BE3906" s="51"/>
      <c r="BF3906" s="51"/>
      <c r="BG3906" s="51"/>
      <c r="BH3906" s="51"/>
      <c r="BI3906" s="51"/>
    </row>
    <row r="3907" spans="57:61" x14ac:dyDescent="0.55000000000000004">
      <c r="BE3907" s="51"/>
      <c r="BF3907" s="51"/>
      <c r="BG3907" s="51"/>
      <c r="BH3907" s="51"/>
      <c r="BI3907" s="51"/>
    </row>
    <row r="3908" spans="57:61" x14ac:dyDescent="0.55000000000000004">
      <c r="BE3908" s="51"/>
      <c r="BF3908" s="51"/>
      <c r="BG3908" s="51"/>
      <c r="BH3908" s="51"/>
      <c r="BI3908" s="51"/>
    </row>
    <row r="3909" spans="57:61" x14ac:dyDescent="0.55000000000000004">
      <c r="BE3909" s="51"/>
      <c r="BF3909" s="51"/>
      <c r="BG3909" s="51"/>
      <c r="BH3909" s="51"/>
      <c r="BI3909" s="51"/>
    </row>
    <row r="3910" spans="57:61" x14ac:dyDescent="0.55000000000000004">
      <c r="BE3910" s="51"/>
      <c r="BF3910" s="51"/>
      <c r="BG3910" s="51"/>
      <c r="BH3910" s="51"/>
      <c r="BI3910" s="51"/>
    </row>
    <row r="3911" spans="57:61" x14ac:dyDescent="0.55000000000000004">
      <c r="BE3911" s="51"/>
      <c r="BF3911" s="51"/>
      <c r="BG3911" s="51"/>
      <c r="BH3911" s="51"/>
      <c r="BI3911" s="51"/>
    </row>
    <row r="3912" spans="57:61" x14ac:dyDescent="0.55000000000000004">
      <c r="BE3912" s="51"/>
      <c r="BF3912" s="51"/>
      <c r="BG3912" s="51"/>
      <c r="BH3912" s="51"/>
      <c r="BI3912" s="51"/>
    </row>
    <row r="3913" spans="57:61" x14ac:dyDescent="0.55000000000000004">
      <c r="BE3913" s="51"/>
      <c r="BF3913" s="51"/>
      <c r="BG3913" s="51"/>
      <c r="BH3913" s="51"/>
      <c r="BI3913" s="51"/>
    </row>
    <row r="3914" spans="57:61" x14ac:dyDescent="0.55000000000000004">
      <c r="BE3914" s="51"/>
      <c r="BF3914" s="51"/>
      <c r="BG3914" s="51"/>
      <c r="BH3914" s="51"/>
      <c r="BI3914" s="51"/>
    </row>
    <row r="3915" spans="57:61" x14ac:dyDescent="0.55000000000000004">
      <c r="BE3915" s="51"/>
      <c r="BF3915" s="51"/>
      <c r="BG3915" s="51"/>
      <c r="BH3915" s="51"/>
      <c r="BI3915" s="51"/>
    </row>
    <row r="3916" spans="57:61" x14ac:dyDescent="0.55000000000000004">
      <c r="BE3916" s="51"/>
      <c r="BF3916" s="51"/>
      <c r="BG3916" s="51"/>
      <c r="BH3916" s="51"/>
      <c r="BI3916" s="51"/>
    </row>
    <row r="3917" spans="57:61" x14ac:dyDescent="0.55000000000000004">
      <c r="BE3917" s="51"/>
      <c r="BF3917" s="51"/>
      <c r="BG3917" s="51"/>
      <c r="BH3917" s="51"/>
      <c r="BI3917" s="51"/>
    </row>
    <row r="3918" spans="57:61" x14ac:dyDescent="0.55000000000000004">
      <c r="BE3918" s="51"/>
      <c r="BF3918" s="51"/>
      <c r="BG3918" s="51"/>
      <c r="BH3918" s="51"/>
      <c r="BI3918" s="51"/>
    </row>
    <row r="3919" spans="57:61" x14ac:dyDescent="0.55000000000000004">
      <c r="BE3919" s="51"/>
      <c r="BF3919" s="51"/>
      <c r="BG3919" s="51"/>
      <c r="BH3919" s="51"/>
      <c r="BI3919" s="51"/>
    </row>
    <row r="3920" spans="57:61" x14ac:dyDescent="0.55000000000000004">
      <c r="BE3920" s="51"/>
      <c r="BF3920" s="51"/>
      <c r="BG3920" s="51"/>
      <c r="BH3920" s="51"/>
      <c r="BI3920" s="51"/>
    </row>
    <row r="3921" spans="57:61" x14ac:dyDescent="0.55000000000000004">
      <c r="BE3921" s="51"/>
      <c r="BF3921" s="51"/>
      <c r="BG3921" s="51"/>
      <c r="BH3921" s="51"/>
      <c r="BI3921" s="51"/>
    </row>
    <row r="3922" spans="57:61" x14ac:dyDescent="0.55000000000000004">
      <c r="BE3922" s="51"/>
      <c r="BF3922" s="51"/>
      <c r="BG3922" s="51"/>
      <c r="BH3922" s="51"/>
      <c r="BI3922" s="51"/>
    </row>
    <row r="3923" spans="57:61" x14ac:dyDescent="0.55000000000000004">
      <c r="BE3923" s="51"/>
      <c r="BF3923" s="51"/>
      <c r="BG3923" s="51"/>
      <c r="BH3923" s="51"/>
      <c r="BI3923" s="51"/>
    </row>
    <row r="3924" spans="57:61" x14ac:dyDescent="0.55000000000000004">
      <c r="BE3924" s="51"/>
      <c r="BF3924" s="51"/>
      <c r="BG3924" s="51"/>
      <c r="BH3924" s="51"/>
      <c r="BI3924" s="51"/>
    </row>
    <row r="3925" spans="57:61" x14ac:dyDescent="0.55000000000000004">
      <c r="BE3925" s="51"/>
      <c r="BF3925" s="51"/>
      <c r="BG3925" s="51"/>
      <c r="BH3925" s="51"/>
      <c r="BI3925" s="51"/>
    </row>
    <row r="3926" spans="57:61" x14ac:dyDescent="0.55000000000000004">
      <c r="BE3926" s="51"/>
      <c r="BF3926" s="51"/>
      <c r="BG3926" s="51"/>
      <c r="BH3926" s="51"/>
      <c r="BI3926" s="51"/>
    </row>
    <row r="3927" spans="57:61" x14ac:dyDescent="0.55000000000000004">
      <c r="BE3927" s="51"/>
      <c r="BF3927" s="51"/>
      <c r="BG3927" s="51"/>
      <c r="BH3927" s="51"/>
      <c r="BI3927" s="51"/>
    </row>
    <row r="3928" spans="57:61" x14ac:dyDescent="0.55000000000000004">
      <c r="BE3928" s="51"/>
      <c r="BF3928" s="51"/>
      <c r="BG3928" s="51"/>
      <c r="BH3928" s="51"/>
      <c r="BI3928" s="51"/>
    </row>
    <row r="3929" spans="57:61" x14ac:dyDescent="0.55000000000000004">
      <c r="BE3929" s="51"/>
      <c r="BF3929" s="51"/>
      <c r="BG3929" s="51"/>
      <c r="BH3929" s="51"/>
      <c r="BI3929" s="51"/>
    </row>
    <row r="3930" spans="57:61" x14ac:dyDescent="0.55000000000000004">
      <c r="BE3930" s="51"/>
      <c r="BF3930" s="51"/>
      <c r="BG3930" s="51"/>
      <c r="BH3930" s="51"/>
      <c r="BI3930" s="51"/>
    </row>
    <row r="3931" spans="57:61" x14ac:dyDescent="0.55000000000000004">
      <c r="BE3931" s="51"/>
      <c r="BF3931" s="51"/>
      <c r="BG3931" s="51"/>
      <c r="BH3931" s="51"/>
      <c r="BI3931" s="51"/>
    </row>
    <row r="3932" spans="57:61" x14ac:dyDescent="0.55000000000000004">
      <c r="BE3932" s="51"/>
      <c r="BF3932" s="51"/>
      <c r="BG3932" s="51"/>
      <c r="BH3932" s="51"/>
      <c r="BI3932" s="51"/>
    </row>
    <row r="3933" spans="57:61" x14ac:dyDescent="0.55000000000000004">
      <c r="BE3933" s="51"/>
      <c r="BF3933" s="51"/>
      <c r="BG3933" s="51"/>
      <c r="BH3933" s="51"/>
      <c r="BI3933" s="51"/>
    </row>
    <row r="3934" spans="57:61" x14ac:dyDescent="0.55000000000000004">
      <c r="BE3934" s="51"/>
      <c r="BF3934" s="51"/>
      <c r="BG3934" s="51"/>
      <c r="BH3934" s="51"/>
      <c r="BI3934" s="51"/>
    </row>
    <row r="3935" spans="57:61" x14ac:dyDescent="0.55000000000000004">
      <c r="BE3935" s="51"/>
      <c r="BF3935" s="51"/>
      <c r="BG3935" s="51"/>
      <c r="BH3935" s="51"/>
      <c r="BI3935" s="51"/>
    </row>
    <row r="3936" spans="57:61" x14ac:dyDescent="0.55000000000000004">
      <c r="BE3936" s="51"/>
      <c r="BF3936" s="51"/>
      <c r="BG3936" s="51"/>
      <c r="BH3936" s="51"/>
      <c r="BI3936" s="51"/>
    </row>
    <row r="3937" spans="57:61" x14ac:dyDescent="0.55000000000000004">
      <c r="BE3937" s="51"/>
      <c r="BF3937" s="51"/>
      <c r="BG3937" s="51"/>
      <c r="BH3937" s="51"/>
      <c r="BI3937" s="51"/>
    </row>
    <row r="3938" spans="57:61" x14ac:dyDescent="0.55000000000000004">
      <c r="BE3938" s="51"/>
      <c r="BF3938" s="51"/>
      <c r="BG3938" s="51"/>
      <c r="BH3938" s="51"/>
      <c r="BI3938" s="51"/>
    </row>
    <row r="3939" spans="57:61" x14ac:dyDescent="0.55000000000000004">
      <c r="BE3939" s="51"/>
      <c r="BF3939" s="51"/>
      <c r="BG3939" s="51"/>
      <c r="BH3939" s="51"/>
      <c r="BI3939" s="51"/>
    </row>
    <row r="3940" spans="57:61" x14ac:dyDescent="0.55000000000000004">
      <c r="BE3940" s="51"/>
      <c r="BF3940" s="51"/>
      <c r="BG3940" s="51"/>
      <c r="BH3940" s="51"/>
      <c r="BI3940" s="51"/>
    </row>
    <row r="3941" spans="57:61" x14ac:dyDescent="0.55000000000000004">
      <c r="BE3941" s="51"/>
      <c r="BF3941" s="51"/>
      <c r="BG3941" s="51"/>
      <c r="BH3941" s="51"/>
      <c r="BI3941" s="51"/>
    </row>
    <row r="3942" spans="57:61" x14ac:dyDescent="0.55000000000000004">
      <c r="BE3942" s="51"/>
      <c r="BF3942" s="51"/>
      <c r="BG3942" s="51"/>
      <c r="BH3942" s="51"/>
      <c r="BI3942" s="51"/>
    </row>
    <row r="3943" spans="57:61" x14ac:dyDescent="0.55000000000000004">
      <c r="BE3943" s="51"/>
      <c r="BF3943" s="51"/>
      <c r="BG3943" s="51"/>
      <c r="BH3943" s="51"/>
      <c r="BI3943" s="51"/>
    </row>
    <row r="3944" spans="57:61" x14ac:dyDescent="0.55000000000000004">
      <c r="BE3944" s="51"/>
      <c r="BF3944" s="51"/>
      <c r="BG3944" s="51"/>
      <c r="BH3944" s="51"/>
      <c r="BI3944" s="51"/>
    </row>
    <row r="3945" spans="57:61" x14ac:dyDescent="0.55000000000000004">
      <c r="BE3945" s="51"/>
      <c r="BF3945" s="51"/>
      <c r="BG3945" s="51"/>
      <c r="BH3945" s="51"/>
      <c r="BI3945" s="51"/>
    </row>
    <row r="3946" spans="57:61" x14ac:dyDescent="0.55000000000000004">
      <c r="BE3946" s="51"/>
      <c r="BF3946" s="51"/>
      <c r="BG3946" s="51"/>
      <c r="BH3946" s="51"/>
      <c r="BI3946" s="51"/>
    </row>
    <row r="3947" spans="57:61" x14ac:dyDescent="0.55000000000000004">
      <c r="BE3947" s="51"/>
      <c r="BF3947" s="51"/>
      <c r="BG3947" s="51"/>
      <c r="BH3947" s="51"/>
      <c r="BI3947" s="51"/>
    </row>
    <row r="3948" spans="57:61" x14ac:dyDescent="0.55000000000000004">
      <c r="BE3948" s="51"/>
      <c r="BF3948" s="51"/>
      <c r="BG3948" s="51"/>
      <c r="BH3948" s="51"/>
      <c r="BI3948" s="51"/>
    </row>
    <row r="3949" spans="57:61" x14ac:dyDescent="0.55000000000000004">
      <c r="BE3949" s="51"/>
      <c r="BF3949" s="51"/>
      <c r="BG3949" s="51"/>
      <c r="BH3949" s="51"/>
      <c r="BI3949" s="51"/>
    </row>
    <row r="3950" spans="57:61" x14ac:dyDescent="0.55000000000000004">
      <c r="BE3950" s="51"/>
      <c r="BF3950" s="51"/>
      <c r="BG3950" s="51"/>
      <c r="BH3950" s="51"/>
      <c r="BI3950" s="51"/>
    </row>
    <row r="3951" spans="57:61" x14ac:dyDescent="0.55000000000000004">
      <c r="BE3951" s="51"/>
      <c r="BF3951" s="51"/>
      <c r="BG3951" s="51"/>
      <c r="BH3951" s="51"/>
      <c r="BI3951" s="51"/>
    </row>
    <row r="3952" spans="57:61" x14ac:dyDescent="0.55000000000000004">
      <c r="BE3952" s="51"/>
      <c r="BF3952" s="51"/>
      <c r="BG3952" s="51"/>
      <c r="BH3952" s="51"/>
      <c r="BI3952" s="51"/>
    </row>
    <row r="3953" spans="57:61" x14ac:dyDescent="0.55000000000000004">
      <c r="BE3953" s="51"/>
      <c r="BF3953" s="51"/>
      <c r="BG3953" s="51"/>
      <c r="BH3953" s="51"/>
      <c r="BI3953" s="51"/>
    </row>
    <row r="3954" spans="57:61" x14ac:dyDescent="0.55000000000000004">
      <c r="BE3954" s="51"/>
      <c r="BF3954" s="51"/>
      <c r="BG3954" s="51"/>
      <c r="BH3954" s="51"/>
      <c r="BI3954" s="51"/>
    </row>
    <row r="3955" spans="57:61" x14ac:dyDescent="0.55000000000000004">
      <c r="BE3955" s="51"/>
      <c r="BF3955" s="51"/>
      <c r="BG3955" s="51"/>
      <c r="BH3955" s="51"/>
      <c r="BI3955" s="51"/>
    </row>
    <row r="3956" spans="57:61" x14ac:dyDescent="0.55000000000000004">
      <c r="BE3956" s="51"/>
      <c r="BF3956" s="51"/>
      <c r="BG3956" s="51"/>
      <c r="BH3956" s="51"/>
      <c r="BI3956" s="51"/>
    </row>
    <row r="3957" spans="57:61" x14ac:dyDescent="0.55000000000000004">
      <c r="BE3957" s="51"/>
      <c r="BF3957" s="51"/>
      <c r="BG3957" s="51"/>
      <c r="BH3957" s="51"/>
      <c r="BI3957" s="51"/>
    </row>
    <row r="3958" spans="57:61" x14ac:dyDescent="0.55000000000000004">
      <c r="BE3958" s="51"/>
      <c r="BF3958" s="51"/>
      <c r="BG3958" s="51"/>
      <c r="BH3958" s="51"/>
      <c r="BI3958" s="51"/>
    </row>
    <row r="3959" spans="57:61" x14ac:dyDescent="0.55000000000000004">
      <c r="BE3959" s="51"/>
      <c r="BF3959" s="51"/>
      <c r="BG3959" s="51"/>
      <c r="BH3959" s="51"/>
      <c r="BI3959" s="51"/>
    </row>
    <row r="3960" spans="57:61" x14ac:dyDescent="0.55000000000000004">
      <c r="BE3960" s="51"/>
      <c r="BF3960" s="51"/>
      <c r="BG3960" s="51"/>
      <c r="BH3960" s="51"/>
      <c r="BI3960" s="51"/>
    </row>
    <row r="3961" spans="57:61" x14ac:dyDescent="0.55000000000000004">
      <c r="BE3961" s="51"/>
      <c r="BF3961" s="51"/>
      <c r="BG3961" s="51"/>
      <c r="BH3961" s="51"/>
      <c r="BI3961" s="51"/>
    </row>
    <row r="3962" spans="57:61" x14ac:dyDescent="0.55000000000000004">
      <c r="BE3962" s="51"/>
      <c r="BF3962" s="51"/>
      <c r="BG3962" s="51"/>
      <c r="BH3962" s="51"/>
      <c r="BI3962" s="51"/>
    </row>
    <row r="3963" spans="57:61" x14ac:dyDescent="0.55000000000000004">
      <c r="BE3963" s="51"/>
      <c r="BF3963" s="51"/>
      <c r="BG3963" s="51"/>
      <c r="BH3963" s="51"/>
      <c r="BI3963" s="51"/>
    </row>
    <row r="3964" spans="57:61" x14ac:dyDescent="0.55000000000000004">
      <c r="BE3964" s="51"/>
      <c r="BF3964" s="51"/>
      <c r="BG3964" s="51"/>
      <c r="BH3964" s="51"/>
      <c r="BI3964" s="51"/>
    </row>
    <row r="3965" spans="57:61" x14ac:dyDescent="0.55000000000000004">
      <c r="BE3965" s="51"/>
      <c r="BF3965" s="51"/>
      <c r="BG3965" s="51"/>
      <c r="BH3965" s="51"/>
      <c r="BI3965" s="51"/>
    </row>
    <row r="3966" spans="57:61" x14ac:dyDescent="0.55000000000000004">
      <c r="BE3966" s="51"/>
      <c r="BF3966" s="51"/>
      <c r="BG3966" s="51"/>
      <c r="BH3966" s="51"/>
      <c r="BI3966" s="51"/>
    </row>
    <row r="3967" spans="57:61" x14ac:dyDescent="0.55000000000000004">
      <c r="BE3967" s="51"/>
      <c r="BF3967" s="51"/>
      <c r="BG3967" s="51"/>
      <c r="BH3967" s="51"/>
      <c r="BI3967" s="51"/>
    </row>
    <row r="3968" spans="57:61" x14ac:dyDescent="0.55000000000000004">
      <c r="BE3968" s="51"/>
      <c r="BF3968" s="51"/>
      <c r="BG3968" s="51"/>
      <c r="BH3968" s="51"/>
      <c r="BI3968" s="51"/>
    </row>
    <row r="3969" spans="57:61" x14ac:dyDescent="0.55000000000000004">
      <c r="BE3969" s="51"/>
      <c r="BF3969" s="51"/>
      <c r="BG3969" s="51"/>
      <c r="BH3969" s="51"/>
      <c r="BI3969" s="51"/>
    </row>
    <row r="3970" spans="57:61" x14ac:dyDescent="0.55000000000000004">
      <c r="BE3970" s="51"/>
      <c r="BF3970" s="51"/>
      <c r="BG3970" s="51"/>
      <c r="BH3970" s="51"/>
      <c r="BI3970" s="51"/>
    </row>
    <row r="3971" spans="57:61" x14ac:dyDescent="0.55000000000000004">
      <c r="BE3971" s="51"/>
      <c r="BF3971" s="51"/>
      <c r="BG3971" s="51"/>
      <c r="BH3971" s="51"/>
      <c r="BI3971" s="51"/>
    </row>
    <row r="3972" spans="57:61" x14ac:dyDescent="0.55000000000000004">
      <c r="BE3972" s="51"/>
      <c r="BF3972" s="51"/>
      <c r="BG3972" s="51"/>
      <c r="BH3972" s="51"/>
      <c r="BI3972" s="51"/>
    </row>
    <row r="3973" spans="57:61" x14ac:dyDescent="0.55000000000000004">
      <c r="BE3973" s="51"/>
      <c r="BF3973" s="51"/>
      <c r="BG3973" s="51"/>
      <c r="BH3973" s="51"/>
      <c r="BI3973" s="51"/>
    </row>
    <row r="3974" spans="57:61" x14ac:dyDescent="0.55000000000000004">
      <c r="BE3974" s="51"/>
      <c r="BF3974" s="51"/>
      <c r="BG3974" s="51"/>
      <c r="BH3974" s="51"/>
      <c r="BI3974" s="51"/>
    </row>
    <row r="3975" spans="57:61" x14ac:dyDescent="0.55000000000000004">
      <c r="BE3975" s="51"/>
      <c r="BF3975" s="51"/>
      <c r="BG3975" s="51"/>
      <c r="BH3975" s="51"/>
      <c r="BI3975" s="51"/>
    </row>
    <row r="3976" spans="57:61" x14ac:dyDescent="0.55000000000000004">
      <c r="BE3976" s="51"/>
      <c r="BF3976" s="51"/>
      <c r="BG3976" s="51"/>
      <c r="BH3976" s="51"/>
      <c r="BI3976" s="51"/>
    </row>
    <row r="3977" spans="57:61" x14ac:dyDescent="0.55000000000000004">
      <c r="BE3977" s="51"/>
      <c r="BF3977" s="51"/>
      <c r="BG3977" s="51"/>
      <c r="BH3977" s="51"/>
      <c r="BI3977" s="51"/>
    </row>
    <row r="3978" spans="57:61" x14ac:dyDescent="0.55000000000000004">
      <c r="BE3978" s="51"/>
      <c r="BF3978" s="51"/>
      <c r="BG3978" s="51"/>
      <c r="BH3978" s="51"/>
      <c r="BI3978" s="51"/>
    </row>
    <row r="3979" spans="57:61" x14ac:dyDescent="0.55000000000000004">
      <c r="BE3979" s="51"/>
      <c r="BF3979" s="51"/>
      <c r="BG3979" s="51"/>
      <c r="BH3979" s="51"/>
      <c r="BI3979" s="51"/>
    </row>
    <row r="3980" spans="57:61" x14ac:dyDescent="0.55000000000000004">
      <c r="BE3980" s="51"/>
      <c r="BF3980" s="51"/>
      <c r="BG3980" s="51"/>
      <c r="BH3980" s="51"/>
      <c r="BI3980" s="51"/>
    </row>
    <row r="3981" spans="57:61" x14ac:dyDescent="0.55000000000000004">
      <c r="BE3981" s="51"/>
      <c r="BF3981" s="51"/>
      <c r="BG3981" s="51"/>
      <c r="BH3981" s="51"/>
      <c r="BI3981" s="51"/>
    </row>
    <row r="3982" spans="57:61" x14ac:dyDescent="0.55000000000000004">
      <c r="BE3982" s="51"/>
      <c r="BF3982" s="51"/>
      <c r="BG3982" s="51"/>
      <c r="BH3982" s="51"/>
      <c r="BI3982" s="51"/>
    </row>
    <row r="3983" spans="57:61" x14ac:dyDescent="0.55000000000000004">
      <c r="BE3983" s="51"/>
      <c r="BF3983" s="51"/>
      <c r="BG3983" s="51"/>
      <c r="BH3983" s="51"/>
      <c r="BI3983" s="51"/>
    </row>
    <row r="3984" spans="57:61" x14ac:dyDescent="0.55000000000000004">
      <c r="BE3984" s="51"/>
      <c r="BF3984" s="51"/>
      <c r="BG3984" s="51"/>
      <c r="BH3984" s="51"/>
      <c r="BI3984" s="51"/>
    </row>
    <row r="3985" spans="57:61" x14ac:dyDescent="0.55000000000000004">
      <c r="BE3985" s="51"/>
      <c r="BF3985" s="51"/>
      <c r="BG3985" s="51"/>
      <c r="BH3985" s="51"/>
      <c r="BI3985" s="51"/>
    </row>
    <row r="3986" spans="57:61" x14ac:dyDescent="0.55000000000000004">
      <c r="BE3986" s="51"/>
      <c r="BF3986" s="51"/>
      <c r="BG3986" s="51"/>
      <c r="BH3986" s="51"/>
      <c r="BI3986" s="51"/>
    </row>
    <row r="3987" spans="57:61" x14ac:dyDescent="0.55000000000000004">
      <c r="BE3987" s="51"/>
      <c r="BF3987" s="51"/>
      <c r="BG3987" s="51"/>
      <c r="BH3987" s="51"/>
      <c r="BI3987" s="51"/>
    </row>
    <row r="3988" spans="57:61" x14ac:dyDescent="0.55000000000000004">
      <c r="BE3988" s="51"/>
      <c r="BF3988" s="51"/>
      <c r="BG3988" s="51"/>
      <c r="BH3988" s="51"/>
      <c r="BI3988" s="51"/>
    </row>
    <row r="3989" spans="57:61" x14ac:dyDescent="0.55000000000000004">
      <c r="BE3989" s="51"/>
      <c r="BF3989" s="51"/>
      <c r="BG3989" s="51"/>
      <c r="BH3989" s="51"/>
      <c r="BI3989" s="51"/>
    </row>
    <row r="3990" spans="57:61" x14ac:dyDescent="0.55000000000000004">
      <c r="BE3990" s="51"/>
      <c r="BF3990" s="51"/>
      <c r="BG3990" s="51"/>
      <c r="BH3990" s="51"/>
      <c r="BI3990" s="51"/>
    </row>
    <row r="3991" spans="57:61" x14ac:dyDescent="0.55000000000000004">
      <c r="BE3991" s="51"/>
      <c r="BF3991" s="51"/>
      <c r="BG3991" s="51"/>
      <c r="BH3991" s="51"/>
      <c r="BI3991" s="51"/>
    </row>
    <row r="3992" spans="57:61" x14ac:dyDescent="0.55000000000000004">
      <c r="BE3992" s="51"/>
      <c r="BF3992" s="51"/>
      <c r="BG3992" s="51"/>
      <c r="BH3992" s="51"/>
      <c r="BI3992" s="51"/>
    </row>
    <row r="3993" spans="57:61" x14ac:dyDescent="0.55000000000000004">
      <c r="BE3993" s="51"/>
      <c r="BF3993" s="51"/>
      <c r="BG3993" s="51"/>
      <c r="BH3993" s="51"/>
      <c r="BI3993" s="51"/>
    </row>
    <row r="3994" spans="57:61" x14ac:dyDescent="0.55000000000000004">
      <c r="BE3994" s="51"/>
      <c r="BF3994" s="51"/>
      <c r="BG3994" s="51"/>
      <c r="BH3994" s="51"/>
      <c r="BI3994" s="51"/>
    </row>
    <row r="3995" spans="57:61" x14ac:dyDescent="0.55000000000000004">
      <c r="BE3995" s="51"/>
      <c r="BF3995" s="51"/>
      <c r="BG3995" s="51"/>
      <c r="BH3995" s="51"/>
      <c r="BI3995" s="51"/>
    </row>
    <row r="3996" spans="57:61" x14ac:dyDescent="0.55000000000000004">
      <c r="BE3996" s="51"/>
      <c r="BF3996" s="51"/>
      <c r="BG3996" s="51"/>
      <c r="BH3996" s="51"/>
      <c r="BI3996" s="51"/>
    </row>
    <row r="3997" spans="57:61" x14ac:dyDescent="0.55000000000000004">
      <c r="BE3997" s="51"/>
      <c r="BF3997" s="51"/>
      <c r="BG3997" s="51"/>
      <c r="BH3997" s="51"/>
      <c r="BI3997" s="51"/>
    </row>
    <row r="3998" spans="57:61" x14ac:dyDescent="0.55000000000000004">
      <c r="BE3998" s="51"/>
      <c r="BF3998" s="51"/>
      <c r="BG3998" s="51"/>
      <c r="BH3998" s="51"/>
      <c r="BI3998" s="51"/>
    </row>
    <row r="3999" spans="57:61" x14ac:dyDescent="0.55000000000000004">
      <c r="BE3999" s="51"/>
      <c r="BF3999" s="51"/>
      <c r="BG3999" s="51"/>
      <c r="BH3999" s="51"/>
      <c r="BI3999" s="51"/>
    </row>
    <row r="4000" spans="57:61" x14ac:dyDescent="0.55000000000000004">
      <c r="BE4000" s="51"/>
      <c r="BF4000" s="51"/>
      <c r="BG4000" s="51"/>
      <c r="BH4000" s="51"/>
      <c r="BI4000" s="51"/>
    </row>
    <row r="4001" spans="57:61" x14ac:dyDescent="0.55000000000000004">
      <c r="BE4001" s="51"/>
      <c r="BF4001" s="51"/>
      <c r="BG4001" s="51"/>
      <c r="BH4001" s="51"/>
      <c r="BI4001" s="51"/>
    </row>
    <row r="4002" spans="57:61" x14ac:dyDescent="0.55000000000000004">
      <c r="BE4002" s="51"/>
      <c r="BF4002" s="51"/>
      <c r="BG4002" s="51"/>
      <c r="BH4002" s="51"/>
      <c r="BI4002" s="51"/>
    </row>
    <row r="4003" spans="57:61" x14ac:dyDescent="0.55000000000000004">
      <c r="BE4003" s="51"/>
      <c r="BF4003" s="51"/>
      <c r="BG4003" s="51"/>
      <c r="BH4003" s="51"/>
      <c r="BI4003" s="51"/>
    </row>
    <row r="4004" spans="57:61" x14ac:dyDescent="0.55000000000000004">
      <c r="BE4004" s="51"/>
      <c r="BF4004" s="51"/>
      <c r="BG4004" s="51"/>
      <c r="BH4004" s="51"/>
      <c r="BI4004" s="51"/>
    </row>
    <row r="4005" spans="57:61" x14ac:dyDescent="0.55000000000000004">
      <c r="BE4005" s="51"/>
      <c r="BF4005" s="51"/>
      <c r="BG4005" s="51"/>
      <c r="BH4005" s="51"/>
      <c r="BI4005" s="51"/>
    </row>
    <row r="4006" spans="57:61" x14ac:dyDescent="0.55000000000000004">
      <c r="BE4006" s="51"/>
      <c r="BF4006" s="51"/>
      <c r="BG4006" s="51"/>
      <c r="BH4006" s="51"/>
      <c r="BI4006" s="51"/>
    </row>
    <row r="4007" spans="57:61" x14ac:dyDescent="0.55000000000000004">
      <c r="BE4007" s="51"/>
      <c r="BF4007" s="51"/>
      <c r="BG4007" s="51"/>
      <c r="BH4007" s="51"/>
      <c r="BI4007" s="51"/>
    </row>
    <row r="4008" spans="57:61" x14ac:dyDescent="0.55000000000000004">
      <c r="BE4008" s="51"/>
      <c r="BF4008" s="51"/>
      <c r="BG4008" s="51"/>
      <c r="BH4008" s="51"/>
      <c r="BI4008" s="51"/>
    </row>
    <row r="4009" spans="57:61" x14ac:dyDescent="0.55000000000000004">
      <c r="BE4009" s="51"/>
      <c r="BF4009" s="51"/>
      <c r="BG4009" s="51"/>
      <c r="BH4009" s="51"/>
      <c r="BI4009" s="51"/>
    </row>
    <row r="4010" spans="57:61" x14ac:dyDescent="0.55000000000000004">
      <c r="BE4010" s="51"/>
      <c r="BF4010" s="51"/>
      <c r="BG4010" s="51"/>
      <c r="BH4010" s="51"/>
      <c r="BI4010" s="51"/>
    </row>
    <row r="4011" spans="57:61" x14ac:dyDescent="0.55000000000000004">
      <c r="BE4011" s="51"/>
      <c r="BF4011" s="51"/>
      <c r="BG4011" s="51"/>
      <c r="BH4011" s="51"/>
      <c r="BI4011" s="51"/>
    </row>
    <row r="4012" spans="57:61" x14ac:dyDescent="0.55000000000000004">
      <c r="BE4012" s="51"/>
      <c r="BF4012" s="51"/>
      <c r="BG4012" s="51"/>
      <c r="BH4012" s="51"/>
      <c r="BI4012" s="51"/>
    </row>
    <row r="4013" spans="57:61" x14ac:dyDescent="0.55000000000000004">
      <c r="BE4013" s="51"/>
      <c r="BF4013" s="51"/>
      <c r="BG4013" s="51"/>
      <c r="BH4013" s="51"/>
      <c r="BI4013" s="51"/>
    </row>
    <row r="4014" spans="57:61" x14ac:dyDescent="0.55000000000000004">
      <c r="BE4014" s="51"/>
      <c r="BF4014" s="51"/>
      <c r="BG4014" s="51"/>
      <c r="BH4014" s="51"/>
      <c r="BI4014" s="51"/>
    </row>
    <row r="4015" spans="57:61" x14ac:dyDescent="0.55000000000000004">
      <c r="BE4015" s="51"/>
      <c r="BF4015" s="51"/>
      <c r="BG4015" s="51"/>
      <c r="BH4015" s="51"/>
      <c r="BI4015" s="51"/>
    </row>
    <row r="4016" spans="57:61" x14ac:dyDescent="0.55000000000000004">
      <c r="BE4016" s="51"/>
      <c r="BF4016" s="51"/>
      <c r="BG4016" s="51"/>
      <c r="BH4016" s="51"/>
      <c r="BI4016" s="51"/>
    </row>
    <row r="4017" spans="57:61" x14ac:dyDescent="0.55000000000000004">
      <c r="BE4017" s="51"/>
      <c r="BF4017" s="51"/>
      <c r="BG4017" s="51"/>
      <c r="BH4017" s="51"/>
      <c r="BI4017" s="51"/>
    </row>
    <row r="4018" spans="57:61" x14ac:dyDescent="0.55000000000000004">
      <c r="BE4018" s="51"/>
      <c r="BF4018" s="51"/>
      <c r="BG4018" s="51"/>
      <c r="BH4018" s="51"/>
      <c r="BI4018" s="51"/>
    </row>
    <row r="4019" spans="57:61" x14ac:dyDescent="0.55000000000000004">
      <c r="BE4019" s="51"/>
      <c r="BF4019" s="51"/>
      <c r="BG4019" s="51"/>
      <c r="BH4019" s="51"/>
      <c r="BI4019" s="51"/>
    </row>
    <row r="4020" spans="57:61" x14ac:dyDescent="0.55000000000000004">
      <c r="BE4020" s="51"/>
      <c r="BF4020" s="51"/>
      <c r="BG4020" s="51"/>
      <c r="BH4020" s="51"/>
      <c r="BI4020" s="51"/>
    </row>
    <row r="4021" spans="57:61" x14ac:dyDescent="0.55000000000000004">
      <c r="BE4021" s="51"/>
      <c r="BF4021" s="51"/>
      <c r="BG4021" s="51"/>
      <c r="BH4021" s="51"/>
      <c r="BI4021" s="51"/>
    </row>
    <row r="4022" spans="57:61" x14ac:dyDescent="0.55000000000000004">
      <c r="BE4022" s="51"/>
      <c r="BF4022" s="51"/>
      <c r="BG4022" s="51"/>
      <c r="BH4022" s="51"/>
      <c r="BI4022" s="51"/>
    </row>
    <row r="4023" spans="57:61" x14ac:dyDescent="0.55000000000000004">
      <c r="BE4023" s="51"/>
      <c r="BF4023" s="51"/>
      <c r="BG4023" s="51"/>
      <c r="BH4023" s="51"/>
      <c r="BI4023" s="51"/>
    </row>
    <row r="4024" spans="57:61" x14ac:dyDescent="0.55000000000000004">
      <c r="BE4024" s="51"/>
      <c r="BF4024" s="51"/>
      <c r="BG4024" s="51"/>
      <c r="BH4024" s="51"/>
      <c r="BI4024" s="51"/>
    </row>
    <row r="4025" spans="57:61" x14ac:dyDescent="0.55000000000000004">
      <c r="BE4025" s="51"/>
      <c r="BF4025" s="51"/>
      <c r="BG4025" s="51"/>
      <c r="BH4025" s="51"/>
      <c r="BI4025" s="51"/>
    </row>
    <row r="4026" spans="57:61" x14ac:dyDescent="0.55000000000000004">
      <c r="BE4026" s="51"/>
      <c r="BF4026" s="51"/>
      <c r="BG4026" s="51"/>
      <c r="BH4026" s="51"/>
      <c r="BI4026" s="51"/>
    </row>
    <row r="4027" spans="57:61" x14ac:dyDescent="0.55000000000000004">
      <c r="BE4027" s="51"/>
      <c r="BF4027" s="51"/>
      <c r="BG4027" s="51"/>
      <c r="BH4027" s="51"/>
      <c r="BI4027" s="51"/>
    </row>
    <row r="4028" spans="57:61" x14ac:dyDescent="0.55000000000000004">
      <c r="BE4028" s="51"/>
      <c r="BF4028" s="51"/>
      <c r="BG4028" s="51"/>
      <c r="BH4028" s="51"/>
      <c r="BI4028" s="51"/>
    </row>
    <row r="4029" spans="57:61" x14ac:dyDescent="0.55000000000000004">
      <c r="BE4029" s="51"/>
      <c r="BF4029" s="51"/>
      <c r="BG4029" s="51"/>
      <c r="BH4029" s="51"/>
      <c r="BI4029" s="51"/>
    </row>
    <row r="4030" spans="57:61" x14ac:dyDescent="0.55000000000000004">
      <c r="BE4030" s="51"/>
      <c r="BF4030" s="51"/>
      <c r="BG4030" s="51"/>
      <c r="BH4030" s="51"/>
      <c r="BI4030" s="51"/>
    </row>
    <row r="4031" spans="57:61" x14ac:dyDescent="0.55000000000000004">
      <c r="BE4031" s="51"/>
      <c r="BF4031" s="51"/>
      <c r="BG4031" s="51"/>
      <c r="BH4031" s="51"/>
      <c r="BI4031" s="51"/>
    </row>
    <row r="4032" spans="57:61" x14ac:dyDescent="0.55000000000000004">
      <c r="BE4032" s="51"/>
      <c r="BF4032" s="51"/>
      <c r="BG4032" s="51"/>
      <c r="BH4032" s="51"/>
      <c r="BI4032" s="51"/>
    </row>
    <row r="4033" spans="57:61" x14ac:dyDescent="0.55000000000000004">
      <c r="BE4033" s="51"/>
      <c r="BF4033" s="51"/>
      <c r="BG4033" s="51"/>
      <c r="BH4033" s="51"/>
      <c r="BI4033" s="51"/>
    </row>
    <row r="4034" spans="57:61" x14ac:dyDescent="0.55000000000000004">
      <c r="BE4034" s="51"/>
      <c r="BF4034" s="51"/>
      <c r="BG4034" s="51"/>
      <c r="BH4034" s="51"/>
      <c r="BI4034" s="51"/>
    </row>
    <row r="4035" spans="57:61" x14ac:dyDescent="0.55000000000000004">
      <c r="BE4035" s="51"/>
      <c r="BF4035" s="51"/>
      <c r="BG4035" s="51"/>
      <c r="BH4035" s="51"/>
      <c r="BI4035" s="51"/>
    </row>
    <row r="4036" spans="57:61" x14ac:dyDescent="0.55000000000000004">
      <c r="BE4036" s="51"/>
      <c r="BF4036" s="51"/>
      <c r="BG4036" s="51"/>
      <c r="BH4036" s="51"/>
      <c r="BI4036" s="51"/>
    </row>
    <row r="4037" spans="57:61" x14ac:dyDescent="0.55000000000000004">
      <c r="BE4037" s="51"/>
      <c r="BF4037" s="51"/>
      <c r="BG4037" s="51"/>
      <c r="BH4037" s="51"/>
      <c r="BI4037" s="51"/>
    </row>
    <row r="4038" spans="57:61" x14ac:dyDescent="0.55000000000000004">
      <c r="BE4038" s="51"/>
      <c r="BF4038" s="51"/>
      <c r="BG4038" s="51"/>
      <c r="BH4038" s="51"/>
      <c r="BI4038" s="51"/>
    </row>
    <row r="4039" spans="57:61" x14ac:dyDescent="0.55000000000000004">
      <c r="BE4039" s="51"/>
      <c r="BF4039" s="51"/>
      <c r="BG4039" s="51"/>
      <c r="BH4039" s="51"/>
      <c r="BI4039" s="51"/>
    </row>
    <row r="4040" spans="57:61" x14ac:dyDescent="0.55000000000000004">
      <c r="BE4040" s="51"/>
      <c r="BF4040" s="51"/>
      <c r="BG4040" s="51"/>
      <c r="BH4040" s="51"/>
      <c r="BI4040" s="51"/>
    </row>
    <row r="4041" spans="57:61" x14ac:dyDescent="0.55000000000000004">
      <c r="BE4041" s="51"/>
      <c r="BF4041" s="51"/>
      <c r="BG4041" s="51"/>
      <c r="BH4041" s="51"/>
      <c r="BI4041" s="51"/>
    </row>
    <row r="4042" spans="57:61" x14ac:dyDescent="0.55000000000000004">
      <c r="BE4042" s="51"/>
      <c r="BF4042" s="51"/>
      <c r="BG4042" s="51"/>
      <c r="BH4042" s="51"/>
      <c r="BI4042" s="51"/>
    </row>
    <row r="4043" spans="57:61" x14ac:dyDescent="0.55000000000000004">
      <c r="BE4043" s="51"/>
      <c r="BF4043" s="51"/>
      <c r="BG4043" s="51"/>
      <c r="BH4043" s="51"/>
      <c r="BI4043" s="51"/>
    </row>
    <row r="4044" spans="57:61" x14ac:dyDescent="0.55000000000000004">
      <c r="BE4044" s="51"/>
      <c r="BF4044" s="51"/>
      <c r="BG4044" s="51"/>
      <c r="BH4044" s="51"/>
      <c r="BI4044" s="51"/>
    </row>
    <row r="4045" spans="57:61" x14ac:dyDescent="0.55000000000000004">
      <c r="BE4045" s="51"/>
      <c r="BF4045" s="51"/>
      <c r="BG4045" s="51"/>
      <c r="BH4045" s="51"/>
      <c r="BI4045" s="51"/>
    </row>
    <row r="4046" spans="57:61" x14ac:dyDescent="0.55000000000000004">
      <c r="BE4046" s="51"/>
      <c r="BF4046" s="51"/>
      <c r="BG4046" s="51"/>
      <c r="BH4046" s="51"/>
      <c r="BI4046" s="51"/>
    </row>
    <row r="4047" spans="57:61" x14ac:dyDescent="0.55000000000000004">
      <c r="BE4047" s="51"/>
      <c r="BF4047" s="51"/>
      <c r="BG4047" s="51"/>
      <c r="BH4047" s="51"/>
      <c r="BI4047" s="51"/>
    </row>
    <row r="4048" spans="57:61" x14ac:dyDescent="0.55000000000000004">
      <c r="BE4048" s="51"/>
      <c r="BF4048" s="51"/>
      <c r="BG4048" s="51"/>
      <c r="BH4048" s="51"/>
      <c r="BI4048" s="51"/>
    </row>
    <row r="4049" spans="57:61" x14ac:dyDescent="0.55000000000000004">
      <c r="BE4049" s="51"/>
      <c r="BF4049" s="51"/>
      <c r="BG4049" s="51"/>
      <c r="BH4049" s="51"/>
      <c r="BI4049" s="51"/>
    </row>
    <row r="4050" spans="57:61" x14ac:dyDescent="0.55000000000000004">
      <c r="BE4050" s="51"/>
      <c r="BF4050" s="51"/>
      <c r="BG4050" s="51"/>
      <c r="BH4050" s="51"/>
      <c r="BI4050" s="51"/>
    </row>
    <row r="4051" spans="57:61" x14ac:dyDescent="0.55000000000000004">
      <c r="BE4051" s="51"/>
      <c r="BF4051" s="51"/>
      <c r="BG4051" s="51"/>
      <c r="BH4051" s="51"/>
      <c r="BI4051" s="51"/>
    </row>
    <row r="4052" spans="57:61" x14ac:dyDescent="0.55000000000000004">
      <c r="BE4052" s="51"/>
      <c r="BF4052" s="51"/>
      <c r="BG4052" s="51"/>
      <c r="BH4052" s="51"/>
      <c r="BI4052" s="51"/>
    </row>
    <row r="4053" spans="57:61" x14ac:dyDescent="0.55000000000000004">
      <c r="BE4053" s="51"/>
      <c r="BF4053" s="51"/>
      <c r="BG4053" s="51"/>
      <c r="BH4053" s="51"/>
      <c r="BI4053" s="51"/>
    </row>
    <row r="4054" spans="57:61" x14ac:dyDescent="0.55000000000000004">
      <c r="BE4054" s="51"/>
      <c r="BF4054" s="51"/>
      <c r="BG4054" s="51"/>
      <c r="BH4054" s="51"/>
      <c r="BI4054" s="51"/>
    </row>
    <row r="4055" spans="57:61" x14ac:dyDescent="0.55000000000000004">
      <c r="BE4055" s="51"/>
      <c r="BF4055" s="51"/>
      <c r="BG4055" s="51"/>
      <c r="BH4055" s="51"/>
      <c r="BI4055" s="51"/>
    </row>
    <row r="4056" spans="57:61" x14ac:dyDescent="0.55000000000000004">
      <c r="BE4056" s="51"/>
      <c r="BF4056" s="51"/>
      <c r="BG4056" s="51"/>
      <c r="BH4056" s="51"/>
      <c r="BI4056" s="51"/>
    </row>
    <row r="4057" spans="57:61" x14ac:dyDescent="0.55000000000000004">
      <c r="BE4057" s="51"/>
      <c r="BF4057" s="51"/>
      <c r="BG4057" s="51"/>
      <c r="BH4057" s="51"/>
      <c r="BI4057" s="51"/>
    </row>
    <row r="4058" spans="57:61" x14ac:dyDescent="0.55000000000000004">
      <c r="BE4058" s="51"/>
      <c r="BF4058" s="51"/>
      <c r="BG4058" s="51"/>
      <c r="BH4058" s="51"/>
      <c r="BI4058" s="51"/>
    </row>
    <row r="4059" spans="57:61" x14ac:dyDescent="0.55000000000000004">
      <c r="BE4059" s="51"/>
      <c r="BF4059" s="51"/>
      <c r="BG4059" s="51"/>
      <c r="BH4059" s="51"/>
      <c r="BI4059" s="51"/>
    </row>
    <row r="4060" spans="57:61" x14ac:dyDescent="0.55000000000000004">
      <c r="BE4060" s="51"/>
      <c r="BF4060" s="51"/>
      <c r="BG4060" s="51"/>
      <c r="BH4060" s="51"/>
      <c r="BI4060" s="51"/>
    </row>
    <row r="4061" spans="57:61" x14ac:dyDescent="0.55000000000000004">
      <c r="BE4061" s="51"/>
      <c r="BF4061" s="51"/>
      <c r="BG4061" s="51"/>
      <c r="BH4061" s="51"/>
      <c r="BI4061" s="51"/>
    </row>
    <row r="4062" spans="57:61" x14ac:dyDescent="0.55000000000000004">
      <c r="BE4062" s="51"/>
      <c r="BF4062" s="51"/>
      <c r="BG4062" s="51"/>
      <c r="BH4062" s="51"/>
      <c r="BI4062" s="51"/>
    </row>
    <row r="4063" spans="57:61" x14ac:dyDescent="0.55000000000000004">
      <c r="BE4063" s="51"/>
      <c r="BF4063" s="51"/>
      <c r="BG4063" s="51"/>
      <c r="BH4063" s="51"/>
      <c r="BI4063" s="51"/>
    </row>
    <row r="4064" spans="57:61" x14ac:dyDescent="0.55000000000000004">
      <c r="BE4064" s="51"/>
      <c r="BF4064" s="51"/>
      <c r="BG4064" s="51"/>
      <c r="BH4064" s="51"/>
      <c r="BI4064" s="51"/>
    </row>
    <row r="4065" spans="57:61" x14ac:dyDescent="0.55000000000000004">
      <c r="BE4065" s="51"/>
      <c r="BF4065" s="51"/>
      <c r="BG4065" s="51"/>
      <c r="BH4065" s="51"/>
      <c r="BI4065" s="51"/>
    </row>
    <row r="4066" spans="57:61" x14ac:dyDescent="0.55000000000000004">
      <c r="BE4066" s="51"/>
      <c r="BF4066" s="51"/>
      <c r="BG4066" s="51"/>
      <c r="BH4066" s="51"/>
      <c r="BI4066" s="51"/>
    </row>
    <row r="4067" spans="57:61" x14ac:dyDescent="0.55000000000000004">
      <c r="BE4067" s="51"/>
      <c r="BF4067" s="51"/>
      <c r="BG4067" s="51"/>
      <c r="BH4067" s="51"/>
      <c r="BI4067" s="51"/>
    </row>
    <row r="4068" spans="57:61" x14ac:dyDescent="0.55000000000000004">
      <c r="BE4068" s="51"/>
      <c r="BF4068" s="51"/>
      <c r="BG4068" s="51"/>
      <c r="BH4068" s="51"/>
      <c r="BI4068" s="51"/>
    </row>
    <row r="4069" spans="57:61" x14ac:dyDescent="0.55000000000000004">
      <c r="BE4069" s="51"/>
      <c r="BF4069" s="51"/>
      <c r="BG4069" s="51"/>
      <c r="BH4069" s="51"/>
      <c r="BI4069" s="51"/>
    </row>
    <row r="4070" spans="57:61" x14ac:dyDescent="0.55000000000000004">
      <c r="BE4070" s="51"/>
      <c r="BF4070" s="51"/>
      <c r="BG4070" s="51"/>
      <c r="BH4070" s="51"/>
      <c r="BI4070" s="51"/>
    </row>
    <row r="4071" spans="57:61" x14ac:dyDescent="0.55000000000000004">
      <c r="BE4071" s="51"/>
      <c r="BF4071" s="51"/>
      <c r="BG4071" s="51"/>
      <c r="BH4071" s="51"/>
      <c r="BI4071" s="51"/>
    </row>
    <row r="4072" spans="57:61" x14ac:dyDescent="0.55000000000000004">
      <c r="BE4072" s="51"/>
      <c r="BF4072" s="51"/>
      <c r="BG4072" s="51"/>
      <c r="BH4072" s="51"/>
      <c r="BI4072" s="51"/>
    </row>
    <row r="4073" spans="57:61" x14ac:dyDescent="0.55000000000000004">
      <c r="BE4073" s="51"/>
      <c r="BF4073" s="51"/>
      <c r="BG4073" s="51"/>
      <c r="BH4073" s="51"/>
      <c r="BI4073" s="51"/>
    </row>
    <row r="4074" spans="57:61" x14ac:dyDescent="0.55000000000000004">
      <c r="BE4074" s="51"/>
      <c r="BF4074" s="51"/>
      <c r="BG4074" s="51"/>
      <c r="BH4074" s="51"/>
      <c r="BI4074" s="51"/>
    </row>
    <row r="4075" spans="57:61" x14ac:dyDescent="0.55000000000000004">
      <c r="BE4075" s="51"/>
      <c r="BF4075" s="51"/>
      <c r="BG4075" s="51"/>
      <c r="BH4075" s="51"/>
      <c r="BI4075" s="51"/>
    </row>
    <row r="4076" spans="57:61" x14ac:dyDescent="0.55000000000000004">
      <c r="BE4076" s="51"/>
      <c r="BF4076" s="51"/>
      <c r="BG4076" s="51"/>
      <c r="BH4076" s="51"/>
      <c r="BI4076" s="51"/>
    </row>
    <row r="4077" spans="57:61" x14ac:dyDescent="0.55000000000000004">
      <c r="BE4077" s="51"/>
      <c r="BF4077" s="51"/>
      <c r="BG4077" s="51"/>
      <c r="BH4077" s="51"/>
      <c r="BI4077" s="51"/>
    </row>
    <row r="4078" spans="57:61" x14ac:dyDescent="0.55000000000000004">
      <c r="BE4078" s="51"/>
      <c r="BF4078" s="51"/>
      <c r="BG4078" s="51"/>
      <c r="BH4078" s="51"/>
      <c r="BI4078" s="51"/>
    </row>
    <row r="4079" spans="57:61" x14ac:dyDescent="0.55000000000000004">
      <c r="BE4079" s="51"/>
      <c r="BF4079" s="51"/>
      <c r="BG4079" s="51"/>
      <c r="BH4079" s="51"/>
      <c r="BI4079" s="51"/>
    </row>
    <row r="4080" spans="57:61" x14ac:dyDescent="0.55000000000000004">
      <c r="BE4080" s="51"/>
      <c r="BF4080" s="51"/>
      <c r="BG4080" s="51"/>
      <c r="BH4080" s="51"/>
      <c r="BI4080" s="51"/>
    </row>
    <row r="4081" spans="57:61" x14ac:dyDescent="0.55000000000000004">
      <c r="BE4081" s="51"/>
      <c r="BF4081" s="51"/>
      <c r="BG4081" s="51"/>
      <c r="BH4081" s="51"/>
      <c r="BI4081" s="51"/>
    </row>
    <row r="4082" spans="57:61" x14ac:dyDescent="0.55000000000000004">
      <c r="BE4082" s="51"/>
      <c r="BF4082" s="51"/>
      <c r="BG4082" s="51"/>
      <c r="BH4082" s="51"/>
      <c r="BI4082" s="51"/>
    </row>
    <row r="4083" spans="57:61" x14ac:dyDescent="0.55000000000000004">
      <c r="BE4083" s="51"/>
      <c r="BF4083" s="51"/>
      <c r="BG4083" s="51"/>
      <c r="BH4083" s="51"/>
      <c r="BI4083" s="51"/>
    </row>
    <row r="4084" spans="57:61" x14ac:dyDescent="0.55000000000000004">
      <c r="BE4084" s="51"/>
      <c r="BF4084" s="51"/>
      <c r="BG4084" s="51"/>
      <c r="BH4084" s="51"/>
      <c r="BI4084" s="51"/>
    </row>
    <row r="4085" spans="57:61" x14ac:dyDescent="0.55000000000000004">
      <c r="BE4085" s="51"/>
      <c r="BF4085" s="51"/>
      <c r="BG4085" s="51"/>
      <c r="BH4085" s="51"/>
      <c r="BI4085" s="51"/>
    </row>
    <row r="4086" spans="57:61" x14ac:dyDescent="0.55000000000000004">
      <c r="BE4086" s="51"/>
      <c r="BF4086" s="51"/>
      <c r="BG4086" s="51"/>
      <c r="BH4086" s="51"/>
      <c r="BI4086" s="51"/>
    </row>
    <row r="4087" spans="57:61" x14ac:dyDescent="0.55000000000000004">
      <c r="BE4087" s="51"/>
      <c r="BF4087" s="51"/>
      <c r="BG4087" s="51"/>
      <c r="BH4087" s="51"/>
      <c r="BI4087" s="51"/>
    </row>
    <row r="4088" spans="57:61" x14ac:dyDescent="0.55000000000000004">
      <c r="BE4088" s="51"/>
      <c r="BF4088" s="51"/>
      <c r="BG4088" s="51"/>
      <c r="BH4088" s="51"/>
      <c r="BI4088" s="51"/>
    </row>
    <row r="4089" spans="57:61" x14ac:dyDescent="0.55000000000000004">
      <c r="BE4089" s="51"/>
      <c r="BF4089" s="51"/>
      <c r="BG4089" s="51"/>
      <c r="BH4089" s="51"/>
      <c r="BI4089" s="51"/>
    </row>
    <row r="4090" spans="57:61" x14ac:dyDescent="0.55000000000000004">
      <c r="BE4090" s="51"/>
      <c r="BF4090" s="51"/>
      <c r="BG4090" s="51"/>
      <c r="BH4090" s="51"/>
      <c r="BI4090" s="51"/>
    </row>
    <row r="4091" spans="57:61" x14ac:dyDescent="0.55000000000000004">
      <c r="BE4091" s="51"/>
      <c r="BF4091" s="51"/>
      <c r="BG4091" s="51"/>
      <c r="BH4091" s="51"/>
      <c r="BI4091" s="51"/>
    </row>
    <row r="4092" spans="57:61" x14ac:dyDescent="0.55000000000000004">
      <c r="BE4092" s="51"/>
      <c r="BF4092" s="51"/>
      <c r="BG4092" s="51"/>
      <c r="BH4092" s="51"/>
      <c r="BI4092" s="51"/>
    </row>
    <row r="4093" spans="57:61" x14ac:dyDescent="0.55000000000000004">
      <c r="BE4093" s="51"/>
      <c r="BF4093" s="51"/>
      <c r="BG4093" s="51"/>
      <c r="BH4093" s="51"/>
      <c r="BI4093" s="51"/>
    </row>
    <row r="4094" spans="57:61" x14ac:dyDescent="0.55000000000000004">
      <c r="BE4094" s="51"/>
      <c r="BF4094" s="51"/>
      <c r="BG4094" s="51"/>
      <c r="BH4094" s="51"/>
      <c r="BI4094" s="51"/>
    </row>
    <row r="4095" spans="57:61" x14ac:dyDescent="0.55000000000000004">
      <c r="BE4095" s="51"/>
      <c r="BF4095" s="51"/>
      <c r="BG4095" s="51"/>
      <c r="BH4095" s="51"/>
      <c r="BI4095" s="51"/>
    </row>
    <row r="4096" spans="57:61" x14ac:dyDescent="0.55000000000000004">
      <c r="BE4096" s="51"/>
      <c r="BF4096" s="51"/>
      <c r="BG4096" s="51"/>
      <c r="BH4096" s="51"/>
      <c r="BI4096" s="51"/>
    </row>
    <row r="4097" spans="57:61" x14ac:dyDescent="0.55000000000000004">
      <c r="BE4097" s="51"/>
      <c r="BF4097" s="51"/>
      <c r="BG4097" s="51"/>
      <c r="BH4097" s="51"/>
      <c r="BI4097" s="51"/>
    </row>
    <row r="4098" spans="57:61" x14ac:dyDescent="0.55000000000000004">
      <c r="BE4098" s="51"/>
      <c r="BF4098" s="51"/>
      <c r="BG4098" s="51"/>
      <c r="BH4098" s="51"/>
      <c r="BI4098" s="51"/>
    </row>
    <row r="4099" spans="57:61" x14ac:dyDescent="0.55000000000000004">
      <c r="BE4099" s="51"/>
      <c r="BF4099" s="51"/>
      <c r="BG4099" s="51"/>
      <c r="BH4099" s="51"/>
      <c r="BI4099" s="51"/>
    </row>
    <row r="4100" spans="57:61" x14ac:dyDescent="0.55000000000000004">
      <c r="BE4100" s="51"/>
      <c r="BF4100" s="51"/>
      <c r="BG4100" s="51"/>
      <c r="BH4100" s="51"/>
      <c r="BI4100" s="51"/>
    </row>
    <row r="4101" spans="57:61" x14ac:dyDescent="0.55000000000000004">
      <c r="BE4101" s="51"/>
      <c r="BF4101" s="51"/>
      <c r="BG4101" s="51"/>
      <c r="BH4101" s="51"/>
      <c r="BI4101" s="51"/>
    </row>
    <row r="4102" spans="57:61" x14ac:dyDescent="0.55000000000000004">
      <c r="BE4102" s="51"/>
      <c r="BF4102" s="51"/>
      <c r="BG4102" s="51"/>
      <c r="BH4102" s="51"/>
      <c r="BI4102" s="51"/>
    </row>
    <row r="4103" spans="57:61" x14ac:dyDescent="0.55000000000000004">
      <c r="BE4103" s="51"/>
      <c r="BF4103" s="51"/>
      <c r="BG4103" s="51"/>
      <c r="BH4103" s="51"/>
      <c r="BI4103" s="51"/>
    </row>
    <row r="4104" spans="57:61" x14ac:dyDescent="0.55000000000000004">
      <c r="BE4104" s="51"/>
      <c r="BF4104" s="51"/>
      <c r="BG4104" s="51"/>
      <c r="BH4104" s="51"/>
      <c r="BI4104" s="51"/>
    </row>
    <row r="4105" spans="57:61" x14ac:dyDescent="0.55000000000000004">
      <c r="BE4105" s="51"/>
      <c r="BF4105" s="51"/>
      <c r="BG4105" s="51"/>
      <c r="BH4105" s="51"/>
      <c r="BI4105" s="51"/>
    </row>
    <row r="4106" spans="57:61" x14ac:dyDescent="0.55000000000000004">
      <c r="BE4106" s="51"/>
      <c r="BF4106" s="51"/>
      <c r="BG4106" s="51"/>
      <c r="BH4106" s="51"/>
      <c r="BI4106" s="51"/>
    </row>
    <row r="4107" spans="57:61" x14ac:dyDescent="0.55000000000000004">
      <c r="BE4107" s="51"/>
      <c r="BF4107" s="51"/>
      <c r="BG4107" s="51"/>
      <c r="BH4107" s="51"/>
      <c r="BI4107" s="51"/>
    </row>
    <row r="4108" spans="57:61" x14ac:dyDescent="0.55000000000000004">
      <c r="BE4108" s="51"/>
      <c r="BF4108" s="51"/>
      <c r="BG4108" s="51"/>
      <c r="BH4108" s="51"/>
      <c r="BI4108" s="51"/>
    </row>
    <row r="4109" spans="57:61" x14ac:dyDescent="0.55000000000000004">
      <c r="BE4109" s="51"/>
      <c r="BF4109" s="51"/>
      <c r="BG4109" s="51"/>
      <c r="BH4109" s="51"/>
      <c r="BI4109" s="51"/>
    </row>
    <row r="4110" spans="57:61" x14ac:dyDescent="0.55000000000000004">
      <c r="BE4110" s="51"/>
      <c r="BF4110" s="51"/>
      <c r="BG4110" s="51"/>
      <c r="BH4110" s="51"/>
      <c r="BI4110" s="51"/>
    </row>
    <row r="4111" spans="57:61" x14ac:dyDescent="0.55000000000000004">
      <c r="BE4111" s="51"/>
      <c r="BF4111" s="51"/>
      <c r="BG4111" s="51"/>
      <c r="BH4111" s="51"/>
      <c r="BI4111" s="51"/>
    </row>
    <row r="4112" spans="57:61" x14ac:dyDescent="0.55000000000000004">
      <c r="BE4112" s="51"/>
      <c r="BF4112" s="51"/>
      <c r="BG4112" s="51"/>
      <c r="BH4112" s="51"/>
      <c r="BI4112" s="51"/>
    </row>
    <row r="4113" spans="57:61" x14ac:dyDescent="0.55000000000000004">
      <c r="BE4113" s="51"/>
      <c r="BF4113" s="51"/>
      <c r="BG4113" s="51"/>
      <c r="BH4113" s="51"/>
      <c r="BI4113" s="51"/>
    </row>
    <row r="4114" spans="57:61" x14ac:dyDescent="0.55000000000000004">
      <c r="BE4114" s="51"/>
      <c r="BF4114" s="51"/>
      <c r="BG4114" s="51"/>
      <c r="BH4114" s="51"/>
      <c r="BI4114" s="51"/>
    </row>
    <row r="4115" spans="57:61" x14ac:dyDescent="0.55000000000000004">
      <c r="BE4115" s="51"/>
      <c r="BF4115" s="51"/>
      <c r="BG4115" s="51"/>
      <c r="BH4115" s="51"/>
      <c r="BI4115" s="51"/>
    </row>
    <row r="4116" spans="57:61" x14ac:dyDescent="0.55000000000000004">
      <c r="BE4116" s="51"/>
      <c r="BF4116" s="51"/>
      <c r="BG4116" s="51"/>
      <c r="BH4116" s="51"/>
      <c r="BI4116" s="51"/>
    </row>
    <row r="4117" spans="57:61" x14ac:dyDescent="0.55000000000000004">
      <c r="BE4117" s="51"/>
      <c r="BF4117" s="51"/>
      <c r="BG4117" s="51"/>
      <c r="BH4117" s="51"/>
      <c r="BI4117" s="51"/>
    </row>
    <row r="4118" spans="57:61" x14ac:dyDescent="0.55000000000000004">
      <c r="BE4118" s="51"/>
      <c r="BF4118" s="51"/>
      <c r="BG4118" s="51"/>
      <c r="BH4118" s="51"/>
      <c r="BI4118" s="51"/>
    </row>
    <row r="4119" spans="57:61" x14ac:dyDescent="0.55000000000000004">
      <c r="BE4119" s="51"/>
      <c r="BF4119" s="51"/>
      <c r="BG4119" s="51"/>
      <c r="BH4119" s="51"/>
      <c r="BI4119" s="51"/>
    </row>
    <row r="4120" spans="57:61" x14ac:dyDescent="0.55000000000000004">
      <c r="BE4120" s="51"/>
      <c r="BF4120" s="51"/>
      <c r="BG4120" s="51"/>
      <c r="BH4120" s="51"/>
      <c r="BI4120" s="51"/>
    </row>
    <row r="4121" spans="57:61" x14ac:dyDescent="0.55000000000000004">
      <c r="BE4121" s="51"/>
      <c r="BF4121" s="51"/>
      <c r="BG4121" s="51"/>
      <c r="BH4121" s="51"/>
      <c r="BI4121" s="51"/>
    </row>
    <row r="4122" spans="57:61" x14ac:dyDescent="0.55000000000000004">
      <c r="BE4122" s="51"/>
      <c r="BF4122" s="51"/>
      <c r="BG4122" s="51"/>
      <c r="BH4122" s="51"/>
      <c r="BI4122" s="51"/>
    </row>
    <row r="4123" spans="57:61" x14ac:dyDescent="0.55000000000000004">
      <c r="BE4123" s="51"/>
      <c r="BF4123" s="51"/>
      <c r="BG4123" s="51"/>
      <c r="BH4123" s="51"/>
      <c r="BI4123" s="51"/>
    </row>
    <row r="4124" spans="57:61" x14ac:dyDescent="0.55000000000000004">
      <c r="BE4124" s="51"/>
      <c r="BF4124" s="51"/>
      <c r="BG4124" s="51"/>
      <c r="BH4124" s="51"/>
      <c r="BI4124" s="51"/>
    </row>
    <row r="4125" spans="57:61" x14ac:dyDescent="0.55000000000000004">
      <c r="BE4125" s="51"/>
      <c r="BF4125" s="51"/>
      <c r="BG4125" s="51"/>
      <c r="BH4125" s="51"/>
      <c r="BI4125" s="51"/>
    </row>
    <row r="4126" spans="57:61" x14ac:dyDescent="0.55000000000000004">
      <c r="BE4126" s="51"/>
      <c r="BF4126" s="51"/>
      <c r="BG4126" s="51"/>
      <c r="BH4126" s="51"/>
      <c r="BI4126" s="51"/>
    </row>
    <row r="4127" spans="57:61" x14ac:dyDescent="0.55000000000000004">
      <c r="BE4127" s="51"/>
      <c r="BF4127" s="51"/>
      <c r="BG4127" s="51"/>
      <c r="BH4127" s="51"/>
      <c r="BI4127" s="51"/>
    </row>
    <row r="4128" spans="57:61" x14ac:dyDescent="0.55000000000000004">
      <c r="BE4128" s="51"/>
      <c r="BF4128" s="51"/>
      <c r="BG4128" s="51"/>
      <c r="BH4128" s="51"/>
      <c r="BI4128" s="51"/>
    </row>
    <row r="4129" spans="57:61" x14ac:dyDescent="0.55000000000000004">
      <c r="BE4129" s="51"/>
      <c r="BF4129" s="51"/>
      <c r="BG4129" s="51"/>
      <c r="BH4129" s="51"/>
      <c r="BI4129" s="51"/>
    </row>
    <row r="4130" spans="57:61" x14ac:dyDescent="0.55000000000000004">
      <c r="BE4130" s="51"/>
      <c r="BF4130" s="51"/>
      <c r="BG4130" s="51"/>
      <c r="BH4130" s="51"/>
      <c r="BI4130" s="51"/>
    </row>
    <row r="4131" spans="57:61" x14ac:dyDescent="0.55000000000000004">
      <c r="BE4131" s="51"/>
      <c r="BF4131" s="51"/>
      <c r="BG4131" s="51"/>
      <c r="BH4131" s="51"/>
      <c r="BI4131" s="51"/>
    </row>
    <row r="4132" spans="57:61" x14ac:dyDescent="0.55000000000000004">
      <c r="BE4132" s="51"/>
      <c r="BF4132" s="51"/>
      <c r="BG4132" s="51"/>
      <c r="BH4132" s="51"/>
      <c r="BI4132" s="51"/>
    </row>
    <row r="4133" spans="57:61" x14ac:dyDescent="0.55000000000000004">
      <c r="BE4133" s="51"/>
      <c r="BF4133" s="51"/>
      <c r="BG4133" s="51"/>
      <c r="BH4133" s="51"/>
      <c r="BI4133" s="51"/>
    </row>
    <row r="4134" spans="57:61" x14ac:dyDescent="0.55000000000000004">
      <c r="BE4134" s="51"/>
      <c r="BF4134" s="51"/>
      <c r="BG4134" s="51"/>
      <c r="BH4134" s="51"/>
      <c r="BI4134" s="51"/>
    </row>
    <row r="4135" spans="57:61" x14ac:dyDescent="0.55000000000000004">
      <c r="BE4135" s="51"/>
      <c r="BF4135" s="51"/>
      <c r="BG4135" s="51"/>
      <c r="BH4135" s="51"/>
      <c r="BI4135" s="51"/>
    </row>
    <row r="4136" spans="57:61" x14ac:dyDescent="0.55000000000000004">
      <c r="BE4136" s="51"/>
      <c r="BF4136" s="51"/>
      <c r="BG4136" s="51"/>
      <c r="BH4136" s="51"/>
      <c r="BI4136" s="51"/>
    </row>
    <row r="4137" spans="57:61" x14ac:dyDescent="0.55000000000000004">
      <c r="BE4137" s="51"/>
      <c r="BF4137" s="51"/>
      <c r="BG4137" s="51"/>
      <c r="BH4137" s="51"/>
      <c r="BI4137" s="51"/>
    </row>
    <row r="4138" spans="57:61" x14ac:dyDescent="0.55000000000000004">
      <c r="BE4138" s="51"/>
      <c r="BF4138" s="51"/>
      <c r="BG4138" s="51"/>
      <c r="BH4138" s="51"/>
      <c r="BI4138" s="51"/>
    </row>
    <row r="4139" spans="57:61" x14ac:dyDescent="0.55000000000000004">
      <c r="BE4139" s="51"/>
      <c r="BF4139" s="51"/>
      <c r="BG4139" s="51"/>
      <c r="BH4139" s="51"/>
      <c r="BI4139" s="51"/>
    </row>
    <row r="4140" spans="57:61" x14ac:dyDescent="0.55000000000000004">
      <c r="BE4140" s="51"/>
      <c r="BF4140" s="51"/>
      <c r="BG4140" s="51"/>
      <c r="BH4140" s="51"/>
      <c r="BI4140" s="51"/>
    </row>
    <row r="4141" spans="57:61" x14ac:dyDescent="0.55000000000000004">
      <c r="BE4141" s="51"/>
      <c r="BF4141" s="51"/>
      <c r="BG4141" s="51"/>
      <c r="BH4141" s="51"/>
      <c r="BI4141" s="51"/>
    </row>
    <row r="4142" spans="57:61" x14ac:dyDescent="0.55000000000000004">
      <c r="BE4142" s="51"/>
      <c r="BF4142" s="51"/>
      <c r="BG4142" s="51"/>
      <c r="BH4142" s="51"/>
      <c r="BI4142" s="51"/>
    </row>
    <row r="4143" spans="57:61" x14ac:dyDescent="0.55000000000000004">
      <c r="BE4143" s="51"/>
      <c r="BF4143" s="51"/>
      <c r="BG4143" s="51"/>
      <c r="BH4143" s="51"/>
      <c r="BI4143" s="51"/>
    </row>
    <row r="4144" spans="57:61" x14ac:dyDescent="0.55000000000000004">
      <c r="BE4144" s="51"/>
      <c r="BF4144" s="51"/>
      <c r="BG4144" s="51"/>
      <c r="BH4144" s="51"/>
      <c r="BI4144" s="51"/>
    </row>
    <row r="4145" spans="57:61" x14ac:dyDescent="0.55000000000000004">
      <c r="BE4145" s="51"/>
      <c r="BF4145" s="51"/>
      <c r="BG4145" s="51"/>
      <c r="BH4145" s="51"/>
      <c r="BI4145" s="51"/>
    </row>
    <row r="4146" spans="57:61" x14ac:dyDescent="0.55000000000000004">
      <c r="BE4146" s="51"/>
      <c r="BF4146" s="51"/>
      <c r="BG4146" s="51"/>
      <c r="BH4146" s="51"/>
      <c r="BI4146" s="51"/>
    </row>
    <row r="4147" spans="57:61" x14ac:dyDescent="0.55000000000000004">
      <c r="BE4147" s="51"/>
      <c r="BF4147" s="51"/>
      <c r="BG4147" s="51"/>
      <c r="BH4147" s="51"/>
      <c r="BI4147" s="51"/>
    </row>
    <row r="4148" spans="57:61" x14ac:dyDescent="0.55000000000000004">
      <c r="BE4148" s="51"/>
      <c r="BF4148" s="51"/>
      <c r="BG4148" s="51"/>
      <c r="BH4148" s="51"/>
      <c r="BI4148" s="51"/>
    </row>
    <row r="4149" spans="57:61" x14ac:dyDescent="0.55000000000000004">
      <c r="BE4149" s="51"/>
      <c r="BF4149" s="51"/>
      <c r="BG4149" s="51"/>
      <c r="BH4149" s="51"/>
      <c r="BI4149" s="51"/>
    </row>
    <row r="4150" spans="57:61" x14ac:dyDescent="0.55000000000000004">
      <c r="BE4150" s="51"/>
      <c r="BF4150" s="51"/>
      <c r="BG4150" s="51"/>
      <c r="BH4150" s="51"/>
      <c r="BI4150" s="51"/>
    </row>
    <row r="4151" spans="57:61" x14ac:dyDescent="0.55000000000000004">
      <c r="BE4151" s="51"/>
      <c r="BF4151" s="51"/>
      <c r="BG4151" s="51"/>
      <c r="BH4151" s="51"/>
      <c r="BI4151" s="51"/>
    </row>
    <row r="4152" spans="57:61" x14ac:dyDescent="0.55000000000000004">
      <c r="BE4152" s="51"/>
      <c r="BF4152" s="51"/>
      <c r="BG4152" s="51"/>
      <c r="BH4152" s="51"/>
      <c r="BI4152" s="51"/>
    </row>
    <row r="4153" spans="57:61" x14ac:dyDescent="0.55000000000000004">
      <c r="BE4153" s="51"/>
      <c r="BF4153" s="51"/>
      <c r="BG4153" s="51"/>
      <c r="BH4153" s="51"/>
      <c r="BI4153" s="51"/>
    </row>
    <row r="4154" spans="57:61" x14ac:dyDescent="0.55000000000000004">
      <c r="BE4154" s="51"/>
      <c r="BF4154" s="51"/>
      <c r="BG4154" s="51"/>
      <c r="BH4154" s="51"/>
      <c r="BI4154" s="51"/>
    </row>
    <row r="4155" spans="57:61" x14ac:dyDescent="0.55000000000000004">
      <c r="BE4155" s="51"/>
      <c r="BF4155" s="51"/>
      <c r="BG4155" s="51"/>
      <c r="BH4155" s="51"/>
      <c r="BI4155" s="51"/>
    </row>
    <row r="4156" spans="57:61" x14ac:dyDescent="0.55000000000000004">
      <c r="BE4156" s="51"/>
      <c r="BF4156" s="51"/>
      <c r="BG4156" s="51"/>
      <c r="BH4156" s="51"/>
      <c r="BI4156" s="51"/>
    </row>
    <row r="4157" spans="57:61" x14ac:dyDescent="0.55000000000000004">
      <c r="BE4157" s="51"/>
      <c r="BF4157" s="51"/>
      <c r="BG4157" s="51"/>
      <c r="BH4157" s="51"/>
      <c r="BI4157" s="51"/>
    </row>
    <row r="4158" spans="57:61" x14ac:dyDescent="0.55000000000000004">
      <c r="BE4158" s="51"/>
      <c r="BF4158" s="51"/>
      <c r="BG4158" s="51"/>
      <c r="BH4158" s="51"/>
      <c r="BI4158" s="51"/>
    </row>
    <row r="4159" spans="57:61" x14ac:dyDescent="0.55000000000000004">
      <c r="BE4159" s="51"/>
      <c r="BF4159" s="51"/>
      <c r="BG4159" s="51"/>
      <c r="BH4159" s="51"/>
      <c r="BI4159" s="51"/>
    </row>
    <row r="4160" spans="57:61" x14ac:dyDescent="0.55000000000000004">
      <c r="BE4160" s="51"/>
      <c r="BF4160" s="51"/>
      <c r="BG4160" s="51"/>
      <c r="BH4160" s="51"/>
      <c r="BI4160" s="51"/>
    </row>
    <row r="4161" spans="57:61" x14ac:dyDescent="0.55000000000000004">
      <c r="BE4161" s="51"/>
      <c r="BF4161" s="51"/>
      <c r="BG4161" s="51"/>
      <c r="BH4161" s="51"/>
      <c r="BI4161" s="51"/>
    </row>
    <row r="4162" spans="57:61" x14ac:dyDescent="0.55000000000000004">
      <c r="BE4162" s="51"/>
      <c r="BF4162" s="51"/>
      <c r="BG4162" s="51"/>
      <c r="BH4162" s="51"/>
      <c r="BI4162" s="51"/>
    </row>
    <row r="4163" spans="57:61" x14ac:dyDescent="0.55000000000000004">
      <c r="BE4163" s="51"/>
      <c r="BF4163" s="51"/>
      <c r="BG4163" s="51"/>
      <c r="BH4163" s="51"/>
      <c r="BI4163" s="51"/>
    </row>
    <row r="4164" spans="57:61" x14ac:dyDescent="0.55000000000000004">
      <c r="BE4164" s="51"/>
      <c r="BF4164" s="51"/>
      <c r="BG4164" s="51"/>
      <c r="BH4164" s="51"/>
      <c r="BI4164" s="51"/>
    </row>
    <row r="4165" spans="57:61" x14ac:dyDescent="0.55000000000000004">
      <c r="BE4165" s="51"/>
      <c r="BF4165" s="51"/>
      <c r="BG4165" s="51"/>
      <c r="BH4165" s="51"/>
      <c r="BI4165" s="51"/>
    </row>
    <row r="4166" spans="57:61" x14ac:dyDescent="0.55000000000000004">
      <c r="BE4166" s="51"/>
      <c r="BF4166" s="51"/>
      <c r="BG4166" s="51"/>
      <c r="BH4166" s="51"/>
      <c r="BI4166" s="51"/>
    </row>
    <row r="4167" spans="57:61" x14ac:dyDescent="0.55000000000000004">
      <c r="BE4167" s="51"/>
      <c r="BF4167" s="51"/>
      <c r="BG4167" s="51"/>
      <c r="BH4167" s="51"/>
      <c r="BI4167" s="51"/>
    </row>
    <row r="4168" spans="57:61" x14ac:dyDescent="0.55000000000000004">
      <c r="BE4168" s="51"/>
      <c r="BF4168" s="51"/>
      <c r="BG4168" s="51"/>
      <c r="BH4168" s="51"/>
      <c r="BI4168" s="51"/>
    </row>
    <row r="4169" spans="57:61" x14ac:dyDescent="0.55000000000000004">
      <c r="BE4169" s="51"/>
      <c r="BF4169" s="51"/>
      <c r="BG4169" s="51"/>
      <c r="BH4169" s="51"/>
      <c r="BI4169" s="51"/>
    </row>
    <row r="4170" spans="57:61" x14ac:dyDescent="0.55000000000000004">
      <c r="BE4170" s="51"/>
      <c r="BF4170" s="51"/>
      <c r="BG4170" s="51"/>
      <c r="BH4170" s="51"/>
      <c r="BI4170" s="51"/>
    </row>
    <row r="4171" spans="57:61" x14ac:dyDescent="0.55000000000000004">
      <c r="BE4171" s="51"/>
      <c r="BF4171" s="51"/>
      <c r="BG4171" s="51"/>
      <c r="BH4171" s="51"/>
      <c r="BI4171" s="51"/>
    </row>
    <row r="4172" spans="57:61" x14ac:dyDescent="0.55000000000000004">
      <c r="BE4172" s="51"/>
      <c r="BF4172" s="51"/>
      <c r="BG4172" s="51"/>
      <c r="BH4172" s="51"/>
      <c r="BI4172" s="51"/>
    </row>
    <row r="4173" spans="57:61" x14ac:dyDescent="0.55000000000000004">
      <c r="BE4173" s="51"/>
      <c r="BF4173" s="51"/>
      <c r="BG4173" s="51"/>
      <c r="BH4173" s="51"/>
      <c r="BI4173" s="51"/>
    </row>
    <row r="4174" spans="57:61" x14ac:dyDescent="0.55000000000000004">
      <c r="BE4174" s="51"/>
      <c r="BF4174" s="51"/>
      <c r="BG4174" s="51"/>
      <c r="BH4174" s="51"/>
      <c r="BI4174" s="51"/>
    </row>
    <row r="4175" spans="57:61" x14ac:dyDescent="0.55000000000000004">
      <c r="BE4175" s="51"/>
      <c r="BF4175" s="51"/>
      <c r="BG4175" s="51"/>
      <c r="BH4175" s="51"/>
      <c r="BI4175" s="51"/>
    </row>
    <row r="4176" spans="57:61" x14ac:dyDescent="0.55000000000000004">
      <c r="BE4176" s="51"/>
      <c r="BF4176" s="51"/>
      <c r="BG4176" s="51"/>
      <c r="BH4176" s="51"/>
      <c r="BI4176" s="51"/>
    </row>
    <row r="4177" spans="57:61" x14ac:dyDescent="0.55000000000000004">
      <c r="BE4177" s="51"/>
      <c r="BF4177" s="51"/>
      <c r="BG4177" s="51"/>
      <c r="BH4177" s="51"/>
      <c r="BI4177" s="51"/>
    </row>
    <row r="4178" spans="57:61" x14ac:dyDescent="0.55000000000000004">
      <c r="BE4178" s="51"/>
      <c r="BF4178" s="51"/>
      <c r="BG4178" s="51"/>
      <c r="BH4178" s="51"/>
      <c r="BI4178" s="51"/>
    </row>
    <row r="4179" spans="57:61" x14ac:dyDescent="0.55000000000000004">
      <c r="BE4179" s="51"/>
      <c r="BF4179" s="51"/>
      <c r="BG4179" s="51"/>
      <c r="BH4179" s="51"/>
      <c r="BI4179" s="51"/>
    </row>
    <row r="4180" spans="57:61" x14ac:dyDescent="0.55000000000000004">
      <c r="BE4180" s="51"/>
      <c r="BF4180" s="51"/>
      <c r="BG4180" s="51"/>
      <c r="BH4180" s="51"/>
      <c r="BI4180" s="51"/>
    </row>
    <row r="4181" spans="57:61" x14ac:dyDescent="0.55000000000000004">
      <c r="BE4181" s="51"/>
      <c r="BF4181" s="51"/>
      <c r="BG4181" s="51"/>
      <c r="BH4181" s="51"/>
      <c r="BI4181" s="51"/>
    </row>
    <row r="4182" spans="57:61" x14ac:dyDescent="0.55000000000000004">
      <c r="BE4182" s="51"/>
      <c r="BF4182" s="51"/>
      <c r="BG4182" s="51"/>
      <c r="BH4182" s="51"/>
      <c r="BI4182" s="51"/>
    </row>
    <row r="4183" spans="57:61" x14ac:dyDescent="0.55000000000000004">
      <c r="BE4183" s="51"/>
      <c r="BF4183" s="51"/>
      <c r="BG4183" s="51"/>
      <c r="BH4183" s="51"/>
      <c r="BI4183" s="51"/>
    </row>
    <row r="4184" spans="57:61" x14ac:dyDescent="0.55000000000000004">
      <c r="BE4184" s="51"/>
      <c r="BF4184" s="51"/>
      <c r="BG4184" s="51"/>
      <c r="BH4184" s="51"/>
      <c r="BI4184" s="51"/>
    </row>
    <row r="4185" spans="57:61" x14ac:dyDescent="0.55000000000000004">
      <c r="BE4185" s="51"/>
      <c r="BF4185" s="51"/>
      <c r="BG4185" s="51"/>
      <c r="BH4185" s="51"/>
      <c r="BI4185" s="51"/>
    </row>
    <row r="4186" spans="57:61" x14ac:dyDescent="0.55000000000000004">
      <c r="BE4186" s="51"/>
      <c r="BF4186" s="51"/>
      <c r="BG4186" s="51"/>
      <c r="BH4186" s="51"/>
      <c r="BI4186" s="51"/>
    </row>
    <row r="4187" spans="57:61" x14ac:dyDescent="0.55000000000000004">
      <c r="BE4187" s="51"/>
      <c r="BF4187" s="51"/>
      <c r="BG4187" s="51"/>
      <c r="BH4187" s="51"/>
      <c r="BI4187" s="51"/>
    </row>
    <row r="4188" spans="57:61" x14ac:dyDescent="0.55000000000000004">
      <c r="BE4188" s="51"/>
      <c r="BF4188" s="51"/>
      <c r="BG4188" s="51"/>
      <c r="BH4188" s="51"/>
      <c r="BI4188" s="51"/>
    </row>
    <row r="4189" spans="57:61" x14ac:dyDescent="0.55000000000000004">
      <c r="BE4189" s="51"/>
      <c r="BF4189" s="51"/>
      <c r="BG4189" s="51"/>
      <c r="BH4189" s="51"/>
      <c r="BI4189" s="51"/>
    </row>
    <row r="4190" spans="57:61" x14ac:dyDescent="0.55000000000000004">
      <c r="BE4190" s="51"/>
      <c r="BF4190" s="51"/>
      <c r="BG4190" s="51"/>
      <c r="BH4190" s="51"/>
      <c r="BI4190" s="51"/>
    </row>
    <row r="4191" spans="57:61" x14ac:dyDescent="0.55000000000000004">
      <c r="BE4191" s="51"/>
      <c r="BF4191" s="51"/>
      <c r="BG4191" s="51"/>
      <c r="BH4191" s="51"/>
      <c r="BI4191" s="51"/>
    </row>
    <row r="4192" spans="57:61" x14ac:dyDescent="0.55000000000000004">
      <c r="BE4192" s="51"/>
      <c r="BF4192" s="51"/>
      <c r="BG4192" s="51"/>
      <c r="BH4192" s="51"/>
      <c r="BI4192" s="51"/>
    </row>
    <row r="4193" spans="57:61" x14ac:dyDescent="0.55000000000000004">
      <c r="BE4193" s="51"/>
      <c r="BF4193" s="51"/>
      <c r="BG4193" s="51"/>
      <c r="BH4193" s="51"/>
      <c r="BI4193" s="51"/>
    </row>
    <row r="4194" spans="57:61" x14ac:dyDescent="0.55000000000000004">
      <c r="BE4194" s="51"/>
      <c r="BF4194" s="51"/>
      <c r="BG4194" s="51"/>
      <c r="BH4194" s="51"/>
      <c r="BI4194" s="51"/>
    </row>
    <row r="4195" spans="57:61" x14ac:dyDescent="0.55000000000000004">
      <c r="BE4195" s="51"/>
      <c r="BF4195" s="51"/>
      <c r="BG4195" s="51"/>
      <c r="BH4195" s="51"/>
      <c r="BI4195" s="51"/>
    </row>
    <row r="4196" spans="57:61" x14ac:dyDescent="0.55000000000000004">
      <c r="BE4196" s="51"/>
      <c r="BF4196" s="51"/>
      <c r="BG4196" s="51"/>
      <c r="BH4196" s="51"/>
      <c r="BI4196" s="51"/>
    </row>
    <row r="4197" spans="57:61" x14ac:dyDescent="0.55000000000000004">
      <c r="BE4197" s="51"/>
      <c r="BF4197" s="51"/>
      <c r="BG4197" s="51"/>
      <c r="BH4197" s="51"/>
      <c r="BI4197" s="51"/>
    </row>
    <row r="4198" spans="57:61" x14ac:dyDescent="0.55000000000000004">
      <c r="BE4198" s="51"/>
      <c r="BF4198" s="51"/>
      <c r="BG4198" s="51"/>
      <c r="BH4198" s="51"/>
      <c r="BI4198" s="51"/>
    </row>
    <row r="4199" spans="57:61" x14ac:dyDescent="0.55000000000000004">
      <c r="BE4199" s="51"/>
      <c r="BF4199" s="51"/>
      <c r="BG4199" s="51"/>
      <c r="BH4199" s="51"/>
      <c r="BI4199" s="51"/>
    </row>
    <row r="4200" spans="57:61" x14ac:dyDescent="0.55000000000000004">
      <c r="BE4200" s="51"/>
      <c r="BF4200" s="51"/>
      <c r="BG4200" s="51"/>
      <c r="BH4200" s="51"/>
      <c r="BI4200" s="51"/>
    </row>
    <row r="4201" spans="57:61" x14ac:dyDescent="0.55000000000000004">
      <c r="BE4201" s="51"/>
      <c r="BF4201" s="51"/>
      <c r="BG4201" s="51"/>
      <c r="BH4201" s="51"/>
      <c r="BI4201" s="51"/>
    </row>
    <row r="4202" spans="57:61" x14ac:dyDescent="0.55000000000000004">
      <c r="BE4202" s="51"/>
      <c r="BF4202" s="51"/>
      <c r="BG4202" s="51"/>
      <c r="BH4202" s="51"/>
      <c r="BI4202" s="51"/>
    </row>
    <row r="4203" spans="57:61" x14ac:dyDescent="0.55000000000000004">
      <c r="BE4203" s="51"/>
      <c r="BF4203" s="51"/>
      <c r="BG4203" s="51"/>
      <c r="BH4203" s="51"/>
      <c r="BI4203" s="51"/>
    </row>
    <row r="4204" spans="57:61" x14ac:dyDescent="0.55000000000000004">
      <c r="BE4204" s="51"/>
      <c r="BF4204" s="51"/>
      <c r="BG4204" s="51"/>
      <c r="BH4204" s="51"/>
      <c r="BI4204" s="51"/>
    </row>
    <row r="4205" spans="57:61" x14ac:dyDescent="0.55000000000000004">
      <c r="BE4205" s="51"/>
      <c r="BF4205" s="51"/>
      <c r="BG4205" s="51"/>
      <c r="BH4205" s="51"/>
      <c r="BI4205" s="51"/>
    </row>
    <row r="4206" spans="57:61" x14ac:dyDescent="0.55000000000000004">
      <c r="BE4206" s="51"/>
      <c r="BF4206" s="51"/>
      <c r="BG4206" s="51"/>
      <c r="BH4206" s="51"/>
      <c r="BI4206" s="51"/>
    </row>
    <row r="4207" spans="57:61" x14ac:dyDescent="0.55000000000000004">
      <c r="BE4207" s="51"/>
      <c r="BF4207" s="51"/>
      <c r="BG4207" s="51"/>
      <c r="BH4207" s="51"/>
      <c r="BI4207" s="51"/>
    </row>
    <row r="4208" spans="57:61" x14ac:dyDescent="0.55000000000000004">
      <c r="BE4208" s="51"/>
      <c r="BF4208" s="51"/>
      <c r="BG4208" s="51"/>
      <c r="BH4208" s="51"/>
      <c r="BI4208" s="51"/>
    </row>
    <row r="4209" spans="57:61" x14ac:dyDescent="0.55000000000000004">
      <c r="BE4209" s="51"/>
      <c r="BF4209" s="51"/>
      <c r="BG4209" s="51"/>
      <c r="BH4209" s="51"/>
      <c r="BI4209" s="51"/>
    </row>
    <row r="4210" spans="57:61" x14ac:dyDescent="0.55000000000000004">
      <c r="BE4210" s="51"/>
      <c r="BF4210" s="51"/>
      <c r="BG4210" s="51"/>
      <c r="BH4210" s="51"/>
      <c r="BI4210" s="51"/>
    </row>
    <row r="4211" spans="57:61" x14ac:dyDescent="0.55000000000000004">
      <c r="BE4211" s="51"/>
      <c r="BF4211" s="51"/>
      <c r="BG4211" s="51"/>
      <c r="BH4211" s="51"/>
      <c r="BI4211" s="51"/>
    </row>
    <row r="4212" spans="57:61" x14ac:dyDescent="0.55000000000000004">
      <c r="BE4212" s="51"/>
      <c r="BF4212" s="51"/>
      <c r="BG4212" s="51"/>
      <c r="BH4212" s="51"/>
      <c r="BI4212" s="51"/>
    </row>
    <row r="4213" spans="57:61" x14ac:dyDescent="0.55000000000000004">
      <c r="BE4213" s="51"/>
      <c r="BF4213" s="51"/>
      <c r="BG4213" s="51"/>
      <c r="BH4213" s="51"/>
      <c r="BI4213" s="51"/>
    </row>
    <row r="4214" spans="57:61" x14ac:dyDescent="0.55000000000000004">
      <c r="BE4214" s="51"/>
      <c r="BF4214" s="51"/>
      <c r="BG4214" s="51"/>
      <c r="BH4214" s="51"/>
      <c r="BI4214" s="51"/>
    </row>
    <row r="4215" spans="57:61" x14ac:dyDescent="0.55000000000000004">
      <c r="BE4215" s="51"/>
      <c r="BF4215" s="51"/>
      <c r="BG4215" s="51"/>
      <c r="BH4215" s="51"/>
      <c r="BI4215" s="51"/>
    </row>
    <row r="4216" spans="57:61" x14ac:dyDescent="0.55000000000000004">
      <c r="BE4216" s="51"/>
      <c r="BF4216" s="51"/>
      <c r="BG4216" s="51"/>
      <c r="BH4216" s="51"/>
      <c r="BI4216" s="51"/>
    </row>
    <row r="4217" spans="57:61" x14ac:dyDescent="0.55000000000000004">
      <c r="BE4217" s="51"/>
      <c r="BF4217" s="51"/>
      <c r="BG4217" s="51"/>
      <c r="BH4217" s="51"/>
      <c r="BI4217" s="51"/>
    </row>
    <row r="4218" spans="57:61" x14ac:dyDescent="0.55000000000000004">
      <c r="BE4218" s="51"/>
      <c r="BF4218" s="51"/>
      <c r="BG4218" s="51"/>
      <c r="BH4218" s="51"/>
      <c r="BI4218" s="51"/>
    </row>
    <row r="4219" spans="57:61" x14ac:dyDescent="0.55000000000000004">
      <c r="BE4219" s="51"/>
      <c r="BF4219" s="51"/>
      <c r="BG4219" s="51"/>
      <c r="BH4219" s="51"/>
      <c r="BI4219" s="51"/>
    </row>
    <row r="4220" spans="57:61" x14ac:dyDescent="0.55000000000000004">
      <c r="BE4220" s="51"/>
      <c r="BF4220" s="51"/>
      <c r="BG4220" s="51"/>
      <c r="BH4220" s="51"/>
      <c r="BI4220" s="51"/>
    </row>
    <row r="4221" spans="57:61" x14ac:dyDescent="0.55000000000000004">
      <c r="BE4221" s="51"/>
      <c r="BF4221" s="51"/>
      <c r="BG4221" s="51"/>
      <c r="BH4221" s="51"/>
      <c r="BI4221" s="51"/>
    </row>
    <row r="4222" spans="57:61" x14ac:dyDescent="0.55000000000000004">
      <c r="BE4222" s="51"/>
      <c r="BF4222" s="51"/>
      <c r="BG4222" s="51"/>
      <c r="BH4222" s="51"/>
      <c r="BI4222" s="51"/>
    </row>
    <row r="4223" spans="57:61" x14ac:dyDescent="0.55000000000000004">
      <c r="BE4223" s="51"/>
      <c r="BF4223" s="51"/>
      <c r="BG4223" s="51"/>
      <c r="BH4223" s="51"/>
      <c r="BI4223" s="51"/>
    </row>
    <row r="4224" spans="57:61" x14ac:dyDescent="0.55000000000000004">
      <c r="BE4224" s="51"/>
      <c r="BF4224" s="51"/>
      <c r="BG4224" s="51"/>
      <c r="BH4224" s="51"/>
      <c r="BI4224" s="51"/>
    </row>
    <row r="4225" spans="57:61" x14ac:dyDescent="0.55000000000000004">
      <c r="BE4225" s="51"/>
      <c r="BF4225" s="51"/>
      <c r="BG4225" s="51"/>
      <c r="BH4225" s="51"/>
      <c r="BI4225" s="51"/>
    </row>
    <row r="4226" spans="57:61" x14ac:dyDescent="0.55000000000000004">
      <c r="BE4226" s="51"/>
      <c r="BF4226" s="51"/>
      <c r="BG4226" s="51"/>
      <c r="BH4226" s="51"/>
      <c r="BI4226" s="51"/>
    </row>
    <row r="4227" spans="57:61" x14ac:dyDescent="0.55000000000000004">
      <c r="BE4227" s="51"/>
      <c r="BF4227" s="51"/>
      <c r="BG4227" s="51"/>
      <c r="BH4227" s="51"/>
      <c r="BI4227" s="51"/>
    </row>
    <row r="4228" spans="57:61" x14ac:dyDescent="0.55000000000000004">
      <c r="BE4228" s="51"/>
      <c r="BF4228" s="51"/>
      <c r="BG4228" s="51"/>
      <c r="BH4228" s="51"/>
      <c r="BI4228" s="51"/>
    </row>
    <row r="4229" spans="57:61" x14ac:dyDescent="0.55000000000000004">
      <c r="BE4229" s="51"/>
      <c r="BF4229" s="51"/>
      <c r="BG4229" s="51"/>
      <c r="BH4229" s="51"/>
      <c r="BI4229" s="51"/>
    </row>
    <row r="4230" spans="57:61" x14ac:dyDescent="0.55000000000000004">
      <c r="BE4230" s="51"/>
      <c r="BF4230" s="51"/>
      <c r="BG4230" s="51"/>
      <c r="BH4230" s="51"/>
      <c r="BI4230" s="51"/>
    </row>
    <row r="4231" spans="57:61" x14ac:dyDescent="0.55000000000000004">
      <c r="BE4231" s="51"/>
      <c r="BF4231" s="51"/>
      <c r="BG4231" s="51"/>
      <c r="BH4231" s="51"/>
      <c r="BI4231" s="51"/>
    </row>
    <row r="4232" spans="57:61" x14ac:dyDescent="0.55000000000000004">
      <c r="BE4232" s="51"/>
      <c r="BF4232" s="51"/>
      <c r="BG4232" s="51"/>
      <c r="BH4232" s="51"/>
      <c r="BI4232" s="51"/>
    </row>
    <row r="4233" spans="57:61" x14ac:dyDescent="0.55000000000000004">
      <c r="BE4233" s="51"/>
      <c r="BF4233" s="51"/>
      <c r="BG4233" s="51"/>
      <c r="BH4233" s="51"/>
      <c r="BI4233" s="51"/>
    </row>
    <row r="4234" spans="57:61" x14ac:dyDescent="0.55000000000000004">
      <c r="BE4234" s="51"/>
      <c r="BF4234" s="51"/>
      <c r="BG4234" s="51"/>
      <c r="BH4234" s="51"/>
      <c r="BI4234" s="51"/>
    </row>
    <row r="4235" spans="57:61" x14ac:dyDescent="0.55000000000000004">
      <c r="BE4235" s="51"/>
      <c r="BF4235" s="51"/>
      <c r="BG4235" s="51"/>
      <c r="BH4235" s="51"/>
      <c r="BI4235" s="51"/>
    </row>
    <row r="4236" spans="57:61" x14ac:dyDescent="0.55000000000000004">
      <c r="BE4236" s="51"/>
      <c r="BF4236" s="51"/>
      <c r="BG4236" s="51"/>
      <c r="BH4236" s="51"/>
      <c r="BI4236" s="51"/>
    </row>
    <row r="4237" spans="57:61" x14ac:dyDescent="0.55000000000000004">
      <c r="BE4237" s="51"/>
      <c r="BF4237" s="51"/>
      <c r="BG4237" s="51"/>
      <c r="BH4237" s="51"/>
      <c r="BI4237" s="51"/>
    </row>
    <row r="4238" spans="57:61" x14ac:dyDescent="0.55000000000000004">
      <c r="BE4238" s="51"/>
      <c r="BF4238" s="51"/>
      <c r="BG4238" s="51"/>
      <c r="BH4238" s="51"/>
      <c r="BI4238" s="51"/>
    </row>
    <row r="4239" spans="57:61" x14ac:dyDescent="0.55000000000000004">
      <c r="BE4239" s="51"/>
      <c r="BF4239" s="51"/>
      <c r="BG4239" s="51"/>
      <c r="BH4239" s="51"/>
      <c r="BI4239" s="51"/>
    </row>
    <row r="4240" spans="57:61" x14ac:dyDescent="0.55000000000000004">
      <c r="BE4240" s="51"/>
      <c r="BF4240" s="51"/>
      <c r="BG4240" s="51"/>
      <c r="BH4240" s="51"/>
      <c r="BI4240" s="51"/>
    </row>
    <row r="4241" spans="57:61" x14ac:dyDescent="0.55000000000000004">
      <c r="BE4241" s="51"/>
      <c r="BF4241" s="51"/>
      <c r="BG4241" s="51"/>
      <c r="BH4241" s="51"/>
      <c r="BI4241" s="51"/>
    </row>
    <row r="4242" spans="57:61" x14ac:dyDescent="0.55000000000000004">
      <c r="BE4242" s="51"/>
      <c r="BF4242" s="51"/>
      <c r="BG4242" s="51"/>
      <c r="BH4242" s="51"/>
      <c r="BI4242" s="51"/>
    </row>
    <row r="4243" spans="57:61" x14ac:dyDescent="0.55000000000000004">
      <c r="BE4243" s="51"/>
      <c r="BF4243" s="51"/>
      <c r="BG4243" s="51"/>
      <c r="BH4243" s="51"/>
      <c r="BI4243" s="51"/>
    </row>
    <row r="4244" spans="57:61" x14ac:dyDescent="0.55000000000000004">
      <c r="BE4244" s="51"/>
      <c r="BF4244" s="51"/>
      <c r="BG4244" s="51"/>
      <c r="BH4244" s="51"/>
      <c r="BI4244" s="51"/>
    </row>
    <row r="4245" spans="57:61" x14ac:dyDescent="0.55000000000000004">
      <c r="BE4245" s="51"/>
      <c r="BF4245" s="51"/>
      <c r="BG4245" s="51"/>
      <c r="BH4245" s="51"/>
      <c r="BI4245" s="51"/>
    </row>
    <row r="4246" spans="57:61" x14ac:dyDescent="0.55000000000000004">
      <c r="BE4246" s="51"/>
      <c r="BF4246" s="51"/>
      <c r="BG4246" s="51"/>
      <c r="BH4246" s="51"/>
      <c r="BI4246" s="51"/>
    </row>
    <row r="4247" spans="57:61" x14ac:dyDescent="0.55000000000000004">
      <c r="BE4247" s="51"/>
      <c r="BF4247" s="51"/>
      <c r="BG4247" s="51"/>
      <c r="BH4247" s="51"/>
      <c r="BI4247" s="51"/>
    </row>
    <row r="4248" spans="57:61" x14ac:dyDescent="0.55000000000000004">
      <c r="BE4248" s="51"/>
      <c r="BF4248" s="51"/>
      <c r="BG4248" s="51"/>
      <c r="BH4248" s="51"/>
      <c r="BI4248" s="51"/>
    </row>
    <row r="4249" spans="57:61" x14ac:dyDescent="0.55000000000000004">
      <c r="BE4249" s="51"/>
      <c r="BF4249" s="51"/>
      <c r="BG4249" s="51"/>
      <c r="BH4249" s="51"/>
      <c r="BI4249" s="51"/>
    </row>
    <row r="4250" spans="57:61" x14ac:dyDescent="0.55000000000000004">
      <c r="BE4250" s="51"/>
      <c r="BF4250" s="51"/>
      <c r="BG4250" s="51"/>
      <c r="BH4250" s="51"/>
      <c r="BI4250" s="51"/>
    </row>
    <row r="4251" spans="57:61" x14ac:dyDescent="0.55000000000000004">
      <c r="BE4251" s="51"/>
      <c r="BF4251" s="51"/>
      <c r="BG4251" s="51"/>
      <c r="BH4251" s="51"/>
      <c r="BI4251" s="51"/>
    </row>
    <row r="4252" spans="57:61" x14ac:dyDescent="0.55000000000000004">
      <c r="BE4252" s="51"/>
      <c r="BF4252" s="51"/>
      <c r="BG4252" s="51"/>
      <c r="BH4252" s="51"/>
      <c r="BI4252" s="51"/>
    </row>
    <row r="4253" spans="57:61" x14ac:dyDescent="0.55000000000000004">
      <c r="BE4253" s="51"/>
      <c r="BF4253" s="51"/>
      <c r="BG4253" s="51"/>
      <c r="BH4253" s="51"/>
      <c r="BI4253" s="51"/>
    </row>
    <row r="4254" spans="57:61" x14ac:dyDescent="0.55000000000000004">
      <c r="BE4254" s="51"/>
      <c r="BF4254" s="51"/>
      <c r="BG4254" s="51"/>
      <c r="BH4254" s="51"/>
      <c r="BI4254" s="51"/>
    </row>
    <row r="4255" spans="57:61" x14ac:dyDescent="0.55000000000000004">
      <c r="BE4255" s="51"/>
      <c r="BF4255" s="51"/>
      <c r="BG4255" s="51"/>
      <c r="BH4255" s="51"/>
      <c r="BI4255" s="51"/>
    </row>
    <row r="4256" spans="57:61" x14ac:dyDescent="0.55000000000000004">
      <c r="BE4256" s="51"/>
      <c r="BF4256" s="51"/>
      <c r="BG4256" s="51"/>
      <c r="BH4256" s="51"/>
      <c r="BI4256" s="51"/>
    </row>
    <row r="4257" spans="57:61" x14ac:dyDescent="0.55000000000000004">
      <c r="BE4257" s="51"/>
      <c r="BF4257" s="51"/>
      <c r="BG4257" s="51"/>
      <c r="BH4257" s="51"/>
      <c r="BI4257" s="51"/>
    </row>
    <row r="4258" spans="57:61" x14ac:dyDescent="0.55000000000000004">
      <c r="BE4258" s="51"/>
      <c r="BF4258" s="51"/>
      <c r="BG4258" s="51"/>
      <c r="BH4258" s="51"/>
      <c r="BI4258" s="51"/>
    </row>
    <row r="4259" spans="57:61" x14ac:dyDescent="0.55000000000000004">
      <c r="BE4259" s="51"/>
      <c r="BF4259" s="51"/>
      <c r="BG4259" s="51"/>
      <c r="BH4259" s="51"/>
      <c r="BI4259" s="51"/>
    </row>
    <row r="4260" spans="57:61" x14ac:dyDescent="0.55000000000000004">
      <c r="BE4260" s="51"/>
      <c r="BF4260" s="51"/>
      <c r="BG4260" s="51"/>
      <c r="BH4260" s="51"/>
      <c r="BI4260" s="51"/>
    </row>
    <row r="4261" spans="57:61" x14ac:dyDescent="0.55000000000000004">
      <c r="BE4261" s="51"/>
      <c r="BF4261" s="51"/>
      <c r="BG4261" s="51"/>
      <c r="BH4261" s="51"/>
      <c r="BI4261" s="51"/>
    </row>
    <row r="4262" spans="57:61" x14ac:dyDescent="0.55000000000000004">
      <c r="BE4262" s="51"/>
      <c r="BF4262" s="51"/>
      <c r="BG4262" s="51"/>
      <c r="BH4262" s="51"/>
      <c r="BI4262" s="51"/>
    </row>
    <row r="4263" spans="57:61" x14ac:dyDescent="0.55000000000000004">
      <c r="BE4263" s="51"/>
      <c r="BF4263" s="51"/>
      <c r="BG4263" s="51"/>
      <c r="BH4263" s="51"/>
      <c r="BI4263" s="51"/>
    </row>
    <row r="4264" spans="57:61" x14ac:dyDescent="0.55000000000000004">
      <c r="BE4264" s="51"/>
      <c r="BF4264" s="51"/>
      <c r="BG4264" s="51"/>
      <c r="BH4264" s="51"/>
      <c r="BI4264" s="51"/>
    </row>
    <row r="4265" spans="57:61" x14ac:dyDescent="0.55000000000000004">
      <c r="BE4265" s="51"/>
      <c r="BF4265" s="51"/>
      <c r="BG4265" s="51"/>
      <c r="BH4265" s="51"/>
      <c r="BI4265" s="51"/>
    </row>
    <row r="4266" spans="57:61" x14ac:dyDescent="0.55000000000000004">
      <c r="BE4266" s="51"/>
      <c r="BF4266" s="51"/>
      <c r="BG4266" s="51"/>
      <c r="BH4266" s="51"/>
      <c r="BI4266" s="51"/>
    </row>
    <row r="4267" spans="57:61" x14ac:dyDescent="0.55000000000000004">
      <c r="BE4267" s="51"/>
      <c r="BF4267" s="51"/>
      <c r="BG4267" s="51"/>
      <c r="BH4267" s="51"/>
      <c r="BI4267" s="51"/>
    </row>
    <row r="4268" spans="57:61" x14ac:dyDescent="0.55000000000000004">
      <c r="BE4268" s="51"/>
      <c r="BF4268" s="51"/>
      <c r="BG4268" s="51"/>
      <c r="BH4268" s="51"/>
      <c r="BI4268" s="51"/>
    </row>
    <row r="4269" spans="57:61" x14ac:dyDescent="0.55000000000000004">
      <c r="BE4269" s="51"/>
      <c r="BF4269" s="51"/>
      <c r="BG4269" s="51"/>
      <c r="BH4269" s="51"/>
      <c r="BI4269" s="51"/>
    </row>
    <row r="4270" spans="57:61" x14ac:dyDescent="0.55000000000000004">
      <c r="BE4270" s="51"/>
      <c r="BF4270" s="51"/>
      <c r="BG4270" s="51"/>
      <c r="BH4270" s="51"/>
      <c r="BI4270" s="51"/>
    </row>
    <row r="4271" spans="57:61" x14ac:dyDescent="0.55000000000000004">
      <c r="BE4271" s="51"/>
      <c r="BF4271" s="51"/>
      <c r="BG4271" s="51"/>
      <c r="BH4271" s="51"/>
      <c r="BI4271" s="51"/>
    </row>
    <row r="4272" spans="57:61" x14ac:dyDescent="0.55000000000000004">
      <c r="BE4272" s="51"/>
      <c r="BF4272" s="51"/>
      <c r="BG4272" s="51"/>
      <c r="BH4272" s="51"/>
      <c r="BI4272" s="51"/>
    </row>
    <row r="4273" spans="57:61" x14ac:dyDescent="0.55000000000000004">
      <c r="BE4273" s="51"/>
      <c r="BF4273" s="51"/>
      <c r="BG4273" s="51"/>
      <c r="BH4273" s="51"/>
      <c r="BI4273" s="51"/>
    </row>
    <row r="4274" spans="57:61" x14ac:dyDescent="0.55000000000000004">
      <c r="BE4274" s="51"/>
      <c r="BF4274" s="51"/>
      <c r="BG4274" s="51"/>
      <c r="BH4274" s="51"/>
      <c r="BI4274" s="51"/>
    </row>
    <row r="4275" spans="57:61" x14ac:dyDescent="0.55000000000000004">
      <c r="BE4275" s="51"/>
      <c r="BF4275" s="51"/>
      <c r="BG4275" s="51"/>
      <c r="BH4275" s="51"/>
      <c r="BI4275" s="51"/>
    </row>
    <row r="4276" spans="57:61" x14ac:dyDescent="0.55000000000000004">
      <c r="BE4276" s="51"/>
      <c r="BF4276" s="51"/>
      <c r="BG4276" s="51"/>
      <c r="BH4276" s="51"/>
      <c r="BI4276" s="51"/>
    </row>
    <row r="4277" spans="57:61" x14ac:dyDescent="0.55000000000000004">
      <c r="BE4277" s="51"/>
      <c r="BF4277" s="51"/>
      <c r="BG4277" s="51"/>
      <c r="BH4277" s="51"/>
      <c r="BI4277" s="51"/>
    </row>
    <row r="4278" spans="57:61" x14ac:dyDescent="0.55000000000000004">
      <c r="BE4278" s="51"/>
      <c r="BF4278" s="51"/>
      <c r="BG4278" s="51"/>
      <c r="BH4278" s="51"/>
      <c r="BI4278" s="51"/>
    </row>
    <row r="4279" spans="57:61" x14ac:dyDescent="0.55000000000000004">
      <c r="BE4279" s="51"/>
      <c r="BF4279" s="51"/>
      <c r="BG4279" s="51"/>
      <c r="BH4279" s="51"/>
      <c r="BI4279" s="51"/>
    </row>
    <row r="4280" spans="57:61" x14ac:dyDescent="0.55000000000000004">
      <c r="BE4280" s="51"/>
      <c r="BF4280" s="51"/>
      <c r="BG4280" s="51"/>
      <c r="BH4280" s="51"/>
      <c r="BI4280" s="51"/>
    </row>
    <row r="4281" spans="57:61" x14ac:dyDescent="0.55000000000000004">
      <c r="BE4281" s="51"/>
      <c r="BF4281" s="51"/>
      <c r="BG4281" s="51"/>
      <c r="BH4281" s="51"/>
      <c r="BI4281" s="51"/>
    </row>
    <row r="4282" spans="57:61" x14ac:dyDescent="0.55000000000000004">
      <c r="BE4282" s="51"/>
      <c r="BF4282" s="51"/>
      <c r="BG4282" s="51"/>
      <c r="BH4282" s="51"/>
      <c r="BI4282" s="51"/>
    </row>
    <row r="4283" spans="57:61" x14ac:dyDescent="0.55000000000000004">
      <c r="BE4283" s="51"/>
      <c r="BF4283" s="51"/>
      <c r="BG4283" s="51"/>
      <c r="BH4283" s="51"/>
      <c r="BI4283" s="51"/>
    </row>
    <row r="4284" spans="57:61" x14ac:dyDescent="0.55000000000000004">
      <c r="BE4284" s="51"/>
      <c r="BF4284" s="51"/>
      <c r="BG4284" s="51"/>
      <c r="BH4284" s="51"/>
      <c r="BI4284" s="51"/>
    </row>
    <row r="4285" spans="57:61" x14ac:dyDescent="0.55000000000000004">
      <c r="BE4285" s="51"/>
      <c r="BF4285" s="51"/>
      <c r="BG4285" s="51"/>
      <c r="BH4285" s="51"/>
      <c r="BI4285" s="51"/>
    </row>
    <row r="4286" spans="57:61" x14ac:dyDescent="0.55000000000000004">
      <c r="BE4286" s="51"/>
      <c r="BF4286" s="51"/>
      <c r="BG4286" s="51"/>
      <c r="BH4286" s="51"/>
      <c r="BI4286" s="51"/>
    </row>
    <row r="4287" spans="57:61" x14ac:dyDescent="0.55000000000000004">
      <c r="BE4287" s="51"/>
      <c r="BF4287" s="51"/>
      <c r="BG4287" s="51"/>
      <c r="BH4287" s="51"/>
      <c r="BI4287" s="51"/>
    </row>
    <row r="4288" spans="57:61" x14ac:dyDescent="0.55000000000000004">
      <c r="BE4288" s="51"/>
      <c r="BF4288" s="51"/>
      <c r="BG4288" s="51"/>
      <c r="BH4288" s="51"/>
      <c r="BI4288" s="51"/>
    </row>
    <row r="4289" spans="57:61" x14ac:dyDescent="0.55000000000000004">
      <c r="BE4289" s="51"/>
      <c r="BF4289" s="51"/>
      <c r="BG4289" s="51"/>
      <c r="BH4289" s="51"/>
      <c r="BI4289" s="51"/>
    </row>
    <row r="4290" spans="57:61" x14ac:dyDescent="0.55000000000000004">
      <c r="BE4290" s="51"/>
      <c r="BF4290" s="51"/>
      <c r="BG4290" s="51"/>
      <c r="BH4290" s="51"/>
      <c r="BI4290" s="51"/>
    </row>
    <row r="4291" spans="57:61" x14ac:dyDescent="0.55000000000000004">
      <c r="BE4291" s="51"/>
      <c r="BF4291" s="51"/>
      <c r="BG4291" s="51"/>
      <c r="BH4291" s="51"/>
      <c r="BI4291" s="51"/>
    </row>
    <row r="4292" spans="57:61" x14ac:dyDescent="0.55000000000000004">
      <c r="BE4292" s="51"/>
      <c r="BF4292" s="51"/>
      <c r="BG4292" s="51"/>
      <c r="BH4292" s="51"/>
      <c r="BI4292" s="51"/>
    </row>
    <row r="4293" spans="57:61" x14ac:dyDescent="0.55000000000000004">
      <c r="BE4293" s="51"/>
      <c r="BF4293" s="51"/>
      <c r="BG4293" s="51"/>
      <c r="BH4293" s="51"/>
      <c r="BI4293" s="51"/>
    </row>
    <row r="4294" spans="57:61" x14ac:dyDescent="0.55000000000000004">
      <c r="BE4294" s="51"/>
      <c r="BF4294" s="51"/>
      <c r="BG4294" s="51"/>
      <c r="BH4294" s="51"/>
      <c r="BI4294" s="51"/>
    </row>
    <row r="4295" spans="57:61" x14ac:dyDescent="0.55000000000000004">
      <c r="BE4295" s="51"/>
      <c r="BF4295" s="51"/>
      <c r="BG4295" s="51"/>
      <c r="BH4295" s="51"/>
      <c r="BI4295" s="51"/>
    </row>
    <row r="4296" spans="57:61" x14ac:dyDescent="0.55000000000000004">
      <c r="BE4296" s="51"/>
      <c r="BF4296" s="51"/>
      <c r="BG4296" s="51"/>
      <c r="BH4296" s="51"/>
      <c r="BI4296" s="51"/>
    </row>
    <row r="4297" spans="57:61" x14ac:dyDescent="0.55000000000000004">
      <c r="BE4297" s="51"/>
      <c r="BF4297" s="51"/>
      <c r="BG4297" s="51"/>
      <c r="BH4297" s="51"/>
      <c r="BI4297" s="51"/>
    </row>
    <row r="4298" spans="57:61" x14ac:dyDescent="0.55000000000000004">
      <c r="BE4298" s="51"/>
      <c r="BF4298" s="51"/>
      <c r="BG4298" s="51"/>
      <c r="BH4298" s="51"/>
      <c r="BI4298" s="51"/>
    </row>
    <row r="4299" spans="57:61" x14ac:dyDescent="0.55000000000000004">
      <c r="BE4299" s="51"/>
      <c r="BF4299" s="51"/>
      <c r="BG4299" s="51"/>
      <c r="BH4299" s="51"/>
      <c r="BI4299" s="51"/>
    </row>
    <row r="4300" spans="57:61" x14ac:dyDescent="0.55000000000000004">
      <c r="BE4300" s="51"/>
      <c r="BF4300" s="51"/>
      <c r="BG4300" s="51"/>
      <c r="BH4300" s="51"/>
      <c r="BI4300" s="51"/>
    </row>
    <row r="4301" spans="57:61" x14ac:dyDescent="0.55000000000000004">
      <c r="BE4301" s="51"/>
      <c r="BF4301" s="51"/>
      <c r="BG4301" s="51"/>
      <c r="BH4301" s="51"/>
      <c r="BI4301" s="51"/>
    </row>
    <row r="4302" spans="57:61" x14ac:dyDescent="0.55000000000000004">
      <c r="BE4302" s="51"/>
      <c r="BF4302" s="51"/>
      <c r="BG4302" s="51"/>
      <c r="BH4302" s="51"/>
      <c r="BI4302" s="51"/>
    </row>
    <row r="4303" spans="57:61" x14ac:dyDescent="0.55000000000000004">
      <c r="BE4303" s="51"/>
      <c r="BF4303" s="51"/>
      <c r="BG4303" s="51"/>
      <c r="BH4303" s="51"/>
      <c r="BI4303" s="51"/>
    </row>
    <row r="4304" spans="57:61" x14ac:dyDescent="0.55000000000000004">
      <c r="BE4304" s="51"/>
      <c r="BF4304" s="51"/>
      <c r="BG4304" s="51"/>
      <c r="BH4304" s="51"/>
      <c r="BI4304" s="51"/>
    </row>
    <row r="4305" spans="57:61" x14ac:dyDescent="0.55000000000000004">
      <c r="BE4305" s="51"/>
      <c r="BF4305" s="51"/>
      <c r="BG4305" s="51"/>
      <c r="BH4305" s="51"/>
      <c r="BI4305" s="51"/>
    </row>
    <row r="4306" spans="57:61" x14ac:dyDescent="0.55000000000000004">
      <c r="BE4306" s="51"/>
      <c r="BF4306" s="51"/>
      <c r="BG4306" s="51"/>
      <c r="BH4306" s="51"/>
      <c r="BI4306" s="51"/>
    </row>
    <row r="4307" spans="57:61" x14ac:dyDescent="0.55000000000000004">
      <c r="BE4307" s="51"/>
      <c r="BF4307" s="51"/>
      <c r="BG4307" s="51"/>
      <c r="BH4307" s="51"/>
      <c r="BI4307" s="51"/>
    </row>
    <row r="4308" spans="57:61" x14ac:dyDescent="0.55000000000000004">
      <c r="BE4308" s="51"/>
      <c r="BF4308" s="51"/>
      <c r="BG4308" s="51"/>
      <c r="BH4308" s="51"/>
      <c r="BI4308" s="51"/>
    </row>
    <row r="4309" spans="57:61" x14ac:dyDescent="0.55000000000000004">
      <c r="BE4309" s="51"/>
      <c r="BF4309" s="51"/>
      <c r="BG4309" s="51"/>
      <c r="BH4309" s="51"/>
      <c r="BI4309" s="51"/>
    </row>
    <row r="4310" spans="57:61" x14ac:dyDescent="0.55000000000000004">
      <c r="BE4310" s="51"/>
      <c r="BF4310" s="51"/>
      <c r="BG4310" s="51"/>
      <c r="BH4310" s="51"/>
      <c r="BI4310" s="51"/>
    </row>
    <row r="4311" spans="57:61" x14ac:dyDescent="0.55000000000000004">
      <c r="BE4311" s="51"/>
      <c r="BF4311" s="51"/>
      <c r="BG4311" s="51"/>
      <c r="BH4311" s="51"/>
      <c r="BI4311" s="51"/>
    </row>
    <row r="4312" spans="57:61" x14ac:dyDescent="0.55000000000000004">
      <c r="BE4312" s="51"/>
      <c r="BF4312" s="51"/>
      <c r="BG4312" s="51"/>
      <c r="BH4312" s="51"/>
      <c r="BI4312" s="51"/>
    </row>
    <row r="4313" spans="57:61" x14ac:dyDescent="0.55000000000000004">
      <c r="BE4313" s="51"/>
      <c r="BF4313" s="51"/>
      <c r="BG4313" s="51"/>
      <c r="BH4313" s="51"/>
      <c r="BI4313" s="51"/>
    </row>
    <row r="4314" spans="57:61" x14ac:dyDescent="0.55000000000000004">
      <c r="BE4314" s="51"/>
      <c r="BF4314" s="51"/>
      <c r="BG4314" s="51"/>
      <c r="BH4314" s="51"/>
      <c r="BI4314" s="51"/>
    </row>
    <row r="4315" spans="57:61" x14ac:dyDescent="0.55000000000000004">
      <c r="BE4315" s="51"/>
      <c r="BF4315" s="51"/>
      <c r="BG4315" s="51"/>
      <c r="BH4315" s="51"/>
      <c r="BI4315" s="51"/>
    </row>
    <row r="4316" spans="57:61" x14ac:dyDescent="0.55000000000000004">
      <c r="BE4316" s="51"/>
      <c r="BF4316" s="51"/>
      <c r="BG4316" s="51"/>
      <c r="BH4316" s="51"/>
      <c r="BI4316" s="51"/>
    </row>
    <row r="4317" spans="57:61" x14ac:dyDescent="0.55000000000000004">
      <c r="BE4317" s="51"/>
      <c r="BF4317" s="51"/>
      <c r="BG4317" s="51"/>
      <c r="BH4317" s="51"/>
      <c r="BI4317" s="51"/>
    </row>
    <row r="4318" spans="57:61" x14ac:dyDescent="0.55000000000000004">
      <c r="BE4318" s="51"/>
      <c r="BF4318" s="51"/>
      <c r="BG4318" s="51"/>
      <c r="BH4318" s="51"/>
      <c r="BI4318" s="51"/>
    </row>
    <row r="4319" spans="57:61" x14ac:dyDescent="0.55000000000000004">
      <c r="BE4319" s="51"/>
      <c r="BF4319" s="51"/>
      <c r="BG4319" s="51"/>
      <c r="BH4319" s="51"/>
      <c r="BI4319" s="51"/>
    </row>
    <row r="4320" spans="57:61" x14ac:dyDescent="0.55000000000000004">
      <c r="BE4320" s="51"/>
      <c r="BF4320" s="51"/>
      <c r="BG4320" s="51"/>
      <c r="BH4320" s="51"/>
      <c r="BI4320" s="51"/>
    </row>
    <row r="4321" spans="57:61" x14ac:dyDescent="0.55000000000000004">
      <c r="BE4321" s="51"/>
      <c r="BF4321" s="51"/>
      <c r="BG4321" s="51"/>
      <c r="BH4321" s="51"/>
      <c r="BI4321" s="51"/>
    </row>
    <row r="4322" spans="57:61" x14ac:dyDescent="0.55000000000000004">
      <c r="BE4322" s="51"/>
      <c r="BF4322" s="51"/>
      <c r="BG4322" s="51"/>
      <c r="BH4322" s="51"/>
      <c r="BI4322" s="51"/>
    </row>
    <row r="4323" spans="57:61" x14ac:dyDescent="0.55000000000000004">
      <c r="BE4323" s="51"/>
      <c r="BF4323" s="51"/>
      <c r="BG4323" s="51"/>
      <c r="BH4323" s="51"/>
      <c r="BI4323" s="51"/>
    </row>
    <row r="4324" spans="57:61" x14ac:dyDescent="0.55000000000000004">
      <c r="BE4324" s="51"/>
      <c r="BF4324" s="51"/>
      <c r="BG4324" s="51"/>
      <c r="BH4324" s="51"/>
      <c r="BI4324" s="51"/>
    </row>
    <row r="4325" spans="57:61" x14ac:dyDescent="0.55000000000000004">
      <c r="BE4325" s="51"/>
      <c r="BF4325" s="51"/>
      <c r="BG4325" s="51"/>
      <c r="BH4325" s="51"/>
      <c r="BI4325" s="51"/>
    </row>
    <row r="4326" spans="57:61" x14ac:dyDescent="0.55000000000000004">
      <c r="BE4326" s="51"/>
      <c r="BF4326" s="51"/>
      <c r="BG4326" s="51"/>
      <c r="BH4326" s="51"/>
      <c r="BI4326" s="51"/>
    </row>
    <row r="4327" spans="57:61" x14ac:dyDescent="0.55000000000000004">
      <c r="BE4327" s="51"/>
      <c r="BF4327" s="51"/>
      <c r="BG4327" s="51"/>
      <c r="BH4327" s="51"/>
      <c r="BI4327" s="51"/>
    </row>
    <row r="4328" spans="57:61" x14ac:dyDescent="0.55000000000000004">
      <c r="BE4328" s="51"/>
      <c r="BF4328" s="51"/>
      <c r="BG4328" s="51"/>
      <c r="BH4328" s="51"/>
      <c r="BI4328" s="51"/>
    </row>
    <row r="4329" spans="57:61" x14ac:dyDescent="0.55000000000000004">
      <c r="BE4329" s="51"/>
      <c r="BF4329" s="51"/>
      <c r="BG4329" s="51"/>
      <c r="BH4329" s="51"/>
      <c r="BI4329" s="51"/>
    </row>
    <row r="4330" spans="57:61" x14ac:dyDescent="0.55000000000000004">
      <c r="BE4330" s="51"/>
      <c r="BF4330" s="51"/>
      <c r="BG4330" s="51"/>
      <c r="BH4330" s="51"/>
      <c r="BI4330" s="51"/>
    </row>
    <row r="4331" spans="57:61" x14ac:dyDescent="0.55000000000000004">
      <c r="BE4331" s="51"/>
      <c r="BF4331" s="51"/>
      <c r="BG4331" s="51"/>
      <c r="BH4331" s="51"/>
      <c r="BI4331" s="51"/>
    </row>
    <row r="4332" spans="57:61" x14ac:dyDescent="0.55000000000000004">
      <c r="BE4332" s="51"/>
      <c r="BF4332" s="51"/>
      <c r="BG4332" s="51"/>
      <c r="BH4332" s="51"/>
      <c r="BI4332" s="51"/>
    </row>
    <row r="4333" spans="57:61" x14ac:dyDescent="0.55000000000000004">
      <c r="BE4333" s="51"/>
      <c r="BF4333" s="51"/>
      <c r="BG4333" s="51"/>
      <c r="BH4333" s="51"/>
      <c r="BI4333" s="51"/>
    </row>
    <row r="4334" spans="57:61" x14ac:dyDescent="0.55000000000000004">
      <c r="BE4334" s="51"/>
      <c r="BF4334" s="51"/>
      <c r="BG4334" s="51"/>
      <c r="BH4334" s="51"/>
      <c r="BI4334" s="51"/>
    </row>
    <row r="4335" spans="57:61" x14ac:dyDescent="0.55000000000000004">
      <c r="BE4335" s="51"/>
      <c r="BF4335" s="51"/>
      <c r="BG4335" s="51"/>
      <c r="BH4335" s="51"/>
      <c r="BI4335" s="51"/>
    </row>
    <row r="4336" spans="57:61" x14ac:dyDescent="0.55000000000000004">
      <c r="BE4336" s="51"/>
      <c r="BF4336" s="51"/>
      <c r="BG4336" s="51"/>
      <c r="BH4336" s="51"/>
      <c r="BI4336" s="51"/>
    </row>
    <row r="4337" spans="57:61" x14ac:dyDescent="0.55000000000000004">
      <c r="BE4337" s="51"/>
      <c r="BF4337" s="51"/>
      <c r="BG4337" s="51"/>
      <c r="BH4337" s="51"/>
      <c r="BI4337" s="51"/>
    </row>
    <row r="4338" spans="57:61" x14ac:dyDescent="0.55000000000000004">
      <c r="BE4338" s="51"/>
      <c r="BF4338" s="51"/>
      <c r="BG4338" s="51"/>
      <c r="BH4338" s="51"/>
      <c r="BI4338" s="51"/>
    </row>
    <row r="4339" spans="57:61" x14ac:dyDescent="0.55000000000000004">
      <c r="BE4339" s="51"/>
      <c r="BF4339" s="51"/>
      <c r="BG4339" s="51"/>
      <c r="BH4339" s="51"/>
      <c r="BI4339" s="51"/>
    </row>
    <row r="4340" spans="57:61" x14ac:dyDescent="0.55000000000000004">
      <c r="BE4340" s="51"/>
      <c r="BF4340" s="51"/>
      <c r="BG4340" s="51"/>
      <c r="BH4340" s="51"/>
      <c r="BI4340" s="51"/>
    </row>
    <row r="4341" spans="57:61" x14ac:dyDescent="0.55000000000000004">
      <c r="BE4341" s="51"/>
      <c r="BF4341" s="51"/>
      <c r="BG4341" s="51"/>
      <c r="BH4341" s="51"/>
      <c r="BI4341" s="51"/>
    </row>
    <row r="4342" spans="57:61" x14ac:dyDescent="0.55000000000000004">
      <c r="BE4342" s="51"/>
      <c r="BF4342" s="51"/>
      <c r="BG4342" s="51"/>
      <c r="BH4342" s="51"/>
      <c r="BI4342" s="51"/>
    </row>
    <row r="4343" spans="57:61" x14ac:dyDescent="0.55000000000000004">
      <c r="BE4343" s="51"/>
      <c r="BF4343" s="51"/>
      <c r="BG4343" s="51"/>
      <c r="BH4343" s="51"/>
      <c r="BI4343" s="51"/>
    </row>
    <row r="4344" spans="57:61" x14ac:dyDescent="0.55000000000000004">
      <c r="BE4344" s="51"/>
      <c r="BF4344" s="51"/>
      <c r="BG4344" s="51"/>
      <c r="BH4344" s="51"/>
      <c r="BI4344" s="51"/>
    </row>
    <row r="4345" spans="57:61" x14ac:dyDescent="0.55000000000000004">
      <c r="BE4345" s="51"/>
      <c r="BF4345" s="51"/>
      <c r="BG4345" s="51"/>
      <c r="BH4345" s="51"/>
      <c r="BI4345" s="51"/>
    </row>
    <row r="4346" spans="57:61" x14ac:dyDescent="0.55000000000000004">
      <c r="BE4346" s="51"/>
      <c r="BF4346" s="51"/>
      <c r="BG4346" s="51"/>
      <c r="BH4346" s="51"/>
      <c r="BI4346" s="51"/>
    </row>
    <row r="4347" spans="57:61" x14ac:dyDescent="0.55000000000000004">
      <c r="BE4347" s="51"/>
      <c r="BF4347" s="51"/>
      <c r="BG4347" s="51"/>
      <c r="BH4347" s="51"/>
      <c r="BI4347" s="51"/>
    </row>
    <row r="4348" spans="57:61" x14ac:dyDescent="0.55000000000000004">
      <c r="BE4348" s="51"/>
      <c r="BF4348" s="51"/>
      <c r="BG4348" s="51"/>
      <c r="BH4348" s="51"/>
      <c r="BI4348" s="51"/>
    </row>
    <row r="4349" spans="57:61" x14ac:dyDescent="0.55000000000000004">
      <c r="BE4349" s="51"/>
      <c r="BF4349" s="51"/>
      <c r="BG4349" s="51"/>
      <c r="BH4349" s="51"/>
      <c r="BI4349" s="51"/>
    </row>
    <row r="4350" spans="57:61" x14ac:dyDescent="0.55000000000000004">
      <c r="BE4350" s="51"/>
      <c r="BF4350" s="51"/>
      <c r="BG4350" s="51"/>
      <c r="BH4350" s="51"/>
      <c r="BI4350" s="51"/>
    </row>
    <row r="4351" spans="57:61" x14ac:dyDescent="0.55000000000000004">
      <c r="BE4351" s="51"/>
      <c r="BF4351" s="51"/>
      <c r="BG4351" s="51"/>
      <c r="BH4351" s="51"/>
      <c r="BI4351" s="51"/>
    </row>
    <row r="4352" spans="57:61" x14ac:dyDescent="0.55000000000000004">
      <c r="BE4352" s="51"/>
      <c r="BF4352" s="51"/>
      <c r="BG4352" s="51"/>
      <c r="BH4352" s="51"/>
      <c r="BI4352" s="51"/>
    </row>
    <row r="4353" spans="57:61" x14ac:dyDescent="0.55000000000000004">
      <c r="BE4353" s="51"/>
      <c r="BF4353" s="51"/>
      <c r="BG4353" s="51"/>
      <c r="BH4353" s="51"/>
      <c r="BI4353" s="51"/>
    </row>
    <row r="4354" spans="57:61" x14ac:dyDescent="0.55000000000000004">
      <c r="BE4354" s="51"/>
      <c r="BF4354" s="51"/>
      <c r="BG4354" s="51"/>
      <c r="BH4354" s="51"/>
      <c r="BI4354" s="51"/>
    </row>
    <row r="4355" spans="57:61" x14ac:dyDescent="0.55000000000000004">
      <c r="BE4355" s="51"/>
      <c r="BF4355" s="51"/>
      <c r="BG4355" s="51"/>
      <c r="BH4355" s="51"/>
      <c r="BI4355" s="51"/>
    </row>
    <row r="4356" spans="57:61" x14ac:dyDescent="0.55000000000000004">
      <c r="BE4356" s="51"/>
      <c r="BF4356" s="51"/>
      <c r="BG4356" s="51"/>
      <c r="BH4356" s="51"/>
      <c r="BI4356" s="51"/>
    </row>
    <row r="4357" spans="57:61" x14ac:dyDescent="0.55000000000000004">
      <c r="BE4357" s="51"/>
      <c r="BF4357" s="51"/>
      <c r="BG4357" s="51"/>
      <c r="BH4357" s="51"/>
      <c r="BI4357" s="51"/>
    </row>
    <row r="4358" spans="57:61" x14ac:dyDescent="0.55000000000000004">
      <c r="BE4358" s="51"/>
      <c r="BF4358" s="51"/>
      <c r="BG4358" s="51"/>
      <c r="BH4358" s="51"/>
      <c r="BI4358" s="51"/>
    </row>
    <row r="4359" spans="57:61" x14ac:dyDescent="0.55000000000000004">
      <c r="BE4359" s="51"/>
      <c r="BF4359" s="51"/>
      <c r="BG4359" s="51"/>
      <c r="BH4359" s="51"/>
      <c r="BI4359" s="51"/>
    </row>
    <row r="4360" spans="57:61" x14ac:dyDescent="0.55000000000000004">
      <c r="BE4360" s="51"/>
      <c r="BF4360" s="51"/>
      <c r="BG4360" s="51"/>
      <c r="BH4360" s="51"/>
      <c r="BI4360" s="51"/>
    </row>
    <row r="4361" spans="57:61" x14ac:dyDescent="0.55000000000000004">
      <c r="BE4361" s="51"/>
      <c r="BF4361" s="51"/>
      <c r="BG4361" s="51"/>
      <c r="BH4361" s="51"/>
      <c r="BI4361" s="51"/>
    </row>
    <row r="4362" spans="57:61" x14ac:dyDescent="0.55000000000000004">
      <c r="BE4362" s="51"/>
      <c r="BF4362" s="51"/>
      <c r="BG4362" s="51"/>
      <c r="BH4362" s="51"/>
      <c r="BI4362" s="51"/>
    </row>
    <row r="4363" spans="57:61" x14ac:dyDescent="0.55000000000000004">
      <c r="BE4363" s="51"/>
      <c r="BF4363" s="51"/>
      <c r="BG4363" s="51"/>
      <c r="BH4363" s="51"/>
      <c r="BI4363" s="51"/>
    </row>
    <row r="4364" spans="57:61" x14ac:dyDescent="0.55000000000000004">
      <c r="BE4364" s="51"/>
      <c r="BF4364" s="51"/>
      <c r="BG4364" s="51"/>
      <c r="BH4364" s="51"/>
      <c r="BI4364" s="51"/>
    </row>
    <row r="4365" spans="57:61" x14ac:dyDescent="0.55000000000000004">
      <c r="BE4365" s="51"/>
      <c r="BF4365" s="51"/>
      <c r="BG4365" s="51"/>
      <c r="BH4365" s="51"/>
      <c r="BI4365" s="51"/>
    </row>
    <row r="4366" spans="57:61" x14ac:dyDescent="0.55000000000000004">
      <c r="BE4366" s="51"/>
      <c r="BF4366" s="51"/>
      <c r="BG4366" s="51"/>
      <c r="BH4366" s="51"/>
      <c r="BI4366" s="51"/>
    </row>
    <row r="4367" spans="57:61" x14ac:dyDescent="0.55000000000000004">
      <c r="BE4367" s="51"/>
      <c r="BF4367" s="51"/>
      <c r="BG4367" s="51"/>
      <c r="BH4367" s="51"/>
      <c r="BI4367" s="51"/>
    </row>
    <row r="4368" spans="57:61" x14ac:dyDescent="0.55000000000000004">
      <c r="BE4368" s="51"/>
      <c r="BF4368" s="51"/>
      <c r="BG4368" s="51"/>
      <c r="BH4368" s="51"/>
      <c r="BI4368" s="51"/>
    </row>
    <row r="4369" spans="57:61" x14ac:dyDescent="0.55000000000000004">
      <c r="BE4369" s="51"/>
      <c r="BF4369" s="51"/>
      <c r="BG4369" s="51"/>
      <c r="BH4369" s="51"/>
      <c r="BI4369" s="51"/>
    </row>
    <row r="4370" spans="57:61" x14ac:dyDescent="0.55000000000000004">
      <c r="BE4370" s="51"/>
      <c r="BF4370" s="51"/>
      <c r="BG4370" s="51"/>
      <c r="BH4370" s="51"/>
      <c r="BI4370" s="51"/>
    </row>
    <row r="4371" spans="57:61" x14ac:dyDescent="0.55000000000000004">
      <c r="BE4371" s="51"/>
      <c r="BF4371" s="51"/>
      <c r="BG4371" s="51"/>
      <c r="BH4371" s="51"/>
      <c r="BI4371" s="51"/>
    </row>
    <row r="4372" spans="57:61" x14ac:dyDescent="0.55000000000000004">
      <c r="BE4372" s="51"/>
      <c r="BF4372" s="51"/>
      <c r="BG4372" s="51"/>
      <c r="BH4372" s="51"/>
      <c r="BI4372" s="51"/>
    </row>
    <row r="4373" spans="57:61" x14ac:dyDescent="0.55000000000000004">
      <c r="BE4373" s="51"/>
      <c r="BF4373" s="51"/>
      <c r="BG4373" s="51"/>
      <c r="BH4373" s="51"/>
      <c r="BI4373" s="51"/>
    </row>
    <row r="4374" spans="57:61" x14ac:dyDescent="0.55000000000000004">
      <c r="BE4374" s="51"/>
      <c r="BF4374" s="51"/>
      <c r="BG4374" s="51"/>
      <c r="BH4374" s="51"/>
      <c r="BI4374" s="51"/>
    </row>
    <row r="4375" spans="57:61" x14ac:dyDescent="0.55000000000000004">
      <c r="BE4375" s="51"/>
      <c r="BF4375" s="51"/>
      <c r="BG4375" s="51"/>
      <c r="BH4375" s="51"/>
      <c r="BI4375" s="51"/>
    </row>
    <row r="4376" spans="57:61" x14ac:dyDescent="0.55000000000000004">
      <c r="BE4376" s="51"/>
      <c r="BF4376" s="51"/>
      <c r="BG4376" s="51"/>
      <c r="BH4376" s="51"/>
      <c r="BI4376" s="51"/>
    </row>
    <row r="4377" spans="57:61" x14ac:dyDescent="0.55000000000000004">
      <c r="BE4377" s="51"/>
      <c r="BF4377" s="51"/>
      <c r="BG4377" s="51"/>
      <c r="BH4377" s="51"/>
      <c r="BI4377" s="51"/>
    </row>
    <row r="4378" spans="57:61" x14ac:dyDescent="0.55000000000000004">
      <c r="BE4378" s="51"/>
      <c r="BF4378" s="51"/>
      <c r="BG4378" s="51"/>
      <c r="BH4378" s="51"/>
      <c r="BI4378" s="51"/>
    </row>
    <row r="4379" spans="57:61" x14ac:dyDescent="0.55000000000000004">
      <c r="BE4379" s="51"/>
      <c r="BF4379" s="51"/>
      <c r="BG4379" s="51"/>
      <c r="BH4379" s="51"/>
      <c r="BI4379" s="51"/>
    </row>
    <row r="4380" spans="57:61" x14ac:dyDescent="0.55000000000000004">
      <c r="BE4380" s="51"/>
      <c r="BF4380" s="51"/>
      <c r="BG4380" s="51"/>
      <c r="BH4380" s="51"/>
      <c r="BI4380" s="51"/>
    </row>
    <row r="4381" spans="57:61" x14ac:dyDescent="0.55000000000000004">
      <c r="BE4381" s="51"/>
      <c r="BF4381" s="51"/>
      <c r="BG4381" s="51"/>
      <c r="BH4381" s="51"/>
      <c r="BI4381" s="51"/>
    </row>
    <row r="4382" spans="57:61" x14ac:dyDescent="0.55000000000000004">
      <c r="BE4382" s="51"/>
      <c r="BF4382" s="51"/>
      <c r="BG4382" s="51"/>
      <c r="BH4382" s="51"/>
      <c r="BI4382" s="51"/>
    </row>
    <row r="4383" spans="57:61" x14ac:dyDescent="0.55000000000000004">
      <c r="BE4383" s="51"/>
      <c r="BF4383" s="51"/>
      <c r="BG4383" s="51"/>
      <c r="BH4383" s="51"/>
      <c r="BI4383" s="51"/>
    </row>
    <row r="4384" spans="57:61" x14ac:dyDescent="0.55000000000000004">
      <c r="BE4384" s="51"/>
      <c r="BF4384" s="51"/>
      <c r="BG4384" s="51"/>
      <c r="BH4384" s="51"/>
      <c r="BI4384" s="51"/>
    </row>
    <row r="4385" spans="57:61" x14ac:dyDescent="0.55000000000000004">
      <c r="BE4385" s="51"/>
      <c r="BF4385" s="51"/>
      <c r="BG4385" s="51"/>
      <c r="BH4385" s="51"/>
      <c r="BI4385" s="51"/>
    </row>
    <row r="4386" spans="57:61" x14ac:dyDescent="0.55000000000000004">
      <c r="BE4386" s="51"/>
      <c r="BF4386" s="51"/>
      <c r="BG4386" s="51"/>
      <c r="BH4386" s="51"/>
      <c r="BI4386" s="51"/>
    </row>
    <row r="4387" spans="57:61" x14ac:dyDescent="0.55000000000000004">
      <c r="BE4387" s="51"/>
      <c r="BF4387" s="51"/>
      <c r="BG4387" s="51"/>
      <c r="BH4387" s="51"/>
      <c r="BI4387" s="51"/>
    </row>
    <row r="4388" spans="57:61" x14ac:dyDescent="0.55000000000000004">
      <c r="BE4388" s="51"/>
      <c r="BF4388" s="51"/>
      <c r="BG4388" s="51"/>
      <c r="BH4388" s="51"/>
      <c r="BI4388" s="51"/>
    </row>
    <row r="4389" spans="57:61" x14ac:dyDescent="0.55000000000000004">
      <c r="BE4389" s="51"/>
      <c r="BF4389" s="51"/>
      <c r="BG4389" s="51"/>
      <c r="BH4389" s="51"/>
      <c r="BI4389" s="51"/>
    </row>
    <row r="4390" spans="57:61" x14ac:dyDescent="0.55000000000000004">
      <c r="BE4390" s="51"/>
      <c r="BF4390" s="51"/>
      <c r="BG4390" s="51"/>
      <c r="BH4390" s="51"/>
      <c r="BI4390" s="51"/>
    </row>
    <row r="4391" spans="57:61" x14ac:dyDescent="0.55000000000000004">
      <c r="BE4391" s="51"/>
      <c r="BF4391" s="51"/>
      <c r="BG4391" s="51"/>
      <c r="BH4391" s="51"/>
      <c r="BI4391" s="51"/>
    </row>
    <row r="4392" spans="57:61" x14ac:dyDescent="0.55000000000000004">
      <c r="BE4392" s="51"/>
      <c r="BF4392" s="51"/>
      <c r="BG4392" s="51"/>
      <c r="BH4392" s="51"/>
      <c r="BI4392" s="51"/>
    </row>
    <row r="4393" spans="57:61" x14ac:dyDescent="0.55000000000000004">
      <c r="BE4393" s="51"/>
      <c r="BF4393" s="51"/>
      <c r="BG4393" s="51"/>
      <c r="BH4393" s="51"/>
      <c r="BI4393" s="51"/>
    </row>
    <row r="4394" spans="57:61" x14ac:dyDescent="0.55000000000000004">
      <c r="BE4394" s="51"/>
      <c r="BF4394" s="51"/>
      <c r="BG4394" s="51"/>
      <c r="BH4394" s="51"/>
      <c r="BI4394" s="51"/>
    </row>
    <row r="4395" spans="57:61" x14ac:dyDescent="0.55000000000000004">
      <c r="BE4395" s="51"/>
      <c r="BF4395" s="51"/>
      <c r="BG4395" s="51"/>
      <c r="BH4395" s="51"/>
      <c r="BI4395" s="51"/>
    </row>
    <row r="4396" spans="57:61" x14ac:dyDescent="0.55000000000000004">
      <c r="BE4396" s="51"/>
      <c r="BF4396" s="51"/>
      <c r="BG4396" s="51"/>
      <c r="BH4396" s="51"/>
      <c r="BI4396" s="51"/>
    </row>
    <row r="4397" spans="57:61" x14ac:dyDescent="0.55000000000000004">
      <c r="BE4397" s="51"/>
      <c r="BF4397" s="51"/>
      <c r="BG4397" s="51"/>
      <c r="BH4397" s="51"/>
      <c r="BI4397" s="51"/>
    </row>
    <row r="4398" spans="57:61" x14ac:dyDescent="0.55000000000000004">
      <c r="BE4398" s="51"/>
      <c r="BF4398" s="51"/>
      <c r="BG4398" s="51"/>
      <c r="BH4398" s="51"/>
      <c r="BI4398" s="51"/>
    </row>
    <row r="4399" spans="57:61" x14ac:dyDescent="0.55000000000000004">
      <c r="BE4399" s="51"/>
      <c r="BF4399" s="51"/>
      <c r="BG4399" s="51"/>
      <c r="BH4399" s="51"/>
      <c r="BI4399" s="51"/>
    </row>
    <row r="4400" spans="57:61" x14ac:dyDescent="0.55000000000000004">
      <c r="BE4400" s="51"/>
      <c r="BF4400" s="51"/>
      <c r="BG4400" s="51"/>
      <c r="BH4400" s="51"/>
      <c r="BI4400" s="51"/>
    </row>
    <row r="4401" spans="57:61" x14ac:dyDescent="0.55000000000000004">
      <c r="BE4401" s="51"/>
      <c r="BF4401" s="51"/>
      <c r="BG4401" s="51"/>
      <c r="BH4401" s="51"/>
      <c r="BI4401" s="51"/>
    </row>
    <row r="4402" spans="57:61" x14ac:dyDescent="0.55000000000000004">
      <c r="BE4402" s="51"/>
      <c r="BF4402" s="51"/>
      <c r="BG4402" s="51"/>
      <c r="BH4402" s="51"/>
      <c r="BI4402" s="51"/>
    </row>
    <row r="4403" spans="57:61" x14ac:dyDescent="0.55000000000000004">
      <c r="BE4403" s="51"/>
      <c r="BF4403" s="51"/>
      <c r="BG4403" s="51"/>
      <c r="BH4403" s="51"/>
      <c r="BI4403" s="51"/>
    </row>
    <row r="4404" spans="57:61" x14ac:dyDescent="0.55000000000000004">
      <c r="BE4404" s="51"/>
      <c r="BF4404" s="51"/>
      <c r="BG4404" s="51"/>
      <c r="BH4404" s="51"/>
      <c r="BI4404" s="51"/>
    </row>
    <row r="4405" spans="57:61" x14ac:dyDescent="0.55000000000000004">
      <c r="BE4405" s="51"/>
      <c r="BF4405" s="51"/>
      <c r="BG4405" s="51"/>
      <c r="BH4405" s="51"/>
      <c r="BI4405" s="51"/>
    </row>
    <row r="4406" spans="57:61" x14ac:dyDescent="0.55000000000000004">
      <c r="BE4406" s="51"/>
      <c r="BF4406" s="51"/>
      <c r="BG4406" s="51"/>
      <c r="BH4406" s="51"/>
      <c r="BI4406" s="51"/>
    </row>
    <row r="4407" spans="57:61" x14ac:dyDescent="0.55000000000000004">
      <c r="BE4407" s="51"/>
      <c r="BF4407" s="51"/>
      <c r="BG4407" s="51"/>
      <c r="BH4407" s="51"/>
      <c r="BI4407" s="51"/>
    </row>
    <row r="4408" spans="57:61" x14ac:dyDescent="0.55000000000000004">
      <c r="BE4408" s="51"/>
      <c r="BF4408" s="51"/>
      <c r="BG4408" s="51"/>
      <c r="BH4408" s="51"/>
      <c r="BI4408" s="51"/>
    </row>
    <row r="4409" spans="57:61" x14ac:dyDescent="0.55000000000000004">
      <c r="BE4409" s="51"/>
      <c r="BF4409" s="51"/>
      <c r="BG4409" s="51"/>
      <c r="BH4409" s="51"/>
      <c r="BI4409" s="51"/>
    </row>
    <row r="4410" spans="57:61" x14ac:dyDescent="0.55000000000000004">
      <c r="BE4410" s="51"/>
      <c r="BF4410" s="51"/>
      <c r="BG4410" s="51"/>
      <c r="BH4410" s="51"/>
      <c r="BI4410" s="51"/>
    </row>
    <row r="4411" spans="57:61" x14ac:dyDescent="0.55000000000000004">
      <c r="BE4411" s="51"/>
      <c r="BF4411" s="51"/>
      <c r="BG4411" s="51"/>
      <c r="BH4411" s="51"/>
      <c r="BI4411" s="51"/>
    </row>
    <row r="4412" spans="57:61" x14ac:dyDescent="0.55000000000000004">
      <c r="BE4412" s="51"/>
      <c r="BF4412" s="51"/>
      <c r="BG4412" s="51"/>
      <c r="BH4412" s="51"/>
      <c r="BI4412" s="51"/>
    </row>
    <row r="4413" spans="57:61" x14ac:dyDescent="0.55000000000000004">
      <c r="BE4413" s="51"/>
      <c r="BF4413" s="51"/>
      <c r="BG4413" s="51"/>
      <c r="BH4413" s="51"/>
      <c r="BI4413" s="51"/>
    </row>
    <row r="4414" spans="57:61" x14ac:dyDescent="0.55000000000000004">
      <c r="BE4414" s="51"/>
      <c r="BF4414" s="51"/>
      <c r="BG4414" s="51"/>
      <c r="BH4414" s="51"/>
      <c r="BI4414" s="51"/>
    </row>
    <row r="4415" spans="57:61" x14ac:dyDescent="0.55000000000000004">
      <c r="BE4415" s="51"/>
      <c r="BF4415" s="51"/>
      <c r="BG4415" s="51"/>
      <c r="BH4415" s="51"/>
      <c r="BI4415" s="51"/>
    </row>
    <row r="4416" spans="57:61" x14ac:dyDescent="0.55000000000000004">
      <c r="BE4416" s="51"/>
      <c r="BF4416" s="51"/>
      <c r="BG4416" s="51"/>
      <c r="BH4416" s="51"/>
      <c r="BI4416" s="51"/>
    </row>
    <row r="4417" spans="57:61" x14ac:dyDescent="0.55000000000000004">
      <c r="BE4417" s="51"/>
      <c r="BF4417" s="51"/>
      <c r="BG4417" s="51"/>
      <c r="BH4417" s="51"/>
      <c r="BI4417" s="51"/>
    </row>
    <row r="4418" spans="57:61" x14ac:dyDescent="0.55000000000000004">
      <c r="BE4418" s="51"/>
      <c r="BF4418" s="51"/>
      <c r="BG4418" s="51"/>
      <c r="BH4418" s="51"/>
      <c r="BI4418" s="51"/>
    </row>
    <row r="4419" spans="57:61" x14ac:dyDescent="0.55000000000000004">
      <c r="BE4419" s="51"/>
      <c r="BF4419" s="51"/>
      <c r="BG4419" s="51"/>
      <c r="BH4419" s="51"/>
      <c r="BI4419" s="51"/>
    </row>
    <row r="4420" spans="57:61" x14ac:dyDescent="0.55000000000000004">
      <c r="BE4420" s="51"/>
      <c r="BF4420" s="51"/>
      <c r="BG4420" s="51"/>
      <c r="BH4420" s="51"/>
      <c r="BI4420" s="51"/>
    </row>
    <row r="4421" spans="57:61" x14ac:dyDescent="0.55000000000000004">
      <c r="BE4421" s="51"/>
      <c r="BF4421" s="51"/>
      <c r="BG4421" s="51"/>
      <c r="BH4421" s="51"/>
      <c r="BI4421" s="51"/>
    </row>
    <row r="4422" spans="57:61" x14ac:dyDescent="0.55000000000000004">
      <c r="BE4422" s="51"/>
      <c r="BF4422" s="51"/>
      <c r="BG4422" s="51"/>
      <c r="BH4422" s="51"/>
      <c r="BI4422" s="51"/>
    </row>
    <row r="4423" spans="57:61" x14ac:dyDescent="0.55000000000000004">
      <c r="BE4423" s="51"/>
      <c r="BF4423" s="51"/>
      <c r="BG4423" s="51"/>
      <c r="BH4423" s="51"/>
      <c r="BI4423" s="51"/>
    </row>
    <row r="4424" spans="57:61" x14ac:dyDescent="0.55000000000000004">
      <c r="BE4424" s="51"/>
      <c r="BF4424" s="51"/>
      <c r="BG4424" s="51"/>
      <c r="BH4424" s="51"/>
      <c r="BI4424" s="51"/>
    </row>
    <row r="4425" spans="57:61" x14ac:dyDescent="0.55000000000000004">
      <c r="BE4425" s="51"/>
      <c r="BF4425" s="51"/>
      <c r="BG4425" s="51"/>
      <c r="BH4425" s="51"/>
      <c r="BI4425" s="51"/>
    </row>
    <row r="4426" spans="57:61" x14ac:dyDescent="0.55000000000000004">
      <c r="BE4426" s="51"/>
      <c r="BF4426" s="51"/>
      <c r="BG4426" s="51"/>
      <c r="BH4426" s="51"/>
      <c r="BI4426" s="51"/>
    </row>
    <row r="4427" spans="57:61" x14ac:dyDescent="0.55000000000000004">
      <c r="BE4427" s="51"/>
      <c r="BF4427" s="51"/>
      <c r="BG4427" s="51"/>
      <c r="BH4427" s="51"/>
      <c r="BI4427" s="51"/>
    </row>
    <row r="4428" spans="57:61" x14ac:dyDescent="0.55000000000000004">
      <c r="BE4428" s="51"/>
      <c r="BF4428" s="51"/>
      <c r="BG4428" s="51"/>
      <c r="BH4428" s="51"/>
      <c r="BI4428" s="51"/>
    </row>
    <row r="4429" spans="57:61" x14ac:dyDescent="0.55000000000000004">
      <c r="BE4429" s="51"/>
      <c r="BF4429" s="51"/>
      <c r="BG4429" s="51"/>
      <c r="BH4429" s="51"/>
      <c r="BI4429" s="51"/>
    </row>
    <row r="4430" spans="57:61" x14ac:dyDescent="0.55000000000000004">
      <c r="BE4430" s="51"/>
      <c r="BF4430" s="51"/>
      <c r="BG4430" s="51"/>
      <c r="BH4430" s="51"/>
      <c r="BI4430" s="51"/>
    </row>
    <row r="4431" spans="57:61" x14ac:dyDescent="0.55000000000000004">
      <c r="BE4431" s="51"/>
      <c r="BF4431" s="51"/>
      <c r="BG4431" s="51"/>
      <c r="BH4431" s="51"/>
      <c r="BI4431" s="51"/>
    </row>
    <row r="4432" spans="57:61" x14ac:dyDescent="0.55000000000000004">
      <c r="BE4432" s="51"/>
      <c r="BF4432" s="51"/>
      <c r="BG4432" s="51"/>
      <c r="BH4432" s="51"/>
      <c r="BI4432" s="51"/>
    </row>
    <row r="4433" spans="57:61" x14ac:dyDescent="0.55000000000000004">
      <c r="BE4433" s="51"/>
      <c r="BF4433" s="51"/>
      <c r="BG4433" s="51"/>
      <c r="BH4433" s="51"/>
      <c r="BI4433" s="51"/>
    </row>
    <row r="4434" spans="57:61" x14ac:dyDescent="0.55000000000000004">
      <c r="BE4434" s="51"/>
      <c r="BF4434" s="51"/>
      <c r="BG4434" s="51"/>
      <c r="BH4434" s="51"/>
      <c r="BI4434" s="51"/>
    </row>
    <row r="4435" spans="57:61" x14ac:dyDescent="0.55000000000000004">
      <c r="BE4435" s="51"/>
      <c r="BF4435" s="51"/>
      <c r="BG4435" s="51"/>
      <c r="BH4435" s="51"/>
      <c r="BI4435" s="51"/>
    </row>
    <row r="4436" spans="57:61" x14ac:dyDescent="0.55000000000000004">
      <c r="BE4436" s="51"/>
      <c r="BF4436" s="51"/>
      <c r="BG4436" s="51"/>
      <c r="BH4436" s="51"/>
      <c r="BI4436" s="51"/>
    </row>
    <row r="4437" spans="57:61" x14ac:dyDescent="0.55000000000000004">
      <c r="BE4437" s="51"/>
      <c r="BF4437" s="51"/>
      <c r="BG4437" s="51"/>
      <c r="BH4437" s="51"/>
      <c r="BI4437" s="51"/>
    </row>
    <row r="4438" spans="57:61" x14ac:dyDescent="0.55000000000000004">
      <c r="BE4438" s="51"/>
      <c r="BF4438" s="51"/>
      <c r="BG4438" s="51"/>
      <c r="BH4438" s="51"/>
      <c r="BI4438" s="51"/>
    </row>
    <row r="4439" spans="57:61" x14ac:dyDescent="0.55000000000000004">
      <c r="BE4439" s="51"/>
      <c r="BF4439" s="51"/>
      <c r="BG4439" s="51"/>
      <c r="BH4439" s="51"/>
      <c r="BI4439" s="51"/>
    </row>
    <row r="4440" spans="57:61" x14ac:dyDescent="0.55000000000000004">
      <c r="BE4440" s="51"/>
      <c r="BF4440" s="51"/>
      <c r="BG4440" s="51"/>
      <c r="BH4440" s="51"/>
      <c r="BI4440" s="51"/>
    </row>
    <row r="4441" spans="57:61" x14ac:dyDescent="0.55000000000000004">
      <c r="BE4441" s="51"/>
      <c r="BF4441" s="51"/>
      <c r="BG4441" s="51"/>
      <c r="BH4441" s="51"/>
      <c r="BI4441" s="51"/>
    </row>
    <row r="4442" spans="57:61" x14ac:dyDescent="0.55000000000000004">
      <c r="BE4442" s="51"/>
      <c r="BF4442" s="51"/>
      <c r="BG4442" s="51"/>
      <c r="BH4442" s="51"/>
      <c r="BI4442" s="51"/>
    </row>
    <row r="4443" spans="57:61" x14ac:dyDescent="0.55000000000000004">
      <c r="BE4443" s="51"/>
      <c r="BF4443" s="51"/>
      <c r="BG4443" s="51"/>
      <c r="BH4443" s="51"/>
      <c r="BI4443" s="51"/>
    </row>
    <row r="4444" spans="57:61" x14ac:dyDescent="0.55000000000000004">
      <c r="BE4444" s="51"/>
      <c r="BF4444" s="51"/>
      <c r="BG4444" s="51"/>
      <c r="BH4444" s="51"/>
      <c r="BI4444" s="51"/>
    </row>
    <row r="4445" spans="57:61" x14ac:dyDescent="0.55000000000000004">
      <c r="BE4445" s="51"/>
      <c r="BF4445" s="51"/>
      <c r="BG4445" s="51"/>
      <c r="BH4445" s="51"/>
      <c r="BI4445" s="51"/>
    </row>
    <row r="4446" spans="57:61" x14ac:dyDescent="0.55000000000000004">
      <c r="BE4446" s="51"/>
      <c r="BF4446" s="51"/>
      <c r="BG4446" s="51"/>
      <c r="BH4446" s="51"/>
      <c r="BI4446" s="51"/>
    </row>
    <row r="4447" spans="57:61" x14ac:dyDescent="0.55000000000000004">
      <c r="BE4447" s="51"/>
      <c r="BF4447" s="51"/>
      <c r="BG4447" s="51"/>
      <c r="BH4447" s="51"/>
      <c r="BI4447" s="51"/>
    </row>
    <row r="4448" spans="57:61" x14ac:dyDescent="0.55000000000000004">
      <c r="BE4448" s="51"/>
      <c r="BF4448" s="51"/>
      <c r="BG4448" s="51"/>
      <c r="BH4448" s="51"/>
      <c r="BI4448" s="51"/>
    </row>
    <row r="4449" spans="57:61" x14ac:dyDescent="0.55000000000000004">
      <c r="BE4449" s="51"/>
      <c r="BF4449" s="51"/>
      <c r="BG4449" s="51"/>
      <c r="BH4449" s="51"/>
      <c r="BI4449" s="51"/>
    </row>
    <row r="4450" spans="57:61" x14ac:dyDescent="0.55000000000000004">
      <c r="BE4450" s="51"/>
      <c r="BF4450" s="51"/>
      <c r="BG4450" s="51"/>
      <c r="BH4450" s="51"/>
      <c r="BI4450" s="51"/>
    </row>
    <row r="4451" spans="57:61" x14ac:dyDescent="0.55000000000000004">
      <c r="BE4451" s="51"/>
      <c r="BF4451" s="51"/>
      <c r="BG4451" s="51"/>
      <c r="BH4451" s="51"/>
      <c r="BI4451" s="51"/>
    </row>
    <row r="4452" spans="57:61" x14ac:dyDescent="0.55000000000000004">
      <c r="BE4452" s="51"/>
      <c r="BF4452" s="51"/>
      <c r="BG4452" s="51"/>
      <c r="BH4452" s="51"/>
      <c r="BI4452" s="51"/>
    </row>
    <row r="4453" spans="57:61" x14ac:dyDescent="0.55000000000000004">
      <c r="BE4453" s="51"/>
      <c r="BF4453" s="51"/>
      <c r="BG4453" s="51"/>
      <c r="BH4453" s="51"/>
      <c r="BI4453" s="51"/>
    </row>
    <row r="4454" spans="57:61" x14ac:dyDescent="0.55000000000000004">
      <c r="BE4454" s="51"/>
      <c r="BF4454" s="51"/>
      <c r="BG4454" s="51"/>
      <c r="BH4454" s="51"/>
      <c r="BI4454" s="51"/>
    </row>
    <row r="4455" spans="57:61" x14ac:dyDescent="0.55000000000000004">
      <c r="BE4455" s="51"/>
      <c r="BF4455" s="51"/>
      <c r="BG4455" s="51"/>
      <c r="BH4455" s="51"/>
      <c r="BI4455" s="51"/>
    </row>
    <row r="4456" spans="57:61" x14ac:dyDescent="0.55000000000000004">
      <c r="BE4456" s="51"/>
      <c r="BF4456" s="51"/>
      <c r="BG4456" s="51"/>
      <c r="BH4456" s="51"/>
      <c r="BI4456" s="51"/>
    </row>
    <row r="4457" spans="57:61" x14ac:dyDescent="0.55000000000000004">
      <c r="BE4457" s="51"/>
      <c r="BF4457" s="51"/>
      <c r="BG4457" s="51"/>
      <c r="BH4457" s="51"/>
      <c r="BI4457" s="51"/>
    </row>
    <row r="4458" spans="57:61" x14ac:dyDescent="0.55000000000000004">
      <c r="BE4458" s="51"/>
      <c r="BF4458" s="51"/>
      <c r="BG4458" s="51"/>
      <c r="BH4458" s="51"/>
      <c r="BI4458" s="51"/>
    </row>
    <row r="4459" spans="57:61" x14ac:dyDescent="0.55000000000000004">
      <c r="BE4459" s="51"/>
      <c r="BF4459" s="51"/>
      <c r="BG4459" s="51"/>
      <c r="BH4459" s="51"/>
      <c r="BI4459" s="51"/>
    </row>
    <row r="4460" spans="57:61" x14ac:dyDescent="0.55000000000000004">
      <c r="BE4460" s="51"/>
      <c r="BF4460" s="51"/>
      <c r="BG4460" s="51"/>
      <c r="BH4460" s="51"/>
      <c r="BI4460" s="51"/>
    </row>
    <row r="4461" spans="57:61" x14ac:dyDescent="0.55000000000000004">
      <c r="BE4461" s="51"/>
      <c r="BF4461" s="51"/>
      <c r="BG4461" s="51"/>
      <c r="BH4461" s="51"/>
      <c r="BI4461" s="51"/>
    </row>
    <row r="4462" spans="57:61" x14ac:dyDescent="0.55000000000000004">
      <c r="BE4462" s="51"/>
      <c r="BF4462" s="51"/>
      <c r="BG4462" s="51"/>
      <c r="BH4462" s="51"/>
      <c r="BI4462" s="51"/>
    </row>
    <row r="4463" spans="57:61" x14ac:dyDescent="0.55000000000000004">
      <c r="BE4463" s="51"/>
      <c r="BF4463" s="51"/>
      <c r="BG4463" s="51"/>
      <c r="BH4463" s="51"/>
      <c r="BI4463" s="51"/>
    </row>
    <row r="4464" spans="57:61" x14ac:dyDescent="0.55000000000000004">
      <c r="BE4464" s="51"/>
      <c r="BF4464" s="51"/>
      <c r="BG4464" s="51"/>
      <c r="BH4464" s="51"/>
      <c r="BI4464" s="51"/>
    </row>
    <row r="4465" spans="57:61" x14ac:dyDescent="0.55000000000000004">
      <c r="BE4465" s="51"/>
      <c r="BF4465" s="51"/>
      <c r="BG4465" s="51"/>
      <c r="BH4465" s="51"/>
      <c r="BI4465" s="51"/>
    </row>
    <row r="4466" spans="57:61" x14ac:dyDescent="0.55000000000000004">
      <c r="BE4466" s="51"/>
      <c r="BF4466" s="51"/>
      <c r="BG4466" s="51"/>
      <c r="BH4466" s="51"/>
      <c r="BI4466" s="51"/>
    </row>
    <row r="4467" spans="57:61" x14ac:dyDescent="0.55000000000000004">
      <c r="BE4467" s="51"/>
      <c r="BF4467" s="51"/>
      <c r="BG4467" s="51"/>
      <c r="BH4467" s="51"/>
      <c r="BI4467" s="51"/>
    </row>
    <row r="4468" spans="57:61" x14ac:dyDescent="0.55000000000000004">
      <c r="BE4468" s="51"/>
      <c r="BF4468" s="51"/>
      <c r="BG4468" s="51"/>
      <c r="BH4468" s="51"/>
      <c r="BI4468" s="51"/>
    </row>
    <row r="4469" spans="57:61" x14ac:dyDescent="0.55000000000000004">
      <c r="BE4469" s="51"/>
      <c r="BF4469" s="51"/>
      <c r="BG4469" s="51"/>
      <c r="BH4469" s="51"/>
      <c r="BI4469" s="51"/>
    </row>
    <row r="4470" spans="57:61" x14ac:dyDescent="0.55000000000000004">
      <c r="BE4470" s="51"/>
      <c r="BF4470" s="51"/>
      <c r="BG4470" s="51"/>
      <c r="BH4470" s="51"/>
      <c r="BI4470" s="51"/>
    </row>
    <row r="4471" spans="57:61" x14ac:dyDescent="0.55000000000000004">
      <c r="BE4471" s="51"/>
      <c r="BF4471" s="51"/>
      <c r="BG4471" s="51"/>
      <c r="BH4471" s="51"/>
      <c r="BI4471" s="51"/>
    </row>
    <row r="4472" spans="57:61" x14ac:dyDescent="0.55000000000000004">
      <c r="BE4472" s="51"/>
      <c r="BF4472" s="51"/>
      <c r="BG4472" s="51"/>
      <c r="BH4472" s="51"/>
      <c r="BI4472" s="51"/>
    </row>
    <row r="4473" spans="57:61" x14ac:dyDescent="0.55000000000000004">
      <c r="BE4473" s="51"/>
      <c r="BF4473" s="51"/>
      <c r="BG4473" s="51"/>
      <c r="BH4473" s="51"/>
      <c r="BI4473" s="51"/>
    </row>
    <row r="4474" spans="57:61" x14ac:dyDescent="0.55000000000000004">
      <c r="BE4474" s="51"/>
      <c r="BF4474" s="51"/>
      <c r="BG4474" s="51"/>
      <c r="BH4474" s="51"/>
      <c r="BI4474" s="51"/>
    </row>
    <row r="4475" spans="57:61" x14ac:dyDescent="0.55000000000000004">
      <c r="BE4475" s="51"/>
      <c r="BF4475" s="51"/>
      <c r="BG4475" s="51"/>
      <c r="BH4475" s="51"/>
      <c r="BI4475" s="51"/>
    </row>
    <row r="4476" spans="57:61" x14ac:dyDescent="0.55000000000000004">
      <c r="BE4476" s="51"/>
      <c r="BF4476" s="51"/>
      <c r="BG4476" s="51"/>
      <c r="BH4476" s="51"/>
      <c r="BI4476" s="51"/>
    </row>
    <row r="4477" spans="57:61" x14ac:dyDescent="0.55000000000000004">
      <c r="BE4477" s="51"/>
      <c r="BF4477" s="51"/>
      <c r="BG4477" s="51"/>
      <c r="BH4477" s="51"/>
      <c r="BI4477" s="51"/>
    </row>
    <row r="4478" spans="57:61" x14ac:dyDescent="0.55000000000000004">
      <c r="BE4478" s="51"/>
      <c r="BF4478" s="51"/>
      <c r="BG4478" s="51"/>
      <c r="BH4478" s="51"/>
      <c r="BI4478" s="51"/>
    </row>
    <row r="4479" spans="57:61" x14ac:dyDescent="0.55000000000000004">
      <c r="BE4479" s="51"/>
      <c r="BF4479" s="51"/>
      <c r="BG4479" s="51"/>
      <c r="BH4479" s="51"/>
      <c r="BI4479" s="51"/>
    </row>
    <row r="4480" spans="57:61" x14ac:dyDescent="0.55000000000000004">
      <c r="BE4480" s="51"/>
      <c r="BF4480" s="51"/>
      <c r="BG4480" s="51"/>
      <c r="BH4480" s="51"/>
      <c r="BI4480" s="51"/>
    </row>
    <row r="4481" spans="57:61" x14ac:dyDescent="0.55000000000000004">
      <c r="BE4481" s="51"/>
      <c r="BF4481" s="51"/>
      <c r="BG4481" s="51"/>
      <c r="BH4481" s="51"/>
      <c r="BI4481" s="51"/>
    </row>
    <row r="4482" spans="57:61" x14ac:dyDescent="0.55000000000000004">
      <c r="BE4482" s="51"/>
      <c r="BF4482" s="51"/>
      <c r="BG4482" s="51"/>
      <c r="BH4482" s="51"/>
      <c r="BI4482" s="51"/>
    </row>
    <row r="4483" spans="57:61" x14ac:dyDescent="0.55000000000000004">
      <c r="BE4483" s="51"/>
      <c r="BF4483" s="51"/>
      <c r="BG4483" s="51"/>
      <c r="BH4483" s="51"/>
      <c r="BI4483" s="51"/>
    </row>
    <row r="4484" spans="57:61" x14ac:dyDescent="0.55000000000000004">
      <c r="BE4484" s="51"/>
      <c r="BF4484" s="51"/>
      <c r="BG4484" s="51"/>
      <c r="BH4484" s="51"/>
      <c r="BI4484" s="51"/>
    </row>
    <row r="4485" spans="57:61" x14ac:dyDescent="0.55000000000000004">
      <c r="BE4485" s="51"/>
      <c r="BF4485" s="51"/>
      <c r="BG4485" s="51"/>
      <c r="BH4485" s="51"/>
      <c r="BI4485" s="51"/>
    </row>
    <row r="4486" spans="57:61" x14ac:dyDescent="0.55000000000000004">
      <c r="BE4486" s="51"/>
      <c r="BF4486" s="51"/>
      <c r="BG4486" s="51"/>
      <c r="BH4486" s="51"/>
      <c r="BI4486" s="51"/>
    </row>
    <row r="4487" spans="57:61" x14ac:dyDescent="0.55000000000000004">
      <c r="BE4487" s="51"/>
      <c r="BF4487" s="51"/>
      <c r="BG4487" s="51"/>
      <c r="BH4487" s="51"/>
      <c r="BI4487" s="51"/>
    </row>
    <row r="4488" spans="57:61" x14ac:dyDescent="0.55000000000000004">
      <c r="BE4488" s="51"/>
      <c r="BF4488" s="51"/>
      <c r="BG4488" s="51"/>
      <c r="BH4488" s="51"/>
      <c r="BI4488" s="51"/>
    </row>
    <row r="4489" spans="57:61" x14ac:dyDescent="0.55000000000000004">
      <c r="BE4489" s="51"/>
      <c r="BF4489" s="51"/>
      <c r="BG4489" s="51"/>
      <c r="BH4489" s="51"/>
      <c r="BI4489" s="51"/>
    </row>
    <row r="4490" spans="57:61" x14ac:dyDescent="0.55000000000000004">
      <c r="BE4490" s="51"/>
      <c r="BF4490" s="51"/>
      <c r="BG4490" s="51"/>
      <c r="BH4490" s="51"/>
      <c r="BI4490" s="51"/>
    </row>
    <row r="4491" spans="57:61" x14ac:dyDescent="0.55000000000000004">
      <c r="BE4491" s="51"/>
      <c r="BF4491" s="51"/>
      <c r="BG4491" s="51"/>
      <c r="BH4491" s="51"/>
      <c r="BI4491" s="51"/>
    </row>
    <row r="4492" spans="57:61" x14ac:dyDescent="0.55000000000000004">
      <c r="BE4492" s="51"/>
      <c r="BF4492" s="51"/>
      <c r="BG4492" s="51"/>
      <c r="BH4492" s="51"/>
      <c r="BI4492" s="51"/>
    </row>
    <row r="4493" spans="57:61" x14ac:dyDescent="0.55000000000000004">
      <c r="BE4493" s="51"/>
      <c r="BF4493" s="51"/>
      <c r="BG4493" s="51"/>
      <c r="BH4493" s="51"/>
      <c r="BI4493" s="51"/>
    </row>
    <row r="4494" spans="57:61" x14ac:dyDescent="0.55000000000000004">
      <c r="BE4494" s="51"/>
      <c r="BF4494" s="51"/>
      <c r="BG4494" s="51"/>
      <c r="BH4494" s="51"/>
      <c r="BI4494" s="51"/>
    </row>
    <row r="4495" spans="57:61" x14ac:dyDescent="0.55000000000000004">
      <c r="BE4495" s="51"/>
      <c r="BF4495" s="51"/>
      <c r="BG4495" s="51"/>
      <c r="BH4495" s="51"/>
      <c r="BI4495" s="51"/>
    </row>
    <row r="4496" spans="57:61" x14ac:dyDescent="0.55000000000000004">
      <c r="BE4496" s="51"/>
      <c r="BF4496" s="51"/>
      <c r="BG4496" s="51"/>
      <c r="BH4496" s="51"/>
      <c r="BI4496" s="51"/>
    </row>
    <row r="4497" spans="57:61" x14ac:dyDescent="0.55000000000000004">
      <c r="BE4497" s="51"/>
      <c r="BF4497" s="51"/>
      <c r="BG4497" s="51"/>
      <c r="BH4497" s="51"/>
      <c r="BI4497" s="51"/>
    </row>
    <row r="4498" spans="57:61" x14ac:dyDescent="0.55000000000000004">
      <c r="BE4498" s="51"/>
      <c r="BF4498" s="51"/>
      <c r="BG4498" s="51"/>
      <c r="BH4498" s="51"/>
      <c r="BI4498" s="51"/>
    </row>
    <row r="4499" spans="57:61" x14ac:dyDescent="0.55000000000000004">
      <c r="BE4499" s="51"/>
      <c r="BF4499" s="51"/>
      <c r="BG4499" s="51"/>
      <c r="BH4499" s="51"/>
      <c r="BI4499" s="51"/>
    </row>
    <row r="4500" spans="57:61" x14ac:dyDescent="0.55000000000000004">
      <c r="BE4500" s="51"/>
      <c r="BF4500" s="51"/>
      <c r="BG4500" s="51"/>
      <c r="BH4500" s="51"/>
      <c r="BI4500" s="51"/>
    </row>
    <row r="4501" spans="57:61" x14ac:dyDescent="0.55000000000000004">
      <c r="BE4501" s="51"/>
      <c r="BF4501" s="51"/>
      <c r="BG4501" s="51"/>
      <c r="BH4501" s="51"/>
      <c r="BI4501" s="51"/>
    </row>
    <row r="4502" spans="57:61" x14ac:dyDescent="0.55000000000000004">
      <c r="BE4502" s="51"/>
      <c r="BF4502" s="51"/>
      <c r="BG4502" s="51"/>
      <c r="BH4502" s="51"/>
      <c r="BI4502" s="51"/>
    </row>
    <row r="4503" spans="57:61" x14ac:dyDescent="0.55000000000000004">
      <c r="BE4503" s="51"/>
      <c r="BF4503" s="51"/>
      <c r="BG4503" s="51"/>
      <c r="BH4503" s="51"/>
      <c r="BI4503" s="51"/>
    </row>
    <row r="4504" spans="57:61" x14ac:dyDescent="0.55000000000000004">
      <c r="BE4504" s="51"/>
      <c r="BF4504" s="51"/>
      <c r="BG4504" s="51"/>
      <c r="BH4504" s="51"/>
      <c r="BI4504" s="51"/>
    </row>
    <row r="4505" spans="57:61" x14ac:dyDescent="0.55000000000000004">
      <c r="BE4505" s="51"/>
      <c r="BF4505" s="51"/>
      <c r="BG4505" s="51"/>
      <c r="BH4505" s="51"/>
      <c r="BI4505" s="51"/>
    </row>
    <row r="4506" spans="57:61" x14ac:dyDescent="0.55000000000000004">
      <c r="BE4506" s="51"/>
      <c r="BF4506" s="51"/>
      <c r="BG4506" s="51"/>
      <c r="BH4506" s="51"/>
      <c r="BI4506" s="51"/>
    </row>
    <row r="4507" spans="57:61" x14ac:dyDescent="0.55000000000000004">
      <c r="BE4507" s="51"/>
      <c r="BF4507" s="51"/>
      <c r="BG4507" s="51"/>
      <c r="BH4507" s="51"/>
      <c r="BI4507" s="51"/>
    </row>
    <row r="4508" spans="57:61" x14ac:dyDescent="0.55000000000000004">
      <c r="BE4508" s="51"/>
      <c r="BF4508" s="51"/>
      <c r="BG4508" s="51"/>
      <c r="BH4508" s="51"/>
      <c r="BI4508" s="51"/>
    </row>
    <row r="4509" spans="57:61" x14ac:dyDescent="0.55000000000000004">
      <c r="BE4509" s="51"/>
      <c r="BF4509" s="51"/>
      <c r="BG4509" s="51"/>
      <c r="BH4509" s="51"/>
      <c r="BI4509" s="51"/>
    </row>
    <row r="4510" spans="57:61" x14ac:dyDescent="0.55000000000000004">
      <c r="BE4510" s="51"/>
      <c r="BF4510" s="51"/>
      <c r="BG4510" s="51"/>
      <c r="BH4510" s="51"/>
      <c r="BI4510" s="51"/>
    </row>
    <row r="4511" spans="57:61" x14ac:dyDescent="0.55000000000000004">
      <c r="BE4511" s="51"/>
      <c r="BF4511" s="51"/>
      <c r="BG4511" s="51"/>
      <c r="BH4511" s="51"/>
      <c r="BI4511" s="51"/>
    </row>
    <row r="4512" spans="57:61" x14ac:dyDescent="0.55000000000000004">
      <c r="BE4512" s="51"/>
      <c r="BF4512" s="51"/>
      <c r="BG4512" s="51"/>
      <c r="BH4512" s="51"/>
      <c r="BI4512" s="51"/>
    </row>
    <row r="4513" spans="57:61" x14ac:dyDescent="0.55000000000000004">
      <c r="BE4513" s="51"/>
      <c r="BF4513" s="51"/>
      <c r="BG4513" s="51"/>
      <c r="BH4513" s="51"/>
      <c r="BI4513" s="51"/>
    </row>
    <row r="4514" spans="57:61" x14ac:dyDescent="0.55000000000000004">
      <c r="BE4514" s="51"/>
      <c r="BF4514" s="51"/>
      <c r="BG4514" s="51"/>
      <c r="BH4514" s="51"/>
      <c r="BI4514" s="51"/>
    </row>
    <row r="4515" spans="57:61" x14ac:dyDescent="0.55000000000000004">
      <c r="BE4515" s="51"/>
      <c r="BF4515" s="51"/>
      <c r="BG4515" s="51"/>
      <c r="BH4515" s="51"/>
      <c r="BI4515" s="51"/>
    </row>
    <row r="4516" spans="57:61" x14ac:dyDescent="0.55000000000000004">
      <c r="BE4516" s="51"/>
      <c r="BF4516" s="51"/>
      <c r="BG4516" s="51"/>
      <c r="BH4516" s="51"/>
      <c r="BI4516" s="51"/>
    </row>
    <row r="4517" spans="57:61" x14ac:dyDescent="0.55000000000000004">
      <c r="BE4517" s="51"/>
      <c r="BF4517" s="51"/>
      <c r="BG4517" s="51"/>
      <c r="BH4517" s="51"/>
      <c r="BI4517" s="51"/>
    </row>
    <row r="4518" spans="57:61" x14ac:dyDescent="0.55000000000000004">
      <c r="BE4518" s="51"/>
      <c r="BF4518" s="51"/>
      <c r="BG4518" s="51"/>
      <c r="BH4518" s="51"/>
      <c r="BI4518" s="51"/>
    </row>
    <row r="4519" spans="57:61" x14ac:dyDescent="0.55000000000000004">
      <c r="BE4519" s="51"/>
      <c r="BF4519" s="51"/>
      <c r="BG4519" s="51"/>
      <c r="BH4519" s="51"/>
      <c r="BI4519" s="51"/>
    </row>
    <row r="4520" spans="57:61" x14ac:dyDescent="0.55000000000000004">
      <c r="BE4520" s="51"/>
      <c r="BF4520" s="51"/>
      <c r="BG4520" s="51"/>
      <c r="BH4520" s="51"/>
      <c r="BI4520" s="51"/>
    </row>
    <row r="4521" spans="57:61" x14ac:dyDescent="0.55000000000000004">
      <c r="BE4521" s="51"/>
      <c r="BF4521" s="51"/>
      <c r="BG4521" s="51"/>
      <c r="BH4521" s="51"/>
      <c r="BI4521" s="51"/>
    </row>
    <row r="4522" spans="57:61" x14ac:dyDescent="0.55000000000000004">
      <c r="BE4522" s="51"/>
      <c r="BF4522" s="51"/>
      <c r="BG4522" s="51"/>
      <c r="BH4522" s="51"/>
      <c r="BI4522" s="51"/>
    </row>
    <row r="4523" spans="57:61" x14ac:dyDescent="0.55000000000000004">
      <c r="BE4523" s="51"/>
      <c r="BF4523" s="51"/>
      <c r="BG4523" s="51"/>
      <c r="BH4523" s="51"/>
      <c r="BI4523" s="51"/>
    </row>
    <row r="4524" spans="57:61" x14ac:dyDescent="0.55000000000000004">
      <c r="BE4524" s="51"/>
      <c r="BF4524" s="51"/>
      <c r="BG4524" s="51"/>
      <c r="BH4524" s="51"/>
      <c r="BI4524" s="51"/>
    </row>
    <row r="4525" spans="57:61" x14ac:dyDescent="0.55000000000000004">
      <c r="BE4525" s="51"/>
      <c r="BF4525" s="51"/>
      <c r="BG4525" s="51"/>
      <c r="BH4525" s="51"/>
      <c r="BI4525" s="51"/>
    </row>
    <row r="4526" spans="57:61" x14ac:dyDescent="0.55000000000000004">
      <c r="BE4526" s="51"/>
      <c r="BF4526" s="51"/>
      <c r="BG4526" s="51"/>
      <c r="BH4526" s="51"/>
      <c r="BI4526" s="51"/>
    </row>
    <row r="4527" spans="57:61" x14ac:dyDescent="0.55000000000000004">
      <c r="BE4527" s="51"/>
      <c r="BF4527" s="51"/>
      <c r="BG4527" s="51"/>
      <c r="BH4527" s="51"/>
      <c r="BI4527" s="51"/>
    </row>
    <row r="4528" spans="57:61" x14ac:dyDescent="0.55000000000000004">
      <c r="BE4528" s="51"/>
      <c r="BF4528" s="51"/>
      <c r="BG4528" s="51"/>
      <c r="BH4528" s="51"/>
      <c r="BI4528" s="51"/>
    </row>
    <row r="4529" spans="57:61" x14ac:dyDescent="0.55000000000000004">
      <c r="BE4529" s="51"/>
      <c r="BF4529" s="51"/>
      <c r="BG4529" s="51"/>
      <c r="BH4529" s="51"/>
      <c r="BI4529" s="51"/>
    </row>
    <row r="4530" spans="57:61" x14ac:dyDescent="0.55000000000000004">
      <c r="BE4530" s="51"/>
      <c r="BF4530" s="51"/>
      <c r="BG4530" s="51"/>
      <c r="BH4530" s="51"/>
      <c r="BI4530" s="51"/>
    </row>
    <row r="4531" spans="57:61" x14ac:dyDescent="0.55000000000000004">
      <c r="BE4531" s="51"/>
      <c r="BF4531" s="51"/>
      <c r="BG4531" s="51"/>
      <c r="BH4531" s="51"/>
      <c r="BI4531" s="51"/>
    </row>
    <row r="4532" spans="57:61" x14ac:dyDescent="0.55000000000000004">
      <c r="BE4532" s="51"/>
      <c r="BF4532" s="51"/>
      <c r="BG4532" s="51"/>
      <c r="BH4532" s="51"/>
      <c r="BI4532" s="51"/>
    </row>
    <row r="4533" spans="57:61" x14ac:dyDescent="0.55000000000000004">
      <c r="BE4533" s="51"/>
      <c r="BF4533" s="51"/>
      <c r="BG4533" s="51"/>
      <c r="BH4533" s="51"/>
      <c r="BI4533" s="51"/>
    </row>
    <row r="4534" spans="57:61" x14ac:dyDescent="0.55000000000000004">
      <c r="BE4534" s="51"/>
      <c r="BF4534" s="51"/>
      <c r="BG4534" s="51"/>
      <c r="BH4534" s="51"/>
      <c r="BI4534" s="51"/>
    </row>
    <row r="4535" spans="57:61" x14ac:dyDescent="0.55000000000000004">
      <c r="BE4535" s="51"/>
      <c r="BF4535" s="51"/>
      <c r="BG4535" s="51"/>
      <c r="BH4535" s="51"/>
      <c r="BI4535" s="51"/>
    </row>
    <row r="4536" spans="57:61" x14ac:dyDescent="0.55000000000000004">
      <c r="BE4536" s="51"/>
      <c r="BF4536" s="51"/>
      <c r="BG4536" s="51"/>
      <c r="BH4536" s="51"/>
      <c r="BI4536" s="51"/>
    </row>
    <row r="4537" spans="57:61" x14ac:dyDescent="0.55000000000000004">
      <c r="BE4537" s="51"/>
      <c r="BF4537" s="51"/>
      <c r="BG4537" s="51"/>
      <c r="BH4537" s="51"/>
      <c r="BI4537" s="51"/>
    </row>
    <row r="4538" spans="57:61" x14ac:dyDescent="0.55000000000000004">
      <c r="BE4538" s="51"/>
      <c r="BF4538" s="51"/>
      <c r="BG4538" s="51"/>
      <c r="BH4538" s="51"/>
      <c r="BI4538" s="51"/>
    </row>
    <row r="4539" spans="57:61" x14ac:dyDescent="0.55000000000000004">
      <c r="BE4539" s="51"/>
      <c r="BF4539" s="51"/>
      <c r="BG4539" s="51"/>
      <c r="BH4539" s="51"/>
      <c r="BI4539" s="51"/>
    </row>
    <row r="4540" spans="57:61" x14ac:dyDescent="0.55000000000000004">
      <c r="BE4540" s="51"/>
      <c r="BF4540" s="51"/>
      <c r="BG4540" s="51"/>
      <c r="BH4540" s="51"/>
      <c r="BI4540" s="51"/>
    </row>
    <row r="4541" spans="57:61" x14ac:dyDescent="0.55000000000000004">
      <c r="BE4541" s="51"/>
      <c r="BF4541" s="51"/>
      <c r="BG4541" s="51"/>
      <c r="BH4541" s="51"/>
      <c r="BI4541" s="51"/>
    </row>
    <row r="4542" spans="57:61" x14ac:dyDescent="0.55000000000000004">
      <c r="BE4542" s="51"/>
      <c r="BF4542" s="51"/>
      <c r="BG4542" s="51"/>
      <c r="BH4542" s="51"/>
      <c r="BI4542" s="51"/>
    </row>
    <row r="4543" spans="57:61" x14ac:dyDescent="0.55000000000000004">
      <c r="BE4543" s="51"/>
      <c r="BF4543" s="51"/>
      <c r="BG4543" s="51"/>
      <c r="BH4543" s="51"/>
      <c r="BI4543" s="51"/>
    </row>
    <row r="4544" spans="57:61" x14ac:dyDescent="0.55000000000000004">
      <c r="BE4544" s="51"/>
      <c r="BF4544" s="51"/>
      <c r="BG4544" s="51"/>
      <c r="BH4544" s="51"/>
      <c r="BI4544" s="51"/>
    </row>
    <row r="4545" spans="57:61" x14ac:dyDescent="0.55000000000000004">
      <c r="BE4545" s="51"/>
      <c r="BF4545" s="51"/>
      <c r="BG4545" s="51"/>
      <c r="BH4545" s="51"/>
      <c r="BI4545" s="51"/>
    </row>
    <row r="4546" spans="57:61" x14ac:dyDescent="0.55000000000000004">
      <c r="BE4546" s="51"/>
      <c r="BF4546" s="51"/>
      <c r="BG4546" s="51"/>
      <c r="BH4546" s="51"/>
      <c r="BI4546" s="51"/>
    </row>
    <row r="4547" spans="57:61" x14ac:dyDescent="0.55000000000000004">
      <c r="BE4547" s="51"/>
      <c r="BF4547" s="51"/>
      <c r="BG4547" s="51"/>
      <c r="BH4547" s="51"/>
      <c r="BI4547" s="51"/>
    </row>
    <row r="4548" spans="57:61" x14ac:dyDescent="0.55000000000000004">
      <c r="BE4548" s="51"/>
      <c r="BF4548" s="51"/>
      <c r="BG4548" s="51"/>
      <c r="BH4548" s="51"/>
      <c r="BI4548" s="51"/>
    </row>
    <row r="4549" spans="57:61" x14ac:dyDescent="0.55000000000000004">
      <c r="BE4549" s="51"/>
      <c r="BF4549" s="51"/>
      <c r="BG4549" s="51"/>
      <c r="BH4549" s="51"/>
      <c r="BI4549" s="51"/>
    </row>
    <row r="4550" spans="57:61" x14ac:dyDescent="0.55000000000000004">
      <c r="BE4550" s="51"/>
      <c r="BF4550" s="51"/>
      <c r="BG4550" s="51"/>
      <c r="BH4550" s="51"/>
      <c r="BI4550" s="51"/>
    </row>
    <row r="4551" spans="57:61" x14ac:dyDescent="0.55000000000000004">
      <c r="BE4551" s="51"/>
      <c r="BF4551" s="51"/>
      <c r="BG4551" s="51"/>
      <c r="BH4551" s="51"/>
      <c r="BI4551" s="51"/>
    </row>
    <row r="4552" spans="57:61" x14ac:dyDescent="0.55000000000000004">
      <c r="BE4552" s="51"/>
      <c r="BF4552" s="51"/>
      <c r="BG4552" s="51"/>
      <c r="BH4552" s="51"/>
      <c r="BI4552" s="51"/>
    </row>
    <row r="4553" spans="57:61" x14ac:dyDescent="0.55000000000000004">
      <c r="BE4553" s="51"/>
      <c r="BF4553" s="51"/>
      <c r="BG4553" s="51"/>
      <c r="BH4553" s="51"/>
      <c r="BI4553" s="51"/>
    </row>
    <row r="4554" spans="57:61" x14ac:dyDescent="0.55000000000000004">
      <c r="BE4554" s="51"/>
      <c r="BF4554" s="51"/>
      <c r="BG4554" s="51"/>
      <c r="BH4554" s="51"/>
      <c r="BI4554" s="51"/>
    </row>
    <row r="4555" spans="57:61" x14ac:dyDescent="0.55000000000000004">
      <c r="BE4555" s="51"/>
      <c r="BF4555" s="51"/>
      <c r="BG4555" s="51"/>
      <c r="BH4555" s="51"/>
      <c r="BI4555" s="51"/>
    </row>
    <row r="4556" spans="57:61" x14ac:dyDescent="0.55000000000000004">
      <c r="BE4556" s="51"/>
      <c r="BF4556" s="51"/>
      <c r="BG4556" s="51"/>
      <c r="BH4556" s="51"/>
      <c r="BI4556" s="51"/>
    </row>
    <row r="4557" spans="57:61" x14ac:dyDescent="0.55000000000000004">
      <c r="BE4557" s="51"/>
      <c r="BF4557" s="51"/>
      <c r="BG4557" s="51"/>
      <c r="BH4557" s="51"/>
      <c r="BI4557" s="51"/>
    </row>
    <row r="4558" spans="57:61" x14ac:dyDescent="0.55000000000000004">
      <c r="BE4558" s="51"/>
      <c r="BF4558" s="51"/>
      <c r="BG4558" s="51"/>
      <c r="BH4558" s="51"/>
      <c r="BI4558" s="51"/>
    </row>
    <row r="4559" spans="57:61" x14ac:dyDescent="0.55000000000000004">
      <c r="BE4559" s="51"/>
      <c r="BF4559" s="51"/>
      <c r="BG4559" s="51"/>
      <c r="BH4559" s="51"/>
      <c r="BI4559" s="51"/>
    </row>
    <row r="4560" spans="57:61" x14ac:dyDescent="0.55000000000000004">
      <c r="BE4560" s="51"/>
      <c r="BF4560" s="51"/>
      <c r="BG4560" s="51"/>
      <c r="BH4560" s="51"/>
      <c r="BI4560" s="51"/>
    </row>
    <row r="4561" spans="57:61" x14ac:dyDescent="0.55000000000000004">
      <c r="BE4561" s="51"/>
      <c r="BF4561" s="51"/>
      <c r="BG4561" s="51"/>
      <c r="BH4561" s="51"/>
      <c r="BI4561" s="51"/>
    </row>
    <row r="4562" spans="57:61" x14ac:dyDescent="0.55000000000000004">
      <c r="BE4562" s="51"/>
      <c r="BF4562" s="51"/>
      <c r="BG4562" s="51"/>
      <c r="BH4562" s="51"/>
      <c r="BI4562" s="51"/>
    </row>
    <row r="4563" spans="57:61" x14ac:dyDescent="0.55000000000000004">
      <c r="BE4563" s="51"/>
      <c r="BF4563" s="51"/>
      <c r="BG4563" s="51"/>
      <c r="BH4563" s="51"/>
      <c r="BI4563" s="51"/>
    </row>
    <row r="4564" spans="57:61" x14ac:dyDescent="0.55000000000000004">
      <c r="BE4564" s="51"/>
      <c r="BF4564" s="51"/>
      <c r="BG4564" s="51"/>
      <c r="BH4564" s="51"/>
      <c r="BI4564" s="51"/>
    </row>
    <row r="4565" spans="57:61" x14ac:dyDescent="0.55000000000000004">
      <c r="BE4565" s="51"/>
      <c r="BF4565" s="51"/>
      <c r="BG4565" s="51"/>
      <c r="BH4565" s="51"/>
      <c r="BI4565" s="51"/>
    </row>
    <row r="4566" spans="57:61" x14ac:dyDescent="0.55000000000000004">
      <c r="BE4566" s="51"/>
      <c r="BF4566" s="51"/>
      <c r="BG4566" s="51"/>
      <c r="BH4566" s="51"/>
      <c r="BI4566" s="51"/>
    </row>
    <row r="4567" spans="57:61" x14ac:dyDescent="0.55000000000000004">
      <c r="BE4567" s="51"/>
      <c r="BF4567" s="51"/>
      <c r="BG4567" s="51"/>
      <c r="BH4567" s="51"/>
      <c r="BI4567" s="51"/>
    </row>
    <row r="4568" spans="57:61" x14ac:dyDescent="0.55000000000000004">
      <c r="BE4568" s="51"/>
      <c r="BF4568" s="51"/>
      <c r="BG4568" s="51"/>
      <c r="BH4568" s="51"/>
      <c r="BI4568" s="51"/>
    </row>
    <row r="4569" spans="57:61" x14ac:dyDescent="0.55000000000000004">
      <c r="BE4569" s="51"/>
      <c r="BF4569" s="51"/>
      <c r="BG4569" s="51"/>
      <c r="BH4569" s="51"/>
      <c r="BI4569" s="51"/>
    </row>
    <row r="4570" spans="57:61" x14ac:dyDescent="0.55000000000000004">
      <c r="BE4570" s="51"/>
      <c r="BF4570" s="51"/>
      <c r="BG4570" s="51"/>
      <c r="BH4570" s="51"/>
      <c r="BI4570" s="51"/>
    </row>
    <row r="4571" spans="57:61" x14ac:dyDescent="0.55000000000000004">
      <c r="BE4571" s="51"/>
      <c r="BF4571" s="51"/>
      <c r="BG4571" s="51"/>
      <c r="BH4571" s="51"/>
      <c r="BI4571" s="51"/>
    </row>
    <row r="4572" spans="57:61" x14ac:dyDescent="0.55000000000000004">
      <c r="BE4572" s="51"/>
      <c r="BF4572" s="51"/>
      <c r="BG4572" s="51"/>
      <c r="BH4572" s="51"/>
      <c r="BI4572" s="51"/>
    </row>
    <row r="4573" spans="57:61" x14ac:dyDescent="0.55000000000000004">
      <c r="BE4573" s="51"/>
      <c r="BF4573" s="51"/>
      <c r="BG4573" s="51"/>
      <c r="BH4573" s="51"/>
      <c r="BI4573" s="51"/>
    </row>
    <row r="4574" spans="57:61" x14ac:dyDescent="0.55000000000000004">
      <c r="BE4574" s="51"/>
      <c r="BF4574" s="51"/>
      <c r="BG4574" s="51"/>
      <c r="BH4574" s="51"/>
      <c r="BI4574" s="51"/>
    </row>
    <row r="4575" spans="57:61" x14ac:dyDescent="0.55000000000000004">
      <c r="BE4575" s="51"/>
      <c r="BF4575" s="51"/>
      <c r="BG4575" s="51"/>
      <c r="BH4575" s="51"/>
      <c r="BI4575" s="51"/>
    </row>
    <row r="4576" spans="57:61" x14ac:dyDescent="0.55000000000000004">
      <c r="BE4576" s="51"/>
      <c r="BF4576" s="51"/>
      <c r="BG4576" s="51"/>
      <c r="BH4576" s="51"/>
      <c r="BI4576" s="51"/>
    </row>
    <row r="4577" spans="57:61" x14ac:dyDescent="0.55000000000000004">
      <c r="BE4577" s="51"/>
      <c r="BF4577" s="51"/>
      <c r="BG4577" s="51"/>
      <c r="BH4577" s="51"/>
      <c r="BI4577" s="51"/>
    </row>
    <row r="4578" spans="57:61" x14ac:dyDescent="0.55000000000000004">
      <c r="BE4578" s="51"/>
      <c r="BF4578" s="51"/>
      <c r="BG4578" s="51"/>
      <c r="BH4578" s="51"/>
      <c r="BI4578" s="51"/>
    </row>
    <row r="4579" spans="57:61" x14ac:dyDescent="0.55000000000000004">
      <c r="BE4579" s="51"/>
      <c r="BF4579" s="51"/>
      <c r="BG4579" s="51"/>
      <c r="BH4579" s="51"/>
      <c r="BI4579" s="51"/>
    </row>
    <row r="4580" spans="57:61" x14ac:dyDescent="0.55000000000000004">
      <c r="BE4580" s="51"/>
      <c r="BF4580" s="51"/>
      <c r="BG4580" s="51"/>
      <c r="BH4580" s="51"/>
      <c r="BI4580" s="51"/>
    </row>
    <row r="4581" spans="57:61" x14ac:dyDescent="0.55000000000000004">
      <c r="BE4581" s="51"/>
      <c r="BF4581" s="51"/>
      <c r="BG4581" s="51"/>
      <c r="BH4581" s="51"/>
      <c r="BI4581" s="51"/>
    </row>
    <row r="4582" spans="57:61" x14ac:dyDescent="0.55000000000000004">
      <c r="BE4582" s="51"/>
      <c r="BF4582" s="51"/>
      <c r="BG4582" s="51"/>
      <c r="BH4582" s="51"/>
      <c r="BI4582" s="51"/>
    </row>
    <row r="4583" spans="57:61" x14ac:dyDescent="0.55000000000000004">
      <c r="BE4583" s="51"/>
      <c r="BF4583" s="51"/>
      <c r="BG4583" s="51"/>
      <c r="BH4583" s="51"/>
      <c r="BI4583" s="51"/>
    </row>
    <row r="4584" spans="57:61" x14ac:dyDescent="0.55000000000000004">
      <c r="BE4584" s="51"/>
      <c r="BF4584" s="51"/>
      <c r="BG4584" s="51"/>
      <c r="BH4584" s="51"/>
      <c r="BI4584" s="51"/>
    </row>
    <row r="4585" spans="57:61" x14ac:dyDescent="0.55000000000000004">
      <c r="BE4585" s="51"/>
      <c r="BF4585" s="51"/>
      <c r="BG4585" s="51"/>
      <c r="BH4585" s="51"/>
      <c r="BI4585" s="51"/>
    </row>
    <row r="4586" spans="57:61" x14ac:dyDescent="0.55000000000000004">
      <c r="BE4586" s="51"/>
      <c r="BF4586" s="51"/>
      <c r="BG4586" s="51"/>
      <c r="BH4586" s="51"/>
      <c r="BI4586" s="51"/>
    </row>
    <row r="4587" spans="57:61" x14ac:dyDescent="0.55000000000000004">
      <c r="BE4587" s="51"/>
      <c r="BF4587" s="51"/>
      <c r="BG4587" s="51"/>
      <c r="BH4587" s="51"/>
      <c r="BI4587" s="51"/>
    </row>
    <row r="4588" spans="57:61" x14ac:dyDescent="0.55000000000000004">
      <c r="BE4588" s="51"/>
      <c r="BF4588" s="51"/>
      <c r="BG4588" s="51"/>
      <c r="BH4588" s="51"/>
      <c r="BI4588" s="51"/>
    </row>
    <row r="4589" spans="57:61" x14ac:dyDescent="0.55000000000000004">
      <c r="BE4589" s="51"/>
      <c r="BF4589" s="51"/>
      <c r="BG4589" s="51"/>
      <c r="BH4589" s="51"/>
      <c r="BI4589" s="51"/>
    </row>
    <row r="4590" spans="57:61" x14ac:dyDescent="0.55000000000000004">
      <c r="BE4590" s="51"/>
      <c r="BF4590" s="51"/>
      <c r="BG4590" s="51"/>
      <c r="BH4590" s="51"/>
      <c r="BI4590" s="51"/>
    </row>
    <row r="4591" spans="57:61" x14ac:dyDescent="0.55000000000000004">
      <c r="BE4591" s="51"/>
      <c r="BF4591" s="51"/>
      <c r="BG4591" s="51"/>
      <c r="BH4591" s="51"/>
      <c r="BI4591" s="51"/>
    </row>
    <row r="4592" spans="57:61" x14ac:dyDescent="0.55000000000000004">
      <c r="BE4592" s="51"/>
      <c r="BF4592" s="51"/>
      <c r="BG4592" s="51"/>
      <c r="BH4592" s="51"/>
      <c r="BI4592" s="51"/>
    </row>
    <row r="4593" spans="57:61" x14ac:dyDescent="0.55000000000000004">
      <c r="BE4593" s="51"/>
      <c r="BF4593" s="51"/>
      <c r="BG4593" s="51"/>
      <c r="BH4593" s="51"/>
      <c r="BI4593" s="51"/>
    </row>
    <row r="4594" spans="57:61" x14ac:dyDescent="0.55000000000000004">
      <c r="BE4594" s="51"/>
      <c r="BF4594" s="51"/>
      <c r="BG4594" s="51"/>
      <c r="BH4594" s="51"/>
      <c r="BI4594" s="51"/>
    </row>
    <row r="4595" spans="57:61" x14ac:dyDescent="0.55000000000000004">
      <c r="BE4595" s="51"/>
      <c r="BF4595" s="51"/>
      <c r="BG4595" s="51"/>
      <c r="BH4595" s="51"/>
      <c r="BI4595" s="51"/>
    </row>
    <row r="4596" spans="57:61" x14ac:dyDescent="0.55000000000000004">
      <c r="BE4596" s="51"/>
      <c r="BF4596" s="51"/>
      <c r="BG4596" s="51"/>
      <c r="BH4596" s="51"/>
      <c r="BI4596" s="51"/>
    </row>
    <row r="4597" spans="57:61" x14ac:dyDescent="0.55000000000000004">
      <c r="BE4597" s="51"/>
      <c r="BF4597" s="51"/>
      <c r="BG4597" s="51"/>
      <c r="BH4597" s="51"/>
      <c r="BI4597" s="51"/>
    </row>
    <row r="4598" spans="57:61" x14ac:dyDescent="0.55000000000000004">
      <c r="BE4598" s="51"/>
      <c r="BF4598" s="51"/>
      <c r="BG4598" s="51"/>
      <c r="BH4598" s="51"/>
      <c r="BI4598" s="51"/>
    </row>
    <row r="4599" spans="57:61" x14ac:dyDescent="0.55000000000000004">
      <c r="BE4599" s="51"/>
      <c r="BF4599" s="51"/>
      <c r="BG4599" s="51"/>
      <c r="BH4599" s="51"/>
      <c r="BI4599" s="51"/>
    </row>
    <row r="4600" spans="57:61" x14ac:dyDescent="0.55000000000000004">
      <c r="BE4600" s="51"/>
      <c r="BF4600" s="51"/>
      <c r="BG4600" s="51"/>
      <c r="BH4600" s="51"/>
      <c r="BI4600" s="51"/>
    </row>
    <row r="4601" spans="57:61" x14ac:dyDescent="0.55000000000000004">
      <c r="BE4601" s="51"/>
      <c r="BF4601" s="51"/>
      <c r="BG4601" s="51"/>
      <c r="BH4601" s="51"/>
      <c r="BI4601" s="51"/>
    </row>
    <row r="4602" spans="57:61" x14ac:dyDescent="0.55000000000000004">
      <c r="BE4602" s="51"/>
      <c r="BF4602" s="51"/>
      <c r="BG4602" s="51"/>
      <c r="BH4602" s="51"/>
      <c r="BI4602" s="51"/>
    </row>
    <row r="4603" spans="57:61" x14ac:dyDescent="0.55000000000000004">
      <c r="BE4603" s="51"/>
      <c r="BF4603" s="51"/>
      <c r="BG4603" s="51"/>
      <c r="BH4603" s="51"/>
      <c r="BI4603" s="51"/>
    </row>
    <row r="4604" spans="57:61" x14ac:dyDescent="0.55000000000000004">
      <c r="BE4604" s="51"/>
      <c r="BF4604" s="51"/>
      <c r="BG4604" s="51"/>
      <c r="BH4604" s="51"/>
      <c r="BI4604" s="51"/>
    </row>
    <row r="4605" spans="57:61" x14ac:dyDescent="0.55000000000000004">
      <c r="BE4605" s="51"/>
      <c r="BF4605" s="51"/>
      <c r="BG4605" s="51"/>
      <c r="BH4605" s="51"/>
      <c r="BI4605" s="51"/>
    </row>
    <row r="4606" spans="57:61" x14ac:dyDescent="0.55000000000000004">
      <c r="BE4606" s="51"/>
      <c r="BF4606" s="51"/>
      <c r="BG4606" s="51"/>
      <c r="BH4606" s="51"/>
      <c r="BI4606" s="51"/>
    </row>
    <row r="4607" spans="57:61" x14ac:dyDescent="0.55000000000000004">
      <c r="BE4607" s="51"/>
      <c r="BF4607" s="51"/>
      <c r="BG4607" s="51"/>
      <c r="BH4607" s="51"/>
      <c r="BI4607" s="51"/>
    </row>
    <row r="4608" spans="57:61" x14ac:dyDescent="0.55000000000000004">
      <c r="BE4608" s="51"/>
      <c r="BF4608" s="51"/>
      <c r="BG4608" s="51"/>
      <c r="BH4608" s="51"/>
      <c r="BI4608" s="51"/>
    </row>
    <row r="4609" spans="57:61" x14ac:dyDescent="0.55000000000000004">
      <c r="BE4609" s="51"/>
      <c r="BF4609" s="51"/>
      <c r="BG4609" s="51"/>
      <c r="BH4609" s="51"/>
      <c r="BI4609" s="51"/>
    </row>
    <row r="4610" spans="57:61" x14ac:dyDescent="0.55000000000000004">
      <c r="BE4610" s="51"/>
      <c r="BF4610" s="51"/>
      <c r="BG4610" s="51"/>
      <c r="BH4610" s="51"/>
      <c r="BI4610" s="51"/>
    </row>
    <row r="4611" spans="57:61" x14ac:dyDescent="0.55000000000000004">
      <c r="BE4611" s="51"/>
      <c r="BF4611" s="51"/>
      <c r="BG4611" s="51"/>
      <c r="BH4611" s="51"/>
      <c r="BI4611" s="51"/>
    </row>
    <row r="4612" spans="57:61" x14ac:dyDescent="0.55000000000000004">
      <c r="BE4612" s="51"/>
      <c r="BF4612" s="51"/>
      <c r="BG4612" s="51"/>
      <c r="BH4612" s="51"/>
      <c r="BI4612" s="51"/>
    </row>
    <row r="4613" spans="57:61" x14ac:dyDescent="0.55000000000000004">
      <c r="BE4613" s="51"/>
      <c r="BF4613" s="51"/>
      <c r="BG4613" s="51"/>
      <c r="BH4613" s="51"/>
      <c r="BI4613" s="51"/>
    </row>
    <row r="4614" spans="57:61" x14ac:dyDescent="0.55000000000000004">
      <c r="BE4614" s="51"/>
      <c r="BF4614" s="51"/>
      <c r="BG4614" s="51"/>
      <c r="BH4614" s="51"/>
      <c r="BI4614" s="51"/>
    </row>
    <row r="4615" spans="57:61" x14ac:dyDescent="0.55000000000000004">
      <c r="BE4615" s="51"/>
      <c r="BF4615" s="51"/>
      <c r="BG4615" s="51"/>
      <c r="BH4615" s="51"/>
      <c r="BI4615" s="51"/>
    </row>
    <row r="4616" spans="57:61" x14ac:dyDescent="0.55000000000000004">
      <c r="BE4616" s="51"/>
      <c r="BF4616" s="51"/>
      <c r="BG4616" s="51"/>
      <c r="BH4616" s="51"/>
      <c r="BI4616" s="51"/>
    </row>
    <row r="4617" spans="57:61" x14ac:dyDescent="0.55000000000000004">
      <c r="BE4617" s="51"/>
      <c r="BF4617" s="51"/>
      <c r="BG4617" s="51"/>
      <c r="BH4617" s="51"/>
      <c r="BI4617" s="51"/>
    </row>
    <row r="4618" spans="57:61" x14ac:dyDescent="0.55000000000000004">
      <c r="BE4618" s="51"/>
      <c r="BF4618" s="51"/>
      <c r="BG4618" s="51"/>
      <c r="BH4618" s="51"/>
      <c r="BI4618" s="51"/>
    </row>
    <row r="4619" spans="57:61" x14ac:dyDescent="0.55000000000000004">
      <c r="BE4619" s="51"/>
      <c r="BF4619" s="51"/>
      <c r="BG4619" s="51"/>
      <c r="BH4619" s="51"/>
      <c r="BI4619" s="51"/>
    </row>
    <row r="4620" spans="57:61" x14ac:dyDescent="0.55000000000000004">
      <c r="BE4620" s="51"/>
      <c r="BF4620" s="51"/>
      <c r="BG4620" s="51"/>
      <c r="BH4620" s="51"/>
      <c r="BI4620" s="51"/>
    </row>
    <row r="4621" spans="57:61" x14ac:dyDescent="0.55000000000000004">
      <c r="BE4621" s="51"/>
      <c r="BF4621" s="51"/>
      <c r="BG4621" s="51"/>
      <c r="BH4621" s="51"/>
      <c r="BI4621" s="51"/>
    </row>
    <row r="4622" spans="57:61" x14ac:dyDescent="0.55000000000000004">
      <c r="BE4622" s="51"/>
      <c r="BF4622" s="51"/>
      <c r="BG4622" s="51"/>
      <c r="BH4622" s="51"/>
      <c r="BI4622" s="51"/>
    </row>
    <row r="4623" spans="57:61" x14ac:dyDescent="0.55000000000000004">
      <c r="BE4623" s="51"/>
      <c r="BF4623" s="51"/>
      <c r="BG4623" s="51"/>
      <c r="BH4623" s="51"/>
      <c r="BI4623" s="51"/>
    </row>
    <row r="4624" spans="57:61" x14ac:dyDescent="0.55000000000000004">
      <c r="BE4624" s="51"/>
      <c r="BF4624" s="51"/>
      <c r="BG4624" s="51"/>
      <c r="BH4624" s="51"/>
      <c r="BI4624" s="51"/>
    </row>
    <row r="4625" spans="57:61" x14ac:dyDescent="0.55000000000000004">
      <c r="BE4625" s="51"/>
      <c r="BF4625" s="51"/>
      <c r="BG4625" s="51"/>
      <c r="BH4625" s="51"/>
      <c r="BI4625" s="51"/>
    </row>
    <row r="4626" spans="57:61" x14ac:dyDescent="0.55000000000000004">
      <c r="BE4626" s="51"/>
      <c r="BF4626" s="51"/>
      <c r="BG4626" s="51"/>
      <c r="BH4626" s="51"/>
      <c r="BI4626" s="51"/>
    </row>
    <row r="4627" spans="57:61" x14ac:dyDescent="0.55000000000000004">
      <c r="BE4627" s="51"/>
      <c r="BF4627" s="51"/>
      <c r="BG4627" s="51"/>
      <c r="BH4627" s="51"/>
      <c r="BI4627" s="51"/>
    </row>
    <row r="4628" spans="57:61" x14ac:dyDescent="0.55000000000000004">
      <c r="BE4628" s="51"/>
      <c r="BF4628" s="51"/>
      <c r="BG4628" s="51"/>
      <c r="BH4628" s="51"/>
      <c r="BI4628" s="51"/>
    </row>
    <row r="4629" spans="57:61" x14ac:dyDescent="0.55000000000000004">
      <c r="BE4629" s="51"/>
      <c r="BF4629" s="51"/>
      <c r="BG4629" s="51"/>
      <c r="BH4629" s="51"/>
      <c r="BI4629" s="51"/>
    </row>
    <row r="4630" spans="57:61" x14ac:dyDescent="0.55000000000000004">
      <c r="BE4630" s="51"/>
      <c r="BF4630" s="51"/>
      <c r="BG4630" s="51"/>
      <c r="BH4630" s="51"/>
      <c r="BI4630" s="51"/>
    </row>
    <row r="4631" spans="57:61" x14ac:dyDescent="0.55000000000000004">
      <c r="BE4631" s="51"/>
      <c r="BF4631" s="51"/>
      <c r="BG4631" s="51"/>
      <c r="BH4631" s="51"/>
      <c r="BI4631" s="51"/>
    </row>
    <row r="4632" spans="57:61" x14ac:dyDescent="0.55000000000000004">
      <c r="BE4632" s="51"/>
      <c r="BF4632" s="51"/>
      <c r="BG4632" s="51"/>
      <c r="BH4632" s="51"/>
      <c r="BI4632" s="51"/>
    </row>
    <row r="4633" spans="57:61" x14ac:dyDescent="0.55000000000000004">
      <c r="BE4633" s="51"/>
      <c r="BF4633" s="51"/>
      <c r="BG4633" s="51"/>
      <c r="BH4633" s="51"/>
      <c r="BI4633" s="51"/>
    </row>
    <row r="4634" spans="57:61" x14ac:dyDescent="0.55000000000000004">
      <c r="BE4634" s="51"/>
      <c r="BF4634" s="51"/>
      <c r="BG4634" s="51"/>
      <c r="BH4634" s="51"/>
      <c r="BI4634" s="51"/>
    </row>
    <row r="4635" spans="57:61" x14ac:dyDescent="0.55000000000000004">
      <c r="BE4635" s="51"/>
      <c r="BF4635" s="51"/>
      <c r="BG4635" s="51"/>
      <c r="BH4635" s="51"/>
      <c r="BI4635" s="51"/>
    </row>
    <row r="4636" spans="57:61" x14ac:dyDescent="0.55000000000000004">
      <c r="BE4636" s="51"/>
      <c r="BF4636" s="51"/>
      <c r="BG4636" s="51"/>
      <c r="BH4636" s="51"/>
      <c r="BI4636" s="51"/>
    </row>
    <row r="4637" spans="57:61" x14ac:dyDescent="0.55000000000000004">
      <c r="BE4637" s="51"/>
      <c r="BF4637" s="51"/>
      <c r="BG4637" s="51"/>
      <c r="BH4637" s="51"/>
      <c r="BI4637" s="51"/>
    </row>
    <row r="4638" spans="57:61" x14ac:dyDescent="0.55000000000000004">
      <c r="BE4638" s="51"/>
      <c r="BF4638" s="51"/>
      <c r="BG4638" s="51"/>
      <c r="BH4638" s="51"/>
      <c r="BI4638" s="51"/>
    </row>
    <row r="4639" spans="57:61" x14ac:dyDescent="0.55000000000000004">
      <c r="BE4639" s="51"/>
      <c r="BF4639" s="51"/>
      <c r="BG4639" s="51"/>
      <c r="BH4639" s="51"/>
      <c r="BI4639" s="51"/>
    </row>
    <row r="4640" spans="57:61" x14ac:dyDescent="0.55000000000000004">
      <c r="BE4640" s="51"/>
      <c r="BF4640" s="51"/>
      <c r="BG4640" s="51"/>
      <c r="BH4640" s="51"/>
      <c r="BI4640" s="51"/>
    </row>
    <row r="4641" spans="57:61" x14ac:dyDescent="0.55000000000000004">
      <c r="BE4641" s="51"/>
      <c r="BF4641" s="51"/>
      <c r="BG4641" s="51"/>
      <c r="BH4641" s="51"/>
      <c r="BI4641" s="51"/>
    </row>
    <row r="4642" spans="57:61" x14ac:dyDescent="0.55000000000000004">
      <c r="BE4642" s="51"/>
      <c r="BF4642" s="51"/>
      <c r="BG4642" s="51"/>
      <c r="BH4642" s="51"/>
      <c r="BI4642" s="51"/>
    </row>
    <row r="4643" spans="57:61" x14ac:dyDescent="0.55000000000000004">
      <c r="BE4643" s="51"/>
      <c r="BF4643" s="51"/>
      <c r="BG4643" s="51"/>
      <c r="BH4643" s="51"/>
      <c r="BI4643" s="51"/>
    </row>
    <row r="4644" spans="57:61" x14ac:dyDescent="0.55000000000000004">
      <c r="BE4644" s="51"/>
      <c r="BF4644" s="51"/>
      <c r="BG4644" s="51"/>
      <c r="BH4644" s="51"/>
      <c r="BI4644" s="51"/>
    </row>
    <row r="4645" spans="57:61" x14ac:dyDescent="0.55000000000000004">
      <c r="BE4645" s="51"/>
      <c r="BF4645" s="51"/>
      <c r="BG4645" s="51"/>
      <c r="BH4645" s="51"/>
      <c r="BI4645" s="51"/>
    </row>
    <row r="4646" spans="57:61" x14ac:dyDescent="0.55000000000000004">
      <c r="BE4646" s="51"/>
      <c r="BF4646" s="51"/>
      <c r="BG4646" s="51"/>
      <c r="BH4646" s="51"/>
      <c r="BI4646" s="51"/>
    </row>
    <row r="4647" spans="57:61" x14ac:dyDescent="0.55000000000000004">
      <c r="BE4647" s="51"/>
      <c r="BF4647" s="51"/>
      <c r="BG4647" s="51"/>
      <c r="BH4647" s="51"/>
      <c r="BI4647" s="51"/>
    </row>
    <row r="4648" spans="57:61" x14ac:dyDescent="0.55000000000000004">
      <c r="BE4648" s="51"/>
      <c r="BF4648" s="51"/>
      <c r="BG4648" s="51"/>
      <c r="BH4648" s="51"/>
      <c r="BI4648" s="51"/>
    </row>
    <row r="4649" spans="57:61" x14ac:dyDescent="0.55000000000000004">
      <c r="BE4649" s="51"/>
      <c r="BF4649" s="51"/>
      <c r="BG4649" s="51"/>
      <c r="BH4649" s="51"/>
      <c r="BI4649" s="51"/>
    </row>
    <row r="4650" spans="57:61" x14ac:dyDescent="0.55000000000000004">
      <c r="BE4650" s="51"/>
      <c r="BF4650" s="51"/>
      <c r="BG4650" s="51"/>
      <c r="BH4650" s="51"/>
      <c r="BI4650" s="51"/>
    </row>
    <row r="4651" spans="57:61" x14ac:dyDescent="0.55000000000000004">
      <c r="BE4651" s="51"/>
      <c r="BF4651" s="51"/>
      <c r="BG4651" s="51"/>
      <c r="BH4651" s="51"/>
      <c r="BI4651" s="51"/>
    </row>
    <row r="4652" spans="57:61" x14ac:dyDescent="0.55000000000000004">
      <c r="BE4652" s="51"/>
      <c r="BF4652" s="51"/>
      <c r="BG4652" s="51"/>
      <c r="BH4652" s="51"/>
      <c r="BI4652" s="51"/>
    </row>
    <row r="4653" spans="57:61" x14ac:dyDescent="0.55000000000000004">
      <c r="BE4653" s="51"/>
      <c r="BF4653" s="51"/>
      <c r="BG4653" s="51"/>
      <c r="BH4653" s="51"/>
      <c r="BI4653" s="51"/>
    </row>
    <row r="4654" spans="57:61" x14ac:dyDescent="0.55000000000000004">
      <c r="BE4654" s="51"/>
      <c r="BF4654" s="51"/>
      <c r="BG4654" s="51"/>
      <c r="BH4654" s="51"/>
      <c r="BI4654" s="51"/>
    </row>
    <row r="4655" spans="57:61" x14ac:dyDescent="0.55000000000000004">
      <c r="BE4655" s="51"/>
      <c r="BF4655" s="51"/>
      <c r="BG4655" s="51"/>
      <c r="BH4655" s="51"/>
      <c r="BI4655" s="51"/>
    </row>
    <row r="4656" spans="57:61" x14ac:dyDescent="0.55000000000000004">
      <c r="BE4656" s="51"/>
      <c r="BF4656" s="51"/>
      <c r="BG4656" s="51"/>
      <c r="BH4656" s="51"/>
      <c r="BI4656" s="51"/>
    </row>
    <row r="4657" spans="57:61" x14ac:dyDescent="0.55000000000000004">
      <c r="BE4657" s="51"/>
      <c r="BF4657" s="51"/>
      <c r="BG4657" s="51"/>
      <c r="BH4657" s="51"/>
      <c r="BI4657" s="51"/>
    </row>
    <row r="4658" spans="57:61" x14ac:dyDescent="0.55000000000000004">
      <c r="BE4658" s="51"/>
      <c r="BF4658" s="51"/>
      <c r="BG4658" s="51"/>
      <c r="BH4658" s="51"/>
      <c r="BI4658" s="51"/>
    </row>
    <row r="4659" spans="57:61" x14ac:dyDescent="0.55000000000000004">
      <c r="BE4659" s="51"/>
      <c r="BF4659" s="51"/>
      <c r="BG4659" s="51"/>
      <c r="BH4659" s="51"/>
      <c r="BI4659" s="51"/>
    </row>
    <row r="4660" spans="57:61" x14ac:dyDescent="0.55000000000000004">
      <c r="BE4660" s="51"/>
      <c r="BF4660" s="51"/>
      <c r="BG4660" s="51"/>
      <c r="BH4660" s="51"/>
      <c r="BI4660" s="51"/>
    </row>
    <row r="4661" spans="57:61" x14ac:dyDescent="0.55000000000000004">
      <c r="BE4661" s="51"/>
      <c r="BF4661" s="51"/>
      <c r="BG4661" s="51"/>
      <c r="BH4661" s="51"/>
      <c r="BI4661" s="51"/>
    </row>
    <row r="4662" spans="57:61" x14ac:dyDescent="0.55000000000000004">
      <c r="BE4662" s="51"/>
      <c r="BF4662" s="51"/>
      <c r="BG4662" s="51"/>
      <c r="BH4662" s="51"/>
      <c r="BI4662" s="51"/>
    </row>
    <row r="4663" spans="57:61" x14ac:dyDescent="0.55000000000000004">
      <c r="BE4663" s="51"/>
      <c r="BF4663" s="51"/>
      <c r="BG4663" s="51"/>
      <c r="BH4663" s="51"/>
      <c r="BI4663" s="51"/>
    </row>
    <row r="4664" spans="57:61" x14ac:dyDescent="0.55000000000000004">
      <c r="BE4664" s="51"/>
      <c r="BF4664" s="51"/>
      <c r="BG4664" s="51"/>
      <c r="BH4664" s="51"/>
      <c r="BI4664" s="51"/>
    </row>
    <row r="4665" spans="57:61" x14ac:dyDescent="0.55000000000000004">
      <c r="BE4665" s="51"/>
      <c r="BF4665" s="51"/>
      <c r="BG4665" s="51"/>
      <c r="BH4665" s="51"/>
      <c r="BI4665" s="51"/>
    </row>
    <row r="4666" spans="57:61" x14ac:dyDescent="0.55000000000000004">
      <c r="BE4666" s="51"/>
      <c r="BF4666" s="51"/>
      <c r="BG4666" s="51"/>
      <c r="BH4666" s="51"/>
      <c r="BI4666" s="51"/>
    </row>
    <row r="4667" spans="57:61" x14ac:dyDescent="0.55000000000000004">
      <c r="BE4667" s="51"/>
      <c r="BF4667" s="51"/>
      <c r="BG4667" s="51"/>
      <c r="BH4667" s="51"/>
      <c r="BI4667" s="51"/>
    </row>
    <row r="4668" spans="57:61" x14ac:dyDescent="0.55000000000000004">
      <c r="BE4668" s="51"/>
      <c r="BF4668" s="51"/>
      <c r="BG4668" s="51"/>
      <c r="BH4668" s="51"/>
      <c r="BI4668" s="51"/>
    </row>
    <row r="4669" spans="57:61" x14ac:dyDescent="0.55000000000000004">
      <c r="BE4669" s="51"/>
      <c r="BF4669" s="51"/>
      <c r="BG4669" s="51"/>
      <c r="BH4669" s="51"/>
      <c r="BI4669" s="51"/>
    </row>
    <row r="4670" spans="57:61" x14ac:dyDescent="0.55000000000000004">
      <c r="BE4670" s="51"/>
      <c r="BF4670" s="51"/>
      <c r="BG4670" s="51"/>
      <c r="BH4670" s="51"/>
      <c r="BI4670" s="51"/>
    </row>
    <row r="4671" spans="57:61" x14ac:dyDescent="0.55000000000000004">
      <c r="BE4671" s="51"/>
      <c r="BF4671" s="51"/>
      <c r="BG4671" s="51"/>
      <c r="BH4671" s="51"/>
      <c r="BI4671" s="51"/>
    </row>
    <row r="4672" spans="57:61" x14ac:dyDescent="0.55000000000000004">
      <c r="BE4672" s="51"/>
      <c r="BF4672" s="51"/>
      <c r="BG4672" s="51"/>
      <c r="BH4672" s="51"/>
      <c r="BI4672" s="51"/>
    </row>
    <row r="4673" spans="57:61" x14ac:dyDescent="0.55000000000000004">
      <c r="BE4673" s="51"/>
      <c r="BF4673" s="51"/>
      <c r="BG4673" s="51"/>
      <c r="BH4673" s="51"/>
      <c r="BI4673" s="51"/>
    </row>
    <row r="4674" spans="57:61" x14ac:dyDescent="0.55000000000000004">
      <c r="BE4674" s="51"/>
      <c r="BF4674" s="51"/>
      <c r="BG4674" s="51"/>
      <c r="BH4674" s="51"/>
      <c r="BI4674" s="51"/>
    </row>
    <row r="4675" spans="57:61" x14ac:dyDescent="0.55000000000000004">
      <c r="BE4675" s="51"/>
      <c r="BF4675" s="51"/>
      <c r="BG4675" s="51"/>
      <c r="BH4675" s="51"/>
      <c r="BI4675" s="51"/>
    </row>
    <row r="4676" spans="57:61" x14ac:dyDescent="0.55000000000000004">
      <c r="BE4676" s="51"/>
      <c r="BF4676" s="51"/>
      <c r="BG4676" s="51"/>
      <c r="BH4676" s="51"/>
      <c r="BI4676" s="51"/>
    </row>
    <row r="4677" spans="57:61" x14ac:dyDescent="0.55000000000000004">
      <c r="BE4677" s="51"/>
      <c r="BF4677" s="51"/>
      <c r="BG4677" s="51"/>
      <c r="BH4677" s="51"/>
      <c r="BI4677" s="51"/>
    </row>
    <row r="4678" spans="57:61" x14ac:dyDescent="0.55000000000000004">
      <c r="BE4678" s="51"/>
      <c r="BF4678" s="51"/>
      <c r="BG4678" s="51"/>
      <c r="BH4678" s="51"/>
      <c r="BI4678" s="51"/>
    </row>
    <row r="4679" spans="57:61" x14ac:dyDescent="0.55000000000000004">
      <c r="BE4679" s="51"/>
      <c r="BF4679" s="51"/>
      <c r="BG4679" s="51"/>
      <c r="BH4679" s="51"/>
      <c r="BI4679" s="51"/>
    </row>
    <row r="4680" spans="57:61" x14ac:dyDescent="0.55000000000000004">
      <c r="BE4680" s="51"/>
      <c r="BF4680" s="51"/>
      <c r="BG4680" s="51"/>
      <c r="BH4680" s="51"/>
      <c r="BI4680" s="51"/>
    </row>
    <row r="4681" spans="57:61" x14ac:dyDescent="0.55000000000000004">
      <c r="BE4681" s="51"/>
      <c r="BF4681" s="51"/>
      <c r="BG4681" s="51"/>
      <c r="BH4681" s="51"/>
      <c r="BI4681" s="51"/>
    </row>
    <row r="4682" spans="57:61" x14ac:dyDescent="0.55000000000000004">
      <c r="BE4682" s="51"/>
      <c r="BF4682" s="51"/>
      <c r="BG4682" s="51"/>
      <c r="BH4682" s="51"/>
      <c r="BI4682" s="51"/>
    </row>
    <row r="4683" spans="57:61" x14ac:dyDescent="0.55000000000000004">
      <c r="BE4683" s="51"/>
      <c r="BF4683" s="51"/>
      <c r="BG4683" s="51"/>
      <c r="BH4683" s="51"/>
      <c r="BI4683" s="51"/>
    </row>
    <row r="4684" spans="57:61" x14ac:dyDescent="0.55000000000000004">
      <c r="BE4684" s="51"/>
      <c r="BF4684" s="51"/>
      <c r="BG4684" s="51"/>
      <c r="BH4684" s="51"/>
      <c r="BI4684" s="51"/>
    </row>
    <row r="4685" spans="57:61" x14ac:dyDescent="0.55000000000000004">
      <c r="BE4685" s="51"/>
      <c r="BF4685" s="51"/>
      <c r="BG4685" s="51"/>
      <c r="BH4685" s="51"/>
      <c r="BI4685" s="51"/>
    </row>
    <row r="4686" spans="57:61" x14ac:dyDescent="0.55000000000000004">
      <c r="BE4686" s="51"/>
      <c r="BF4686" s="51"/>
      <c r="BG4686" s="51"/>
      <c r="BH4686" s="51"/>
      <c r="BI4686" s="51"/>
    </row>
    <row r="4687" spans="57:61" x14ac:dyDescent="0.55000000000000004">
      <c r="BE4687" s="51"/>
      <c r="BF4687" s="51"/>
      <c r="BG4687" s="51"/>
      <c r="BH4687" s="51"/>
      <c r="BI4687" s="51"/>
    </row>
    <row r="4688" spans="57:61" x14ac:dyDescent="0.55000000000000004">
      <c r="BE4688" s="51"/>
      <c r="BF4688" s="51"/>
      <c r="BG4688" s="51"/>
      <c r="BH4688" s="51"/>
      <c r="BI4688" s="51"/>
    </row>
    <row r="4689" spans="57:61" x14ac:dyDescent="0.55000000000000004">
      <c r="BE4689" s="51"/>
      <c r="BF4689" s="51"/>
      <c r="BG4689" s="51"/>
      <c r="BH4689" s="51"/>
      <c r="BI4689" s="51"/>
    </row>
    <row r="4690" spans="57:61" x14ac:dyDescent="0.55000000000000004">
      <c r="BE4690" s="51"/>
      <c r="BF4690" s="51"/>
      <c r="BG4690" s="51"/>
      <c r="BH4690" s="51"/>
      <c r="BI4690" s="51"/>
    </row>
    <row r="4691" spans="57:61" x14ac:dyDescent="0.55000000000000004">
      <c r="BE4691" s="51"/>
      <c r="BF4691" s="51"/>
      <c r="BG4691" s="51"/>
      <c r="BH4691" s="51"/>
      <c r="BI4691" s="51"/>
    </row>
    <row r="4692" spans="57:61" x14ac:dyDescent="0.55000000000000004">
      <c r="BE4692" s="51"/>
      <c r="BF4692" s="51"/>
      <c r="BG4692" s="51"/>
      <c r="BH4692" s="51"/>
      <c r="BI4692" s="51"/>
    </row>
    <row r="4693" spans="57:61" x14ac:dyDescent="0.55000000000000004">
      <c r="BE4693" s="51"/>
      <c r="BF4693" s="51"/>
      <c r="BG4693" s="51"/>
      <c r="BH4693" s="51"/>
      <c r="BI4693" s="51"/>
    </row>
    <row r="4694" spans="57:61" x14ac:dyDescent="0.55000000000000004">
      <c r="BE4694" s="51"/>
      <c r="BF4694" s="51"/>
      <c r="BG4694" s="51"/>
      <c r="BH4694" s="51"/>
      <c r="BI4694" s="51"/>
    </row>
    <row r="4695" spans="57:61" x14ac:dyDescent="0.55000000000000004">
      <c r="BE4695" s="51"/>
      <c r="BF4695" s="51"/>
      <c r="BG4695" s="51"/>
      <c r="BH4695" s="51"/>
      <c r="BI4695" s="51"/>
    </row>
    <row r="4696" spans="57:61" x14ac:dyDescent="0.55000000000000004">
      <c r="BE4696" s="51"/>
      <c r="BF4696" s="51"/>
      <c r="BG4696" s="51"/>
      <c r="BH4696" s="51"/>
      <c r="BI4696" s="51"/>
    </row>
    <row r="4697" spans="57:61" x14ac:dyDescent="0.55000000000000004">
      <c r="BE4697" s="51"/>
      <c r="BF4697" s="51"/>
      <c r="BG4697" s="51"/>
      <c r="BH4697" s="51"/>
      <c r="BI4697" s="51"/>
    </row>
    <row r="4698" spans="57:61" x14ac:dyDescent="0.55000000000000004">
      <c r="BE4698" s="51"/>
      <c r="BF4698" s="51"/>
      <c r="BG4698" s="51"/>
      <c r="BH4698" s="51"/>
      <c r="BI4698" s="51"/>
    </row>
    <row r="4699" spans="57:61" x14ac:dyDescent="0.55000000000000004">
      <c r="BE4699" s="51"/>
      <c r="BF4699" s="51"/>
      <c r="BG4699" s="51"/>
      <c r="BH4699" s="51"/>
      <c r="BI4699" s="51"/>
    </row>
    <row r="4700" spans="57:61" x14ac:dyDescent="0.55000000000000004">
      <c r="BE4700" s="51"/>
      <c r="BF4700" s="51"/>
      <c r="BG4700" s="51"/>
      <c r="BH4700" s="51"/>
      <c r="BI4700" s="51"/>
    </row>
    <row r="4701" spans="57:61" x14ac:dyDescent="0.55000000000000004">
      <c r="BE4701" s="51"/>
      <c r="BF4701" s="51"/>
      <c r="BG4701" s="51"/>
      <c r="BH4701" s="51"/>
      <c r="BI4701" s="51"/>
    </row>
    <row r="4702" spans="57:61" x14ac:dyDescent="0.55000000000000004">
      <c r="BE4702" s="51"/>
      <c r="BF4702" s="51"/>
      <c r="BG4702" s="51"/>
      <c r="BH4702" s="51"/>
      <c r="BI4702" s="51"/>
    </row>
    <row r="4703" spans="57:61" x14ac:dyDescent="0.55000000000000004">
      <c r="BE4703" s="51"/>
      <c r="BF4703" s="51"/>
      <c r="BG4703" s="51"/>
      <c r="BH4703" s="51"/>
      <c r="BI4703" s="51"/>
    </row>
    <row r="4704" spans="57:61" x14ac:dyDescent="0.55000000000000004">
      <c r="BE4704" s="51"/>
      <c r="BF4704" s="51"/>
      <c r="BG4704" s="51"/>
      <c r="BH4704" s="51"/>
      <c r="BI4704" s="51"/>
    </row>
    <row r="4705" spans="57:61" x14ac:dyDescent="0.55000000000000004">
      <c r="BE4705" s="51"/>
      <c r="BF4705" s="51"/>
      <c r="BG4705" s="51"/>
      <c r="BH4705" s="51"/>
      <c r="BI4705" s="51"/>
    </row>
    <row r="4706" spans="57:61" x14ac:dyDescent="0.55000000000000004">
      <c r="BE4706" s="51"/>
      <c r="BF4706" s="51"/>
      <c r="BG4706" s="51"/>
      <c r="BH4706" s="51"/>
      <c r="BI4706" s="51"/>
    </row>
    <row r="4707" spans="57:61" x14ac:dyDescent="0.55000000000000004">
      <c r="BE4707" s="51"/>
      <c r="BF4707" s="51"/>
      <c r="BG4707" s="51"/>
      <c r="BH4707" s="51"/>
      <c r="BI4707" s="51"/>
    </row>
    <row r="4708" spans="57:61" x14ac:dyDescent="0.55000000000000004">
      <c r="BE4708" s="51"/>
      <c r="BF4708" s="51"/>
      <c r="BG4708" s="51"/>
      <c r="BH4708" s="51"/>
      <c r="BI4708" s="51"/>
    </row>
    <row r="4709" spans="57:61" x14ac:dyDescent="0.55000000000000004">
      <c r="BE4709" s="51"/>
      <c r="BF4709" s="51"/>
      <c r="BG4709" s="51"/>
      <c r="BH4709" s="51"/>
      <c r="BI4709" s="51"/>
    </row>
    <row r="4710" spans="57:61" x14ac:dyDescent="0.55000000000000004">
      <c r="BE4710" s="51"/>
      <c r="BF4710" s="51"/>
      <c r="BG4710" s="51"/>
      <c r="BH4710" s="51"/>
      <c r="BI4710" s="51"/>
    </row>
    <row r="4711" spans="57:61" x14ac:dyDescent="0.55000000000000004">
      <c r="BE4711" s="51"/>
      <c r="BF4711" s="51"/>
      <c r="BG4711" s="51"/>
      <c r="BH4711" s="51"/>
      <c r="BI4711" s="51"/>
    </row>
    <row r="4712" spans="57:61" x14ac:dyDescent="0.55000000000000004">
      <c r="BE4712" s="51"/>
      <c r="BF4712" s="51"/>
      <c r="BG4712" s="51"/>
      <c r="BH4712" s="51"/>
      <c r="BI4712" s="51"/>
    </row>
    <row r="4713" spans="57:61" x14ac:dyDescent="0.55000000000000004">
      <c r="BE4713" s="51"/>
      <c r="BF4713" s="51"/>
      <c r="BG4713" s="51"/>
      <c r="BH4713" s="51"/>
      <c r="BI4713" s="51"/>
    </row>
    <row r="4714" spans="57:61" x14ac:dyDescent="0.55000000000000004">
      <c r="BE4714" s="51"/>
      <c r="BF4714" s="51"/>
      <c r="BG4714" s="51"/>
      <c r="BH4714" s="51"/>
      <c r="BI4714" s="51"/>
    </row>
    <row r="4715" spans="57:61" x14ac:dyDescent="0.55000000000000004">
      <c r="BE4715" s="51"/>
      <c r="BF4715" s="51"/>
      <c r="BG4715" s="51"/>
      <c r="BH4715" s="51"/>
      <c r="BI4715" s="51"/>
    </row>
    <row r="4716" spans="57:61" x14ac:dyDescent="0.55000000000000004">
      <c r="BE4716" s="51"/>
      <c r="BF4716" s="51"/>
      <c r="BG4716" s="51"/>
      <c r="BH4716" s="51"/>
      <c r="BI4716" s="51"/>
    </row>
    <row r="4717" spans="57:61" x14ac:dyDescent="0.55000000000000004">
      <c r="BE4717" s="51"/>
      <c r="BF4717" s="51"/>
      <c r="BG4717" s="51"/>
      <c r="BH4717" s="51"/>
      <c r="BI4717" s="51"/>
    </row>
    <row r="4718" spans="57:61" x14ac:dyDescent="0.55000000000000004">
      <c r="BE4718" s="51"/>
      <c r="BF4718" s="51"/>
      <c r="BG4718" s="51"/>
      <c r="BH4718" s="51"/>
      <c r="BI4718" s="51"/>
    </row>
    <row r="4719" spans="57:61" x14ac:dyDescent="0.55000000000000004">
      <c r="BE4719" s="51"/>
      <c r="BF4719" s="51"/>
      <c r="BG4719" s="51"/>
      <c r="BH4719" s="51"/>
      <c r="BI4719" s="51"/>
    </row>
    <row r="4720" spans="57:61" x14ac:dyDescent="0.55000000000000004">
      <c r="BE4720" s="51"/>
      <c r="BF4720" s="51"/>
      <c r="BG4720" s="51"/>
      <c r="BH4720" s="51"/>
      <c r="BI4720" s="51"/>
    </row>
    <row r="4721" spans="57:61" x14ac:dyDescent="0.55000000000000004">
      <c r="BE4721" s="51"/>
      <c r="BF4721" s="51"/>
      <c r="BG4721" s="51"/>
      <c r="BH4721" s="51"/>
      <c r="BI4721" s="51"/>
    </row>
    <row r="4722" spans="57:61" x14ac:dyDescent="0.55000000000000004">
      <c r="BE4722" s="51"/>
      <c r="BF4722" s="51"/>
      <c r="BG4722" s="51"/>
      <c r="BH4722" s="51"/>
      <c r="BI4722" s="51"/>
    </row>
    <row r="4723" spans="57:61" x14ac:dyDescent="0.55000000000000004">
      <c r="BE4723" s="51"/>
      <c r="BF4723" s="51"/>
      <c r="BG4723" s="51"/>
      <c r="BH4723" s="51"/>
      <c r="BI4723" s="51"/>
    </row>
    <row r="4724" spans="57:61" x14ac:dyDescent="0.55000000000000004">
      <c r="BE4724" s="51"/>
      <c r="BF4724" s="51"/>
      <c r="BG4724" s="51"/>
      <c r="BH4724" s="51"/>
      <c r="BI4724" s="51"/>
    </row>
    <row r="4725" spans="57:61" x14ac:dyDescent="0.55000000000000004">
      <c r="BE4725" s="51"/>
      <c r="BF4725" s="51"/>
      <c r="BG4725" s="51"/>
      <c r="BH4725" s="51"/>
      <c r="BI4725" s="51"/>
    </row>
    <row r="4726" spans="57:61" x14ac:dyDescent="0.55000000000000004">
      <c r="BE4726" s="51"/>
      <c r="BF4726" s="51"/>
      <c r="BG4726" s="51"/>
      <c r="BH4726" s="51"/>
      <c r="BI4726" s="51"/>
    </row>
    <row r="4727" spans="57:61" x14ac:dyDescent="0.55000000000000004">
      <c r="BE4727" s="51"/>
      <c r="BF4727" s="51"/>
      <c r="BG4727" s="51"/>
      <c r="BH4727" s="51"/>
      <c r="BI4727" s="51"/>
    </row>
    <row r="4728" spans="57:61" x14ac:dyDescent="0.55000000000000004">
      <c r="BE4728" s="51"/>
      <c r="BF4728" s="51"/>
      <c r="BG4728" s="51"/>
      <c r="BH4728" s="51"/>
      <c r="BI4728" s="51"/>
    </row>
    <row r="4729" spans="57:61" x14ac:dyDescent="0.55000000000000004">
      <c r="BE4729" s="51"/>
      <c r="BF4729" s="51"/>
      <c r="BG4729" s="51"/>
      <c r="BH4729" s="51"/>
      <c r="BI4729" s="51"/>
    </row>
    <row r="4730" spans="57:61" x14ac:dyDescent="0.55000000000000004">
      <c r="BE4730" s="51"/>
      <c r="BF4730" s="51"/>
      <c r="BG4730" s="51"/>
      <c r="BH4730" s="51"/>
      <c r="BI4730" s="51"/>
    </row>
    <row r="4731" spans="57:61" x14ac:dyDescent="0.55000000000000004">
      <c r="BE4731" s="51"/>
      <c r="BF4731" s="51"/>
      <c r="BG4731" s="51"/>
      <c r="BH4731" s="51"/>
      <c r="BI4731" s="51"/>
    </row>
    <row r="4732" spans="57:61" x14ac:dyDescent="0.55000000000000004">
      <c r="BE4732" s="51"/>
      <c r="BF4732" s="51"/>
      <c r="BG4732" s="51"/>
      <c r="BH4732" s="51"/>
      <c r="BI4732" s="51"/>
    </row>
    <row r="4733" spans="57:61" x14ac:dyDescent="0.55000000000000004">
      <c r="BE4733" s="51"/>
      <c r="BF4733" s="51"/>
      <c r="BG4733" s="51"/>
      <c r="BH4733" s="51"/>
      <c r="BI4733" s="51"/>
    </row>
    <row r="4734" spans="57:61" x14ac:dyDescent="0.55000000000000004">
      <c r="BE4734" s="51"/>
      <c r="BF4734" s="51"/>
      <c r="BG4734" s="51"/>
      <c r="BH4734" s="51"/>
      <c r="BI4734" s="51"/>
    </row>
    <row r="4735" spans="57:61" x14ac:dyDescent="0.55000000000000004">
      <c r="BE4735" s="51"/>
      <c r="BF4735" s="51"/>
      <c r="BG4735" s="51"/>
      <c r="BH4735" s="51"/>
      <c r="BI4735" s="51"/>
    </row>
    <row r="4736" spans="57:61" x14ac:dyDescent="0.55000000000000004">
      <c r="BE4736" s="51"/>
      <c r="BF4736" s="51"/>
      <c r="BG4736" s="51"/>
      <c r="BH4736" s="51"/>
      <c r="BI4736" s="51"/>
    </row>
    <row r="4737" spans="57:61" x14ac:dyDescent="0.55000000000000004">
      <c r="BE4737" s="51"/>
      <c r="BF4737" s="51"/>
      <c r="BG4737" s="51"/>
      <c r="BH4737" s="51"/>
      <c r="BI4737" s="51"/>
    </row>
    <row r="4738" spans="57:61" x14ac:dyDescent="0.55000000000000004">
      <c r="BE4738" s="51"/>
      <c r="BF4738" s="51"/>
      <c r="BG4738" s="51"/>
      <c r="BH4738" s="51"/>
      <c r="BI4738" s="51"/>
    </row>
    <row r="4739" spans="57:61" x14ac:dyDescent="0.55000000000000004">
      <c r="BE4739" s="51"/>
      <c r="BF4739" s="51"/>
      <c r="BG4739" s="51"/>
      <c r="BH4739" s="51"/>
      <c r="BI4739" s="51"/>
    </row>
    <row r="4740" spans="57:61" x14ac:dyDescent="0.55000000000000004">
      <c r="BE4740" s="51"/>
      <c r="BF4740" s="51"/>
      <c r="BG4740" s="51"/>
      <c r="BH4740" s="51"/>
      <c r="BI4740" s="51"/>
    </row>
    <row r="4741" spans="57:61" x14ac:dyDescent="0.55000000000000004">
      <c r="BE4741" s="51"/>
      <c r="BF4741" s="51"/>
      <c r="BG4741" s="51"/>
      <c r="BH4741" s="51"/>
      <c r="BI4741" s="51"/>
    </row>
    <row r="4742" spans="57:61" x14ac:dyDescent="0.55000000000000004">
      <c r="BE4742" s="51"/>
      <c r="BF4742" s="51"/>
      <c r="BG4742" s="51"/>
      <c r="BH4742" s="51"/>
      <c r="BI4742" s="51"/>
    </row>
    <row r="4743" spans="57:61" x14ac:dyDescent="0.55000000000000004">
      <c r="BE4743" s="51"/>
      <c r="BF4743" s="51"/>
      <c r="BG4743" s="51"/>
      <c r="BH4743" s="51"/>
      <c r="BI4743" s="51"/>
    </row>
    <row r="4744" spans="57:61" x14ac:dyDescent="0.55000000000000004">
      <c r="BE4744" s="51"/>
      <c r="BF4744" s="51"/>
      <c r="BG4744" s="51"/>
      <c r="BH4744" s="51"/>
      <c r="BI4744" s="51"/>
    </row>
    <row r="4745" spans="57:61" x14ac:dyDescent="0.55000000000000004">
      <c r="BE4745" s="51"/>
      <c r="BF4745" s="51"/>
      <c r="BG4745" s="51"/>
      <c r="BH4745" s="51"/>
      <c r="BI4745" s="51"/>
    </row>
    <row r="4746" spans="57:61" x14ac:dyDescent="0.55000000000000004">
      <c r="BE4746" s="51"/>
      <c r="BF4746" s="51"/>
      <c r="BG4746" s="51"/>
      <c r="BH4746" s="51"/>
      <c r="BI4746" s="51"/>
    </row>
    <row r="4747" spans="57:61" x14ac:dyDescent="0.55000000000000004">
      <c r="BE4747" s="51"/>
      <c r="BF4747" s="51"/>
      <c r="BG4747" s="51"/>
      <c r="BH4747" s="51"/>
      <c r="BI4747" s="51"/>
    </row>
    <row r="4748" spans="57:61" x14ac:dyDescent="0.55000000000000004">
      <c r="BE4748" s="51"/>
      <c r="BF4748" s="51"/>
      <c r="BG4748" s="51"/>
      <c r="BH4748" s="51"/>
      <c r="BI4748" s="51"/>
    </row>
    <row r="4749" spans="57:61" x14ac:dyDescent="0.55000000000000004">
      <c r="BE4749" s="51"/>
      <c r="BF4749" s="51"/>
      <c r="BG4749" s="51"/>
      <c r="BH4749" s="51"/>
      <c r="BI4749" s="51"/>
    </row>
    <row r="4750" spans="57:61" x14ac:dyDescent="0.55000000000000004">
      <c r="BE4750" s="51"/>
      <c r="BF4750" s="51"/>
      <c r="BG4750" s="51"/>
      <c r="BH4750" s="51"/>
      <c r="BI4750" s="51"/>
    </row>
    <row r="4751" spans="57:61" x14ac:dyDescent="0.55000000000000004">
      <c r="BE4751" s="51"/>
      <c r="BF4751" s="51"/>
      <c r="BG4751" s="51"/>
      <c r="BH4751" s="51"/>
      <c r="BI4751" s="51"/>
    </row>
    <row r="4752" spans="57:61" x14ac:dyDescent="0.55000000000000004">
      <c r="BE4752" s="51"/>
      <c r="BF4752" s="51"/>
      <c r="BG4752" s="51"/>
      <c r="BH4752" s="51"/>
      <c r="BI4752" s="51"/>
    </row>
    <row r="4753" spans="57:61" x14ac:dyDescent="0.55000000000000004">
      <c r="BE4753" s="51"/>
      <c r="BF4753" s="51"/>
      <c r="BG4753" s="51"/>
      <c r="BH4753" s="51"/>
      <c r="BI4753" s="51"/>
    </row>
    <row r="4754" spans="57:61" x14ac:dyDescent="0.55000000000000004">
      <c r="BE4754" s="51"/>
      <c r="BF4754" s="51"/>
      <c r="BG4754" s="51"/>
      <c r="BH4754" s="51"/>
      <c r="BI4754" s="51"/>
    </row>
    <row r="4755" spans="57:61" x14ac:dyDescent="0.55000000000000004">
      <c r="BE4755" s="51"/>
      <c r="BF4755" s="51"/>
      <c r="BG4755" s="51"/>
      <c r="BH4755" s="51"/>
      <c r="BI4755" s="51"/>
    </row>
    <row r="4756" spans="57:61" x14ac:dyDescent="0.55000000000000004">
      <c r="BE4756" s="51"/>
      <c r="BF4756" s="51"/>
      <c r="BG4756" s="51"/>
      <c r="BH4756" s="51"/>
      <c r="BI4756" s="51"/>
    </row>
    <row r="4757" spans="57:61" x14ac:dyDescent="0.55000000000000004">
      <c r="BE4757" s="51"/>
      <c r="BF4757" s="51"/>
      <c r="BG4757" s="51"/>
      <c r="BH4757" s="51"/>
      <c r="BI4757" s="51"/>
    </row>
    <row r="4758" spans="57:61" x14ac:dyDescent="0.55000000000000004">
      <c r="BE4758" s="51"/>
      <c r="BF4758" s="51"/>
      <c r="BG4758" s="51"/>
      <c r="BH4758" s="51"/>
      <c r="BI4758" s="51"/>
    </row>
    <row r="4759" spans="57:61" x14ac:dyDescent="0.55000000000000004">
      <c r="BE4759" s="51"/>
      <c r="BF4759" s="51"/>
      <c r="BG4759" s="51"/>
      <c r="BH4759" s="51"/>
      <c r="BI4759" s="51"/>
    </row>
    <row r="4760" spans="57:61" x14ac:dyDescent="0.55000000000000004">
      <c r="BE4760" s="51"/>
      <c r="BF4760" s="51"/>
      <c r="BG4760" s="51"/>
      <c r="BH4760" s="51"/>
      <c r="BI4760" s="51"/>
    </row>
    <row r="4761" spans="57:61" x14ac:dyDescent="0.55000000000000004">
      <c r="BE4761" s="51"/>
      <c r="BF4761" s="51"/>
      <c r="BG4761" s="51"/>
      <c r="BH4761" s="51"/>
      <c r="BI4761" s="51"/>
    </row>
    <row r="4762" spans="57:61" x14ac:dyDescent="0.55000000000000004">
      <c r="BE4762" s="51"/>
      <c r="BF4762" s="51"/>
      <c r="BG4762" s="51"/>
      <c r="BH4762" s="51"/>
      <c r="BI4762" s="51"/>
    </row>
    <row r="4763" spans="57:61" x14ac:dyDescent="0.55000000000000004">
      <c r="BE4763" s="51"/>
      <c r="BF4763" s="51"/>
      <c r="BG4763" s="51"/>
      <c r="BH4763" s="51"/>
      <c r="BI4763" s="51"/>
    </row>
    <row r="4764" spans="57:61" x14ac:dyDescent="0.55000000000000004">
      <c r="BE4764" s="51"/>
      <c r="BF4764" s="51"/>
      <c r="BG4764" s="51"/>
      <c r="BH4764" s="51"/>
      <c r="BI4764" s="51"/>
    </row>
    <row r="4765" spans="57:61" x14ac:dyDescent="0.55000000000000004">
      <c r="BE4765" s="51"/>
      <c r="BF4765" s="51"/>
      <c r="BG4765" s="51"/>
      <c r="BH4765" s="51"/>
      <c r="BI4765" s="51"/>
    </row>
    <row r="4766" spans="57:61" x14ac:dyDescent="0.55000000000000004">
      <c r="BE4766" s="51"/>
      <c r="BF4766" s="51"/>
      <c r="BG4766" s="51"/>
      <c r="BH4766" s="51"/>
      <c r="BI4766" s="51"/>
    </row>
    <row r="4767" spans="57:61" x14ac:dyDescent="0.55000000000000004">
      <c r="BE4767" s="51"/>
      <c r="BF4767" s="51"/>
      <c r="BG4767" s="51"/>
      <c r="BH4767" s="51"/>
      <c r="BI4767" s="51"/>
    </row>
    <row r="4768" spans="57:61" x14ac:dyDescent="0.55000000000000004">
      <c r="BE4768" s="51"/>
      <c r="BF4768" s="51"/>
      <c r="BG4768" s="51"/>
      <c r="BH4768" s="51"/>
      <c r="BI4768" s="51"/>
    </row>
    <row r="4769" spans="57:61" x14ac:dyDescent="0.55000000000000004">
      <c r="BE4769" s="51"/>
      <c r="BF4769" s="51"/>
      <c r="BG4769" s="51"/>
      <c r="BH4769" s="51"/>
      <c r="BI4769" s="51"/>
    </row>
    <row r="4770" spans="57:61" x14ac:dyDescent="0.55000000000000004">
      <c r="BE4770" s="51"/>
      <c r="BF4770" s="51"/>
      <c r="BG4770" s="51"/>
      <c r="BH4770" s="51"/>
      <c r="BI4770" s="51"/>
    </row>
    <row r="4771" spans="57:61" x14ac:dyDescent="0.55000000000000004">
      <c r="BE4771" s="51"/>
      <c r="BF4771" s="51"/>
      <c r="BG4771" s="51"/>
      <c r="BH4771" s="51"/>
      <c r="BI4771" s="51"/>
    </row>
    <row r="4772" spans="57:61" x14ac:dyDescent="0.55000000000000004">
      <c r="BE4772" s="51"/>
      <c r="BF4772" s="51"/>
      <c r="BG4772" s="51"/>
      <c r="BH4772" s="51"/>
      <c r="BI4772" s="51"/>
    </row>
    <row r="4773" spans="57:61" x14ac:dyDescent="0.55000000000000004">
      <c r="BE4773" s="51"/>
      <c r="BF4773" s="51"/>
      <c r="BG4773" s="51"/>
      <c r="BH4773" s="51"/>
      <c r="BI4773" s="51"/>
    </row>
    <row r="4774" spans="57:61" x14ac:dyDescent="0.55000000000000004">
      <c r="BE4774" s="51"/>
      <c r="BF4774" s="51"/>
      <c r="BG4774" s="51"/>
      <c r="BH4774" s="51"/>
      <c r="BI4774" s="51"/>
    </row>
    <row r="4775" spans="57:61" x14ac:dyDescent="0.55000000000000004">
      <c r="BE4775" s="51"/>
      <c r="BF4775" s="51"/>
      <c r="BG4775" s="51"/>
      <c r="BH4775" s="51"/>
      <c r="BI4775" s="51"/>
    </row>
    <row r="4776" spans="57:61" x14ac:dyDescent="0.55000000000000004">
      <c r="BE4776" s="51"/>
      <c r="BF4776" s="51"/>
      <c r="BG4776" s="51"/>
      <c r="BH4776" s="51"/>
      <c r="BI4776" s="51"/>
    </row>
    <row r="4777" spans="57:61" x14ac:dyDescent="0.55000000000000004">
      <c r="BE4777" s="51"/>
      <c r="BF4777" s="51"/>
      <c r="BG4777" s="51"/>
      <c r="BH4777" s="51"/>
      <c r="BI4777" s="51"/>
    </row>
    <row r="4778" spans="57:61" x14ac:dyDescent="0.55000000000000004">
      <c r="BE4778" s="51"/>
      <c r="BF4778" s="51"/>
      <c r="BG4778" s="51"/>
      <c r="BH4778" s="51"/>
      <c r="BI4778" s="51"/>
    </row>
    <row r="4779" spans="57:61" x14ac:dyDescent="0.55000000000000004">
      <c r="BE4779" s="51"/>
      <c r="BF4779" s="51"/>
      <c r="BG4779" s="51"/>
      <c r="BH4779" s="51"/>
      <c r="BI4779" s="51"/>
    </row>
    <row r="4780" spans="57:61" x14ac:dyDescent="0.55000000000000004">
      <c r="BE4780" s="51"/>
      <c r="BF4780" s="51"/>
      <c r="BG4780" s="51"/>
      <c r="BH4780" s="51"/>
      <c r="BI4780" s="51"/>
    </row>
    <row r="4781" spans="57:61" x14ac:dyDescent="0.55000000000000004">
      <c r="BE4781" s="51"/>
      <c r="BF4781" s="51"/>
      <c r="BG4781" s="51"/>
      <c r="BH4781" s="51"/>
      <c r="BI4781" s="51"/>
    </row>
    <row r="4782" spans="57:61" x14ac:dyDescent="0.55000000000000004">
      <c r="BE4782" s="51"/>
      <c r="BF4782" s="51"/>
      <c r="BG4782" s="51"/>
      <c r="BH4782" s="51"/>
      <c r="BI4782" s="51"/>
    </row>
    <row r="4783" spans="57:61" x14ac:dyDescent="0.55000000000000004">
      <c r="BE4783" s="51"/>
      <c r="BF4783" s="51"/>
      <c r="BG4783" s="51"/>
      <c r="BH4783" s="51"/>
      <c r="BI4783" s="51"/>
    </row>
    <row r="4784" spans="57:61" x14ac:dyDescent="0.55000000000000004">
      <c r="BE4784" s="51"/>
      <c r="BF4784" s="51"/>
      <c r="BG4784" s="51"/>
      <c r="BH4784" s="51"/>
      <c r="BI4784" s="51"/>
    </row>
    <row r="4785" spans="57:61" x14ac:dyDescent="0.55000000000000004">
      <c r="BE4785" s="51"/>
      <c r="BF4785" s="51"/>
      <c r="BG4785" s="51"/>
      <c r="BH4785" s="51"/>
      <c r="BI4785" s="51"/>
    </row>
    <row r="4786" spans="57:61" x14ac:dyDescent="0.55000000000000004">
      <c r="BE4786" s="51"/>
      <c r="BF4786" s="51"/>
      <c r="BG4786" s="51"/>
      <c r="BH4786" s="51"/>
      <c r="BI4786" s="51"/>
    </row>
    <row r="4787" spans="57:61" x14ac:dyDescent="0.55000000000000004">
      <c r="BE4787" s="51"/>
      <c r="BF4787" s="51"/>
      <c r="BG4787" s="51"/>
      <c r="BH4787" s="51"/>
      <c r="BI4787" s="51"/>
    </row>
    <row r="4788" spans="57:61" x14ac:dyDescent="0.55000000000000004">
      <c r="BE4788" s="51"/>
      <c r="BF4788" s="51"/>
      <c r="BG4788" s="51"/>
      <c r="BH4788" s="51"/>
      <c r="BI4788" s="51"/>
    </row>
    <row r="4789" spans="57:61" x14ac:dyDescent="0.55000000000000004">
      <c r="BE4789" s="51"/>
      <c r="BF4789" s="51"/>
      <c r="BG4789" s="51"/>
      <c r="BH4789" s="51"/>
      <c r="BI4789" s="51"/>
    </row>
    <row r="4790" spans="57:61" x14ac:dyDescent="0.55000000000000004">
      <c r="BE4790" s="51"/>
      <c r="BF4790" s="51"/>
      <c r="BG4790" s="51"/>
      <c r="BH4790" s="51"/>
      <c r="BI4790" s="51"/>
    </row>
    <row r="4791" spans="57:61" x14ac:dyDescent="0.55000000000000004">
      <c r="BE4791" s="51"/>
      <c r="BF4791" s="51"/>
      <c r="BG4791" s="51"/>
      <c r="BH4791" s="51"/>
      <c r="BI4791" s="51"/>
    </row>
    <row r="4792" spans="57:61" x14ac:dyDescent="0.55000000000000004">
      <c r="BE4792" s="51"/>
      <c r="BF4792" s="51"/>
      <c r="BG4792" s="51"/>
      <c r="BH4792" s="51"/>
      <c r="BI4792" s="51"/>
    </row>
    <row r="4793" spans="57:61" x14ac:dyDescent="0.55000000000000004">
      <c r="BE4793" s="51"/>
      <c r="BF4793" s="51"/>
      <c r="BG4793" s="51"/>
      <c r="BH4793" s="51"/>
      <c r="BI4793" s="51"/>
    </row>
    <row r="4794" spans="57:61" x14ac:dyDescent="0.55000000000000004">
      <c r="BE4794" s="51"/>
      <c r="BF4794" s="51"/>
      <c r="BG4794" s="51"/>
      <c r="BH4794" s="51"/>
      <c r="BI4794" s="51"/>
    </row>
    <row r="4795" spans="57:61" x14ac:dyDescent="0.55000000000000004">
      <c r="BE4795" s="51"/>
      <c r="BF4795" s="51"/>
      <c r="BG4795" s="51"/>
      <c r="BH4795" s="51"/>
      <c r="BI4795" s="51"/>
    </row>
    <row r="4796" spans="57:61" x14ac:dyDescent="0.55000000000000004">
      <c r="BE4796" s="51"/>
      <c r="BF4796" s="51"/>
      <c r="BG4796" s="51"/>
      <c r="BH4796" s="51"/>
      <c r="BI4796" s="51"/>
    </row>
    <row r="4797" spans="57:61" x14ac:dyDescent="0.55000000000000004">
      <c r="BE4797" s="51"/>
      <c r="BF4797" s="51"/>
      <c r="BG4797" s="51"/>
      <c r="BH4797" s="51"/>
      <c r="BI4797" s="51"/>
    </row>
    <row r="4798" spans="57:61" x14ac:dyDescent="0.55000000000000004">
      <c r="BE4798" s="51"/>
      <c r="BF4798" s="51"/>
      <c r="BG4798" s="51"/>
      <c r="BH4798" s="51"/>
      <c r="BI4798" s="51"/>
    </row>
    <row r="4799" spans="57:61" x14ac:dyDescent="0.55000000000000004">
      <c r="BE4799" s="51"/>
      <c r="BF4799" s="51"/>
      <c r="BG4799" s="51"/>
      <c r="BH4799" s="51"/>
      <c r="BI4799" s="51"/>
    </row>
    <row r="4800" spans="57:61" x14ac:dyDescent="0.55000000000000004">
      <c r="BE4800" s="51"/>
      <c r="BF4800" s="51"/>
      <c r="BG4800" s="51"/>
      <c r="BH4800" s="51"/>
      <c r="BI4800" s="51"/>
    </row>
    <row r="4801" spans="57:61" x14ac:dyDescent="0.55000000000000004">
      <c r="BE4801" s="51"/>
      <c r="BF4801" s="51"/>
      <c r="BG4801" s="51"/>
      <c r="BH4801" s="51"/>
      <c r="BI4801" s="51"/>
    </row>
    <row r="4802" spans="57:61" x14ac:dyDescent="0.55000000000000004">
      <c r="BE4802" s="51"/>
      <c r="BF4802" s="51"/>
      <c r="BG4802" s="51"/>
      <c r="BH4802" s="51"/>
      <c r="BI4802" s="51"/>
    </row>
    <row r="4803" spans="57:61" x14ac:dyDescent="0.55000000000000004">
      <c r="BE4803" s="51"/>
      <c r="BF4803" s="51"/>
      <c r="BG4803" s="51"/>
      <c r="BH4803" s="51"/>
      <c r="BI4803" s="51"/>
    </row>
    <row r="4804" spans="57:61" x14ac:dyDescent="0.55000000000000004">
      <c r="BE4804" s="51"/>
      <c r="BF4804" s="51"/>
      <c r="BG4804" s="51"/>
      <c r="BH4804" s="51"/>
      <c r="BI4804" s="51"/>
    </row>
    <row r="4805" spans="57:61" x14ac:dyDescent="0.55000000000000004">
      <c r="BE4805" s="51"/>
      <c r="BF4805" s="51"/>
      <c r="BG4805" s="51"/>
      <c r="BH4805" s="51"/>
      <c r="BI4805" s="51"/>
    </row>
    <row r="4806" spans="57:61" x14ac:dyDescent="0.55000000000000004">
      <c r="BE4806" s="51"/>
      <c r="BF4806" s="51"/>
      <c r="BG4806" s="51"/>
      <c r="BH4806" s="51"/>
      <c r="BI4806" s="51"/>
    </row>
    <row r="4807" spans="57:61" x14ac:dyDescent="0.55000000000000004">
      <c r="BE4807" s="51"/>
      <c r="BF4807" s="51"/>
      <c r="BG4807" s="51"/>
      <c r="BH4807" s="51"/>
      <c r="BI4807" s="51"/>
    </row>
    <row r="4808" spans="57:61" x14ac:dyDescent="0.55000000000000004">
      <c r="BE4808" s="51"/>
      <c r="BF4808" s="51"/>
      <c r="BG4808" s="51"/>
      <c r="BH4808" s="51"/>
      <c r="BI4808" s="51"/>
    </row>
    <row r="4809" spans="57:61" x14ac:dyDescent="0.55000000000000004">
      <c r="BE4809" s="51"/>
      <c r="BF4809" s="51"/>
      <c r="BG4809" s="51"/>
      <c r="BH4809" s="51"/>
      <c r="BI4809" s="51"/>
    </row>
    <row r="4810" spans="57:61" x14ac:dyDescent="0.55000000000000004">
      <c r="BE4810" s="51"/>
      <c r="BF4810" s="51"/>
      <c r="BG4810" s="51"/>
      <c r="BH4810" s="51"/>
      <c r="BI4810" s="51"/>
    </row>
    <row r="4811" spans="57:61" x14ac:dyDescent="0.55000000000000004">
      <c r="BE4811" s="51"/>
      <c r="BF4811" s="51"/>
      <c r="BG4811" s="51"/>
      <c r="BH4811" s="51"/>
      <c r="BI4811" s="51"/>
    </row>
    <row r="4812" spans="57:61" x14ac:dyDescent="0.55000000000000004">
      <c r="BE4812" s="51"/>
      <c r="BF4812" s="51"/>
      <c r="BG4812" s="51"/>
      <c r="BH4812" s="51"/>
      <c r="BI4812" s="51"/>
    </row>
    <row r="4813" spans="57:61" x14ac:dyDescent="0.55000000000000004">
      <c r="BE4813" s="51"/>
      <c r="BF4813" s="51"/>
      <c r="BG4813" s="51"/>
      <c r="BH4813" s="51"/>
      <c r="BI4813" s="51"/>
    </row>
    <row r="4814" spans="57:61" x14ac:dyDescent="0.55000000000000004">
      <c r="BE4814" s="51"/>
      <c r="BF4814" s="51"/>
      <c r="BG4814" s="51"/>
      <c r="BH4814" s="51"/>
      <c r="BI4814" s="51"/>
    </row>
    <row r="4815" spans="57:61" x14ac:dyDescent="0.55000000000000004">
      <c r="BE4815" s="51"/>
      <c r="BF4815" s="51"/>
      <c r="BG4815" s="51"/>
      <c r="BH4815" s="51"/>
      <c r="BI4815" s="51"/>
    </row>
    <row r="4816" spans="57:61" x14ac:dyDescent="0.55000000000000004">
      <c r="BE4816" s="51"/>
      <c r="BF4816" s="51"/>
      <c r="BG4816" s="51"/>
      <c r="BH4816" s="51"/>
      <c r="BI4816" s="51"/>
    </row>
    <row r="4817" spans="57:61" x14ac:dyDescent="0.55000000000000004">
      <c r="BE4817" s="51"/>
      <c r="BF4817" s="51"/>
      <c r="BG4817" s="51"/>
      <c r="BH4817" s="51"/>
      <c r="BI4817" s="51"/>
    </row>
    <row r="4818" spans="57:61" x14ac:dyDescent="0.55000000000000004">
      <c r="BE4818" s="51"/>
      <c r="BF4818" s="51"/>
      <c r="BG4818" s="51"/>
      <c r="BH4818" s="51"/>
      <c r="BI4818" s="51"/>
    </row>
    <row r="4819" spans="57:61" x14ac:dyDescent="0.55000000000000004">
      <c r="BE4819" s="51"/>
      <c r="BF4819" s="51"/>
      <c r="BG4819" s="51"/>
      <c r="BH4819" s="51"/>
      <c r="BI4819" s="51"/>
    </row>
    <row r="4820" spans="57:61" x14ac:dyDescent="0.55000000000000004">
      <c r="BE4820" s="51"/>
      <c r="BF4820" s="51"/>
      <c r="BG4820" s="51"/>
      <c r="BH4820" s="51"/>
      <c r="BI4820" s="51"/>
    </row>
    <row r="4821" spans="57:61" x14ac:dyDescent="0.55000000000000004">
      <c r="BE4821" s="51"/>
      <c r="BF4821" s="51"/>
      <c r="BG4821" s="51"/>
      <c r="BH4821" s="51"/>
      <c r="BI4821" s="51"/>
    </row>
    <row r="4822" spans="57:61" x14ac:dyDescent="0.55000000000000004">
      <c r="BE4822" s="51"/>
      <c r="BF4822" s="51"/>
      <c r="BG4822" s="51"/>
      <c r="BH4822" s="51"/>
      <c r="BI4822" s="51"/>
    </row>
    <row r="4823" spans="57:61" x14ac:dyDescent="0.55000000000000004">
      <c r="BE4823" s="51"/>
      <c r="BF4823" s="51"/>
      <c r="BG4823" s="51"/>
      <c r="BH4823" s="51"/>
      <c r="BI4823" s="51"/>
    </row>
    <row r="4824" spans="57:61" x14ac:dyDescent="0.55000000000000004">
      <c r="BE4824" s="51"/>
      <c r="BF4824" s="51"/>
      <c r="BG4824" s="51"/>
      <c r="BH4824" s="51"/>
      <c r="BI4824" s="51"/>
    </row>
    <row r="4825" spans="57:61" x14ac:dyDescent="0.55000000000000004">
      <c r="BE4825" s="51"/>
      <c r="BF4825" s="51"/>
      <c r="BG4825" s="51"/>
      <c r="BH4825" s="51"/>
      <c r="BI4825" s="51"/>
    </row>
    <row r="4826" spans="57:61" x14ac:dyDescent="0.55000000000000004">
      <c r="BE4826" s="51"/>
      <c r="BF4826" s="51"/>
      <c r="BG4826" s="51"/>
      <c r="BH4826" s="51"/>
      <c r="BI4826" s="51"/>
    </row>
    <row r="4827" spans="57:61" x14ac:dyDescent="0.55000000000000004">
      <c r="BE4827" s="51"/>
      <c r="BF4827" s="51"/>
      <c r="BG4827" s="51"/>
      <c r="BH4827" s="51"/>
      <c r="BI4827" s="51"/>
    </row>
    <row r="4828" spans="57:61" x14ac:dyDescent="0.55000000000000004">
      <c r="BE4828" s="51"/>
      <c r="BF4828" s="51"/>
      <c r="BG4828" s="51"/>
      <c r="BH4828" s="51"/>
      <c r="BI4828" s="51"/>
    </row>
    <row r="4829" spans="57:61" x14ac:dyDescent="0.55000000000000004">
      <c r="BE4829" s="51"/>
      <c r="BF4829" s="51"/>
      <c r="BG4829" s="51"/>
      <c r="BH4829" s="51"/>
      <c r="BI4829" s="51"/>
    </row>
    <row r="4830" spans="57:61" x14ac:dyDescent="0.55000000000000004">
      <c r="BE4830" s="51"/>
      <c r="BF4830" s="51"/>
      <c r="BG4830" s="51"/>
      <c r="BH4830" s="51"/>
      <c r="BI4830" s="51"/>
    </row>
    <row r="4831" spans="57:61" x14ac:dyDescent="0.55000000000000004">
      <c r="BE4831" s="51"/>
      <c r="BF4831" s="51"/>
      <c r="BG4831" s="51"/>
      <c r="BH4831" s="51"/>
      <c r="BI4831" s="51"/>
    </row>
    <row r="4832" spans="57:61" x14ac:dyDescent="0.55000000000000004">
      <c r="BE4832" s="51"/>
      <c r="BF4832" s="51"/>
      <c r="BG4832" s="51"/>
      <c r="BH4832" s="51"/>
      <c r="BI4832" s="51"/>
    </row>
    <row r="4833" spans="57:61" x14ac:dyDescent="0.55000000000000004">
      <c r="BE4833" s="51"/>
      <c r="BF4833" s="51"/>
      <c r="BG4833" s="51"/>
      <c r="BH4833" s="51"/>
      <c r="BI4833" s="51"/>
    </row>
    <row r="4834" spans="57:61" x14ac:dyDescent="0.55000000000000004">
      <c r="BE4834" s="51"/>
      <c r="BF4834" s="51"/>
      <c r="BG4834" s="51"/>
      <c r="BH4834" s="51"/>
      <c r="BI4834" s="51"/>
    </row>
    <row r="4835" spans="57:61" x14ac:dyDescent="0.55000000000000004">
      <c r="BE4835" s="51"/>
      <c r="BF4835" s="51"/>
      <c r="BG4835" s="51"/>
      <c r="BH4835" s="51"/>
      <c r="BI4835" s="51"/>
    </row>
    <row r="4836" spans="57:61" x14ac:dyDescent="0.55000000000000004">
      <c r="BE4836" s="51"/>
      <c r="BF4836" s="51"/>
      <c r="BG4836" s="51"/>
      <c r="BH4836" s="51"/>
      <c r="BI4836" s="51"/>
    </row>
    <row r="4837" spans="57:61" x14ac:dyDescent="0.55000000000000004">
      <c r="BE4837" s="51"/>
      <c r="BF4837" s="51"/>
      <c r="BG4837" s="51"/>
      <c r="BH4837" s="51"/>
      <c r="BI4837" s="51"/>
    </row>
    <row r="4838" spans="57:61" x14ac:dyDescent="0.55000000000000004">
      <c r="BE4838" s="51"/>
      <c r="BF4838" s="51"/>
      <c r="BG4838" s="51"/>
      <c r="BH4838" s="51"/>
      <c r="BI4838" s="51"/>
    </row>
    <row r="4839" spans="57:61" x14ac:dyDescent="0.55000000000000004">
      <c r="BE4839" s="51"/>
      <c r="BF4839" s="51"/>
      <c r="BG4839" s="51"/>
      <c r="BH4839" s="51"/>
      <c r="BI4839" s="51"/>
    </row>
    <row r="4840" spans="57:61" x14ac:dyDescent="0.55000000000000004">
      <c r="BE4840" s="51"/>
      <c r="BF4840" s="51"/>
      <c r="BG4840" s="51"/>
      <c r="BH4840" s="51"/>
      <c r="BI4840" s="51"/>
    </row>
    <row r="4841" spans="57:61" x14ac:dyDescent="0.55000000000000004">
      <c r="BE4841" s="51"/>
      <c r="BF4841" s="51"/>
      <c r="BG4841" s="51"/>
      <c r="BH4841" s="51"/>
      <c r="BI4841" s="51"/>
    </row>
    <row r="4842" spans="57:61" x14ac:dyDescent="0.55000000000000004">
      <c r="BE4842" s="51"/>
      <c r="BF4842" s="51"/>
      <c r="BG4842" s="51"/>
      <c r="BH4842" s="51"/>
      <c r="BI4842" s="51"/>
    </row>
    <row r="4843" spans="57:61" x14ac:dyDescent="0.55000000000000004">
      <c r="BE4843" s="51"/>
      <c r="BF4843" s="51"/>
      <c r="BG4843" s="51"/>
      <c r="BH4843" s="51"/>
      <c r="BI4843" s="51"/>
    </row>
    <row r="4844" spans="57:61" x14ac:dyDescent="0.55000000000000004">
      <c r="BE4844" s="51"/>
      <c r="BF4844" s="51"/>
      <c r="BG4844" s="51"/>
      <c r="BH4844" s="51"/>
      <c r="BI4844" s="51"/>
    </row>
    <row r="4845" spans="57:61" x14ac:dyDescent="0.55000000000000004">
      <c r="BE4845" s="51"/>
      <c r="BF4845" s="51"/>
      <c r="BG4845" s="51"/>
      <c r="BH4845" s="51"/>
      <c r="BI4845" s="51"/>
    </row>
    <row r="4846" spans="57:61" x14ac:dyDescent="0.55000000000000004">
      <c r="BE4846" s="51"/>
      <c r="BF4846" s="51"/>
      <c r="BG4846" s="51"/>
      <c r="BH4846" s="51"/>
      <c r="BI4846" s="51"/>
    </row>
    <row r="4847" spans="57:61" x14ac:dyDescent="0.55000000000000004">
      <c r="BE4847" s="51"/>
      <c r="BF4847" s="51"/>
      <c r="BG4847" s="51"/>
      <c r="BH4847" s="51"/>
      <c r="BI4847" s="51"/>
    </row>
    <row r="4848" spans="57:61" x14ac:dyDescent="0.55000000000000004">
      <c r="BE4848" s="51"/>
      <c r="BF4848" s="51"/>
      <c r="BG4848" s="51"/>
      <c r="BH4848" s="51"/>
      <c r="BI4848" s="51"/>
    </row>
    <row r="4849" spans="57:61" x14ac:dyDescent="0.55000000000000004">
      <c r="BE4849" s="51"/>
      <c r="BF4849" s="51"/>
      <c r="BG4849" s="51"/>
      <c r="BH4849" s="51"/>
      <c r="BI4849" s="51"/>
    </row>
    <row r="4850" spans="57:61" x14ac:dyDescent="0.55000000000000004">
      <c r="BE4850" s="51"/>
      <c r="BF4850" s="51"/>
      <c r="BG4850" s="51"/>
      <c r="BH4850" s="51"/>
      <c r="BI4850" s="51"/>
    </row>
    <row r="4851" spans="57:61" x14ac:dyDescent="0.55000000000000004">
      <c r="BE4851" s="51"/>
      <c r="BF4851" s="51"/>
      <c r="BG4851" s="51"/>
      <c r="BH4851" s="51"/>
      <c r="BI4851" s="51"/>
    </row>
    <row r="4852" spans="57:61" x14ac:dyDescent="0.55000000000000004">
      <c r="BE4852" s="51"/>
      <c r="BF4852" s="51"/>
      <c r="BG4852" s="51"/>
      <c r="BH4852" s="51"/>
      <c r="BI4852" s="51"/>
    </row>
    <row r="4853" spans="57:61" x14ac:dyDescent="0.55000000000000004">
      <c r="BE4853" s="51"/>
      <c r="BF4853" s="51"/>
      <c r="BG4853" s="51"/>
      <c r="BH4853" s="51"/>
      <c r="BI4853" s="51"/>
    </row>
    <row r="4854" spans="57:61" x14ac:dyDescent="0.55000000000000004">
      <c r="BE4854" s="51"/>
      <c r="BF4854" s="51"/>
      <c r="BG4854" s="51"/>
      <c r="BH4854" s="51"/>
      <c r="BI4854" s="51"/>
    </row>
    <row r="4855" spans="57:61" x14ac:dyDescent="0.55000000000000004">
      <c r="BE4855" s="51"/>
      <c r="BF4855" s="51"/>
      <c r="BG4855" s="51"/>
      <c r="BH4855" s="51"/>
      <c r="BI4855" s="51"/>
    </row>
    <row r="4856" spans="57:61" x14ac:dyDescent="0.55000000000000004">
      <c r="BE4856" s="51"/>
      <c r="BF4856" s="51"/>
      <c r="BG4856" s="51"/>
      <c r="BH4856" s="51"/>
      <c r="BI4856" s="51"/>
    </row>
    <row r="4857" spans="57:61" x14ac:dyDescent="0.55000000000000004">
      <c r="BE4857" s="51"/>
      <c r="BF4857" s="51"/>
      <c r="BG4857" s="51"/>
      <c r="BH4857" s="51"/>
      <c r="BI4857" s="51"/>
    </row>
    <row r="4858" spans="57:61" x14ac:dyDescent="0.55000000000000004">
      <c r="BE4858" s="51"/>
      <c r="BF4858" s="51"/>
      <c r="BG4858" s="51"/>
      <c r="BH4858" s="51"/>
      <c r="BI4858" s="51"/>
    </row>
    <row r="4859" spans="57:61" x14ac:dyDescent="0.55000000000000004">
      <c r="BE4859" s="51"/>
      <c r="BF4859" s="51"/>
      <c r="BG4859" s="51"/>
      <c r="BH4859" s="51"/>
      <c r="BI4859" s="51"/>
    </row>
    <row r="4860" spans="57:61" x14ac:dyDescent="0.55000000000000004">
      <c r="BE4860" s="51"/>
      <c r="BF4860" s="51"/>
      <c r="BG4860" s="51"/>
      <c r="BH4860" s="51"/>
      <c r="BI4860" s="51"/>
    </row>
    <row r="4861" spans="57:61" x14ac:dyDescent="0.55000000000000004">
      <c r="BE4861" s="51"/>
      <c r="BF4861" s="51"/>
      <c r="BG4861" s="51"/>
      <c r="BH4861" s="51"/>
      <c r="BI4861" s="51"/>
    </row>
    <row r="4862" spans="57:61" x14ac:dyDescent="0.55000000000000004">
      <c r="BE4862" s="51"/>
      <c r="BF4862" s="51"/>
      <c r="BG4862" s="51"/>
      <c r="BH4862" s="51"/>
      <c r="BI4862" s="51"/>
    </row>
    <row r="4863" spans="57:61" x14ac:dyDescent="0.55000000000000004">
      <c r="BE4863" s="51"/>
      <c r="BF4863" s="51"/>
      <c r="BG4863" s="51"/>
      <c r="BH4863" s="51"/>
      <c r="BI4863" s="51"/>
    </row>
    <row r="4864" spans="57:61" x14ac:dyDescent="0.55000000000000004">
      <c r="BE4864" s="51"/>
      <c r="BF4864" s="51"/>
      <c r="BG4864" s="51"/>
      <c r="BH4864" s="51"/>
      <c r="BI4864" s="51"/>
    </row>
    <row r="4865" spans="57:61" x14ac:dyDescent="0.55000000000000004">
      <c r="BE4865" s="51"/>
      <c r="BF4865" s="51"/>
      <c r="BG4865" s="51"/>
      <c r="BH4865" s="51"/>
      <c r="BI4865" s="51"/>
    </row>
    <row r="4866" spans="57:61" x14ac:dyDescent="0.55000000000000004">
      <c r="BE4866" s="51"/>
      <c r="BF4866" s="51"/>
      <c r="BG4866" s="51"/>
      <c r="BH4866" s="51"/>
      <c r="BI4866" s="51"/>
    </row>
    <row r="4867" spans="57:61" x14ac:dyDescent="0.55000000000000004">
      <c r="BE4867" s="51"/>
      <c r="BF4867" s="51"/>
      <c r="BG4867" s="51"/>
      <c r="BH4867" s="51"/>
      <c r="BI4867" s="51"/>
    </row>
    <row r="4868" spans="57:61" x14ac:dyDescent="0.55000000000000004">
      <c r="BE4868" s="51"/>
      <c r="BF4868" s="51"/>
      <c r="BG4868" s="51"/>
      <c r="BH4868" s="51"/>
      <c r="BI4868" s="51"/>
    </row>
    <row r="4869" spans="57:61" x14ac:dyDescent="0.55000000000000004">
      <c r="BE4869" s="51"/>
      <c r="BF4869" s="51"/>
      <c r="BG4869" s="51"/>
      <c r="BH4869" s="51"/>
      <c r="BI4869" s="51"/>
    </row>
    <row r="4870" spans="57:61" x14ac:dyDescent="0.55000000000000004">
      <c r="BE4870" s="51"/>
      <c r="BF4870" s="51"/>
      <c r="BG4870" s="51"/>
      <c r="BH4870" s="51"/>
      <c r="BI4870" s="51"/>
    </row>
    <row r="4871" spans="57:61" x14ac:dyDescent="0.55000000000000004">
      <c r="BE4871" s="51"/>
      <c r="BF4871" s="51"/>
      <c r="BG4871" s="51"/>
      <c r="BH4871" s="51"/>
      <c r="BI4871" s="51"/>
    </row>
    <row r="4872" spans="57:61" x14ac:dyDescent="0.55000000000000004">
      <c r="BE4872" s="51"/>
      <c r="BF4872" s="51"/>
      <c r="BG4872" s="51"/>
      <c r="BH4872" s="51"/>
      <c r="BI4872" s="51"/>
    </row>
    <row r="4873" spans="57:61" x14ac:dyDescent="0.55000000000000004">
      <c r="BE4873" s="51"/>
      <c r="BF4873" s="51"/>
      <c r="BG4873" s="51"/>
      <c r="BH4873" s="51"/>
      <c r="BI4873" s="51"/>
    </row>
    <row r="4874" spans="57:61" x14ac:dyDescent="0.55000000000000004">
      <c r="BE4874" s="51"/>
      <c r="BF4874" s="51"/>
      <c r="BG4874" s="51"/>
      <c r="BH4874" s="51"/>
      <c r="BI4874" s="51"/>
    </row>
    <row r="4875" spans="57:61" x14ac:dyDescent="0.55000000000000004">
      <c r="BE4875" s="51"/>
      <c r="BF4875" s="51"/>
      <c r="BG4875" s="51"/>
      <c r="BH4875" s="51"/>
      <c r="BI4875" s="51"/>
    </row>
    <row r="4876" spans="57:61" x14ac:dyDescent="0.55000000000000004">
      <c r="BE4876" s="51"/>
      <c r="BF4876" s="51"/>
      <c r="BG4876" s="51"/>
      <c r="BH4876" s="51"/>
      <c r="BI4876" s="51"/>
    </row>
    <row r="4877" spans="57:61" x14ac:dyDescent="0.55000000000000004">
      <c r="BE4877" s="51"/>
      <c r="BF4877" s="51"/>
      <c r="BG4877" s="51"/>
      <c r="BH4877" s="51"/>
      <c r="BI4877" s="51"/>
    </row>
    <row r="4878" spans="57:61" x14ac:dyDescent="0.55000000000000004">
      <c r="BE4878" s="51"/>
      <c r="BF4878" s="51"/>
      <c r="BG4878" s="51"/>
      <c r="BH4878" s="51"/>
      <c r="BI4878" s="51"/>
    </row>
    <row r="4879" spans="57:61" x14ac:dyDescent="0.55000000000000004">
      <c r="BE4879" s="51"/>
      <c r="BF4879" s="51"/>
      <c r="BG4879" s="51"/>
      <c r="BH4879" s="51"/>
      <c r="BI4879" s="51"/>
    </row>
    <row r="4880" spans="57:61" x14ac:dyDescent="0.55000000000000004">
      <c r="BE4880" s="51"/>
      <c r="BF4880" s="51"/>
      <c r="BG4880" s="51"/>
      <c r="BH4880" s="51"/>
      <c r="BI4880" s="51"/>
    </row>
    <row r="4881" spans="57:61" x14ac:dyDescent="0.55000000000000004">
      <c r="BE4881" s="51"/>
      <c r="BF4881" s="51"/>
      <c r="BG4881" s="51"/>
      <c r="BH4881" s="51"/>
      <c r="BI4881" s="51"/>
    </row>
    <row r="4882" spans="57:61" x14ac:dyDescent="0.55000000000000004">
      <c r="BE4882" s="51"/>
      <c r="BF4882" s="51"/>
      <c r="BG4882" s="51"/>
      <c r="BH4882" s="51"/>
      <c r="BI4882" s="51"/>
    </row>
    <row r="4883" spans="57:61" x14ac:dyDescent="0.55000000000000004">
      <c r="BE4883" s="51"/>
      <c r="BF4883" s="51"/>
      <c r="BG4883" s="51"/>
      <c r="BH4883" s="51"/>
      <c r="BI4883" s="51"/>
    </row>
    <row r="4884" spans="57:61" x14ac:dyDescent="0.55000000000000004">
      <c r="BE4884" s="51"/>
      <c r="BF4884" s="51"/>
      <c r="BG4884" s="51"/>
      <c r="BH4884" s="51"/>
      <c r="BI4884" s="51"/>
    </row>
    <row r="4885" spans="57:61" x14ac:dyDescent="0.55000000000000004">
      <c r="BE4885" s="51"/>
      <c r="BF4885" s="51"/>
      <c r="BG4885" s="51"/>
      <c r="BH4885" s="51"/>
      <c r="BI4885" s="51"/>
    </row>
    <row r="4886" spans="57:61" x14ac:dyDescent="0.55000000000000004">
      <c r="BE4886" s="51"/>
      <c r="BF4886" s="51"/>
      <c r="BG4886" s="51"/>
      <c r="BH4886" s="51"/>
      <c r="BI4886" s="51"/>
    </row>
    <row r="4887" spans="57:61" x14ac:dyDescent="0.55000000000000004">
      <c r="BE4887" s="51"/>
      <c r="BF4887" s="51"/>
      <c r="BG4887" s="51"/>
      <c r="BH4887" s="51"/>
      <c r="BI4887" s="51"/>
    </row>
    <row r="4888" spans="57:61" x14ac:dyDescent="0.55000000000000004">
      <c r="BE4888" s="51"/>
      <c r="BF4888" s="51"/>
      <c r="BG4888" s="51"/>
      <c r="BH4888" s="51"/>
      <c r="BI4888" s="51"/>
    </row>
    <row r="4889" spans="57:61" x14ac:dyDescent="0.55000000000000004">
      <c r="BE4889" s="51"/>
      <c r="BF4889" s="51"/>
      <c r="BG4889" s="51"/>
      <c r="BH4889" s="51"/>
      <c r="BI4889" s="51"/>
    </row>
    <row r="4890" spans="57:61" x14ac:dyDescent="0.55000000000000004">
      <c r="BE4890" s="51"/>
      <c r="BF4890" s="51"/>
      <c r="BG4890" s="51"/>
      <c r="BH4890" s="51"/>
      <c r="BI4890" s="51"/>
    </row>
    <row r="4891" spans="57:61" x14ac:dyDescent="0.55000000000000004">
      <c r="BE4891" s="51"/>
      <c r="BF4891" s="51"/>
      <c r="BG4891" s="51"/>
      <c r="BH4891" s="51"/>
      <c r="BI4891" s="51"/>
    </row>
    <row r="4892" spans="57:61" x14ac:dyDescent="0.55000000000000004">
      <c r="BE4892" s="51"/>
      <c r="BF4892" s="51"/>
      <c r="BG4892" s="51"/>
      <c r="BH4892" s="51"/>
      <c r="BI4892" s="51"/>
    </row>
    <row r="4893" spans="57:61" x14ac:dyDescent="0.55000000000000004">
      <c r="BE4893" s="51"/>
      <c r="BF4893" s="51"/>
      <c r="BG4893" s="51"/>
      <c r="BH4893" s="51"/>
      <c r="BI4893" s="51"/>
    </row>
    <row r="4894" spans="57:61" x14ac:dyDescent="0.55000000000000004">
      <c r="BE4894" s="51"/>
      <c r="BF4894" s="51"/>
      <c r="BG4894" s="51"/>
      <c r="BH4894" s="51"/>
      <c r="BI4894" s="51"/>
    </row>
    <row r="4895" spans="57:61" x14ac:dyDescent="0.55000000000000004">
      <c r="BE4895" s="51"/>
      <c r="BF4895" s="51"/>
      <c r="BG4895" s="51"/>
      <c r="BH4895" s="51"/>
      <c r="BI4895" s="51"/>
    </row>
    <row r="4896" spans="57:61" x14ac:dyDescent="0.55000000000000004">
      <c r="BE4896" s="51"/>
      <c r="BF4896" s="51"/>
      <c r="BG4896" s="51"/>
      <c r="BH4896" s="51"/>
      <c r="BI4896" s="51"/>
    </row>
    <row r="4897" spans="57:61" x14ac:dyDescent="0.55000000000000004">
      <c r="BE4897" s="51"/>
      <c r="BF4897" s="51"/>
      <c r="BG4897" s="51"/>
      <c r="BH4897" s="51"/>
      <c r="BI4897" s="51"/>
    </row>
    <row r="4898" spans="57:61" x14ac:dyDescent="0.55000000000000004">
      <c r="BE4898" s="51"/>
      <c r="BF4898" s="51"/>
      <c r="BG4898" s="51"/>
      <c r="BH4898" s="51"/>
      <c r="BI4898" s="51"/>
    </row>
    <row r="4899" spans="57:61" x14ac:dyDescent="0.55000000000000004">
      <c r="BE4899" s="51"/>
      <c r="BF4899" s="51"/>
      <c r="BG4899" s="51"/>
      <c r="BH4899" s="51"/>
      <c r="BI4899" s="51"/>
    </row>
    <row r="4900" spans="57:61" x14ac:dyDescent="0.55000000000000004">
      <c r="BE4900" s="51"/>
      <c r="BF4900" s="51"/>
      <c r="BG4900" s="51"/>
      <c r="BH4900" s="51"/>
      <c r="BI4900" s="51"/>
    </row>
    <row r="4901" spans="57:61" x14ac:dyDescent="0.55000000000000004">
      <c r="BE4901" s="51"/>
      <c r="BF4901" s="51"/>
      <c r="BG4901" s="51"/>
      <c r="BH4901" s="51"/>
      <c r="BI4901" s="51"/>
    </row>
    <row r="4902" spans="57:61" x14ac:dyDescent="0.55000000000000004">
      <c r="BE4902" s="51"/>
      <c r="BF4902" s="51"/>
      <c r="BG4902" s="51"/>
      <c r="BH4902" s="51"/>
      <c r="BI4902" s="51"/>
    </row>
    <row r="4903" spans="57:61" x14ac:dyDescent="0.55000000000000004">
      <c r="BE4903" s="51"/>
      <c r="BF4903" s="51"/>
      <c r="BG4903" s="51"/>
      <c r="BH4903" s="51"/>
      <c r="BI4903" s="51"/>
    </row>
    <row r="4904" spans="57:61" x14ac:dyDescent="0.55000000000000004">
      <c r="BE4904" s="51"/>
      <c r="BF4904" s="51"/>
      <c r="BG4904" s="51"/>
      <c r="BH4904" s="51"/>
      <c r="BI4904" s="51"/>
    </row>
    <row r="4905" spans="57:61" x14ac:dyDescent="0.55000000000000004">
      <c r="BE4905" s="51"/>
      <c r="BF4905" s="51"/>
      <c r="BG4905" s="51"/>
      <c r="BH4905" s="51"/>
      <c r="BI4905" s="51"/>
    </row>
    <row r="4906" spans="57:61" x14ac:dyDescent="0.55000000000000004">
      <c r="BE4906" s="51"/>
      <c r="BF4906" s="51"/>
      <c r="BG4906" s="51"/>
      <c r="BH4906" s="51"/>
      <c r="BI4906" s="51"/>
    </row>
    <row r="4907" spans="57:61" x14ac:dyDescent="0.55000000000000004">
      <c r="BE4907" s="51"/>
      <c r="BF4907" s="51"/>
      <c r="BG4907" s="51"/>
      <c r="BH4907" s="51"/>
      <c r="BI4907" s="51"/>
    </row>
    <row r="4908" spans="57:61" x14ac:dyDescent="0.55000000000000004">
      <c r="BE4908" s="51"/>
      <c r="BF4908" s="51"/>
      <c r="BG4908" s="51"/>
      <c r="BH4908" s="51"/>
      <c r="BI4908" s="51"/>
    </row>
    <row r="4909" spans="57:61" x14ac:dyDescent="0.55000000000000004">
      <c r="BE4909" s="51"/>
      <c r="BF4909" s="51"/>
      <c r="BG4909" s="51"/>
      <c r="BH4909" s="51"/>
      <c r="BI4909" s="51"/>
    </row>
    <row r="4910" spans="57:61" x14ac:dyDescent="0.55000000000000004">
      <c r="BE4910" s="51"/>
      <c r="BF4910" s="51"/>
      <c r="BG4910" s="51"/>
      <c r="BH4910" s="51"/>
      <c r="BI4910" s="51"/>
    </row>
    <row r="4911" spans="57:61" x14ac:dyDescent="0.55000000000000004">
      <c r="BE4911" s="51"/>
      <c r="BF4911" s="51"/>
      <c r="BG4911" s="51"/>
      <c r="BH4911" s="51"/>
      <c r="BI4911" s="51"/>
    </row>
    <row r="4912" spans="57:61" x14ac:dyDescent="0.55000000000000004">
      <c r="BE4912" s="51"/>
      <c r="BF4912" s="51"/>
      <c r="BG4912" s="51"/>
      <c r="BH4912" s="51"/>
      <c r="BI4912" s="51"/>
    </row>
    <row r="4913" spans="57:61" x14ac:dyDescent="0.55000000000000004">
      <c r="BE4913" s="51"/>
      <c r="BF4913" s="51"/>
      <c r="BG4913" s="51"/>
      <c r="BH4913" s="51"/>
      <c r="BI4913" s="51"/>
    </row>
    <row r="4914" spans="57:61" x14ac:dyDescent="0.55000000000000004">
      <c r="BE4914" s="51"/>
      <c r="BF4914" s="51"/>
      <c r="BG4914" s="51"/>
      <c r="BH4914" s="51"/>
      <c r="BI4914" s="51"/>
    </row>
    <row r="4915" spans="57:61" x14ac:dyDescent="0.55000000000000004">
      <c r="BE4915" s="51"/>
      <c r="BF4915" s="51"/>
      <c r="BG4915" s="51"/>
      <c r="BH4915" s="51"/>
      <c r="BI4915" s="51"/>
    </row>
    <row r="4916" spans="57:61" x14ac:dyDescent="0.55000000000000004">
      <c r="BE4916" s="51"/>
      <c r="BF4916" s="51"/>
      <c r="BG4916" s="51"/>
      <c r="BH4916" s="51"/>
      <c r="BI4916" s="51"/>
    </row>
    <row r="4917" spans="57:61" x14ac:dyDescent="0.55000000000000004">
      <c r="BE4917" s="51"/>
      <c r="BF4917" s="51"/>
      <c r="BG4917" s="51"/>
      <c r="BH4917" s="51"/>
      <c r="BI4917" s="51"/>
    </row>
    <row r="4918" spans="57:61" x14ac:dyDescent="0.55000000000000004">
      <c r="BE4918" s="51"/>
      <c r="BF4918" s="51"/>
      <c r="BG4918" s="51"/>
      <c r="BH4918" s="51"/>
      <c r="BI4918" s="51"/>
    </row>
    <row r="4919" spans="57:61" x14ac:dyDescent="0.55000000000000004">
      <c r="BE4919" s="51"/>
      <c r="BF4919" s="51"/>
      <c r="BG4919" s="51"/>
      <c r="BH4919" s="51"/>
      <c r="BI4919" s="51"/>
    </row>
    <row r="4920" spans="57:61" x14ac:dyDescent="0.55000000000000004">
      <c r="BE4920" s="51"/>
      <c r="BF4920" s="51"/>
      <c r="BG4920" s="51"/>
      <c r="BH4920" s="51"/>
      <c r="BI4920" s="51"/>
    </row>
    <row r="4921" spans="57:61" x14ac:dyDescent="0.55000000000000004">
      <c r="BE4921" s="51"/>
      <c r="BF4921" s="51"/>
      <c r="BG4921" s="51"/>
      <c r="BH4921" s="51"/>
      <c r="BI4921" s="51"/>
    </row>
    <row r="4922" spans="57:61" x14ac:dyDescent="0.55000000000000004">
      <c r="BE4922" s="51"/>
      <c r="BF4922" s="51"/>
      <c r="BG4922" s="51"/>
      <c r="BH4922" s="51"/>
      <c r="BI4922" s="51"/>
    </row>
    <row r="4923" spans="57:61" x14ac:dyDescent="0.55000000000000004">
      <c r="BE4923" s="51"/>
      <c r="BF4923" s="51"/>
      <c r="BG4923" s="51"/>
      <c r="BH4923" s="51"/>
      <c r="BI4923" s="51"/>
    </row>
    <row r="4924" spans="57:61" x14ac:dyDescent="0.55000000000000004">
      <c r="BE4924" s="51"/>
      <c r="BF4924" s="51"/>
      <c r="BG4924" s="51"/>
      <c r="BH4924" s="51"/>
      <c r="BI4924" s="51"/>
    </row>
    <row r="4925" spans="57:61" x14ac:dyDescent="0.55000000000000004">
      <c r="BE4925" s="51"/>
      <c r="BF4925" s="51"/>
      <c r="BG4925" s="51"/>
      <c r="BH4925" s="51"/>
      <c r="BI4925" s="51"/>
    </row>
    <row r="4926" spans="57:61" x14ac:dyDescent="0.55000000000000004">
      <c r="BE4926" s="51"/>
      <c r="BF4926" s="51"/>
      <c r="BG4926" s="51"/>
      <c r="BH4926" s="51"/>
      <c r="BI4926" s="51"/>
    </row>
    <row r="4927" spans="57:61" x14ac:dyDescent="0.55000000000000004">
      <c r="BE4927" s="51"/>
      <c r="BF4927" s="51"/>
      <c r="BG4927" s="51"/>
      <c r="BH4927" s="51"/>
      <c r="BI4927" s="51"/>
    </row>
    <row r="4928" spans="57:61" x14ac:dyDescent="0.55000000000000004">
      <c r="BE4928" s="51"/>
      <c r="BF4928" s="51"/>
      <c r="BG4928" s="51"/>
      <c r="BH4928" s="51"/>
      <c r="BI4928" s="51"/>
    </row>
    <row r="4929" spans="57:61" x14ac:dyDescent="0.55000000000000004">
      <c r="BE4929" s="51"/>
      <c r="BF4929" s="51"/>
      <c r="BG4929" s="51"/>
      <c r="BH4929" s="51"/>
      <c r="BI4929" s="51"/>
    </row>
    <row r="4930" spans="57:61" x14ac:dyDescent="0.55000000000000004">
      <c r="BE4930" s="51"/>
      <c r="BF4930" s="51"/>
      <c r="BG4930" s="51"/>
      <c r="BH4930" s="51"/>
      <c r="BI4930" s="51"/>
    </row>
    <row r="4931" spans="57:61" x14ac:dyDescent="0.55000000000000004">
      <c r="BE4931" s="51"/>
      <c r="BF4931" s="51"/>
      <c r="BG4931" s="51"/>
      <c r="BH4931" s="51"/>
      <c r="BI4931" s="51"/>
    </row>
    <row r="4932" spans="57:61" x14ac:dyDescent="0.55000000000000004">
      <c r="BE4932" s="51"/>
      <c r="BF4932" s="51"/>
      <c r="BG4932" s="51"/>
      <c r="BH4932" s="51"/>
      <c r="BI4932" s="51"/>
    </row>
    <row r="4933" spans="57:61" x14ac:dyDescent="0.55000000000000004">
      <c r="BE4933" s="51"/>
      <c r="BF4933" s="51"/>
      <c r="BG4933" s="51"/>
      <c r="BH4933" s="51"/>
      <c r="BI4933" s="51"/>
    </row>
    <row r="4934" spans="57:61" x14ac:dyDescent="0.55000000000000004">
      <c r="BE4934" s="51"/>
      <c r="BF4934" s="51"/>
      <c r="BG4934" s="51"/>
      <c r="BH4934" s="51"/>
      <c r="BI4934" s="51"/>
    </row>
    <row r="4935" spans="57:61" x14ac:dyDescent="0.55000000000000004">
      <c r="BE4935" s="51"/>
      <c r="BF4935" s="51"/>
      <c r="BG4935" s="51"/>
      <c r="BH4935" s="51"/>
      <c r="BI4935" s="51"/>
    </row>
    <row r="4936" spans="57:61" x14ac:dyDescent="0.55000000000000004">
      <c r="BE4936" s="51"/>
      <c r="BF4936" s="51"/>
      <c r="BG4936" s="51"/>
      <c r="BH4936" s="51"/>
      <c r="BI4936" s="51"/>
    </row>
    <row r="4937" spans="57:61" x14ac:dyDescent="0.55000000000000004">
      <c r="BE4937" s="51"/>
      <c r="BF4937" s="51"/>
      <c r="BG4937" s="51"/>
      <c r="BH4937" s="51"/>
      <c r="BI4937" s="51"/>
    </row>
    <row r="4938" spans="57:61" x14ac:dyDescent="0.55000000000000004">
      <c r="BE4938" s="51"/>
      <c r="BF4938" s="51"/>
      <c r="BG4938" s="51"/>
      <c r="BH4938" s="51"/>
      <c r="BI4938" s="51"/>
    </row>
    <row r="4939" spans="57:61" x14ac:dyDescent="0.55000000000000004">
      <c r="BE4939" s="51"/>
      <c r="BF4939" s="51"/>
      <c r="BG4939" s="51"/>
      <c r="BH4939" s="51"/>
      <c r="BI4939" s="51"/>
    </row>
    <row r="4940" spans="57:61" x14ac:dyDescent="0.55000000000000004">
      <c r="BE4940" s="51"/>
      <c r="BF4940" s="51"/>
      <c r="BG4940" s="51"/>
      <c r="BH4940" s="51"/>
      <c r="BI4940" s="51"/>
    </row>
    <row r="4941" spans="57:61" x14ac:dyDescent="0.55000000000000004">
      <c r="BE4941" s="51"/>
      <c r="BF4941" s="51"/>
      <c r="BG4941" s="51"/>
      <c r="BH4941" s="51"/>
      <c r="BI4941" s="51"/>
    </row>
    <row r="4942" spans="57:61" x14ac:dyDescent="0.55000000000000004">
      <c r="BE4942" s="51"/>
      <c r="BF4942" s="51"/>
      <c r="BG4942" s="51"/>
      <c r="BH4942" s="51"/>
      <c r="BI4942" s="51"/>
    </row>
    <row r="4943" spans="57:61" x14ac:dyDescent="0.55000000000000004">
      <c r="BE4943" s="51"/>
      <c r="BF4943" s="51"/>
      <c r="BG4943" s="51"/>
      <c r="BH4943" s="51"/>
      <c r="BI4943" s="51"/>
    </row>
    <row r="4944" spans="57:61" x14ac:dyDescent="0.55000000000000004">
      <c r="BE4944" s="51"/>
      <c r="BF4944" s="51"/>
      <c r="BG4944" s="51"/>
      <c r="BH4944" s="51"/>
      <c r="BI4944" s="51"/>
    </row>
    <row r="4945" spans="57:61" x14ac:dyDescent="0.55000000000000004">
      <c r="BE4945" s="51"/>
      <c r="BF4945" s="51"/>
      <c r="BG4945" s="51"/>
      <c r="BH4945" s="51"/>
      <c r="BI4945" s="51"/>
    </row>
    <row r="4946" spans="57:61" x14ac:dyDescent="0.55000000000000004">
      <c r="BE4946" s="51"/>
      <c r="BF4946" s="51"/>
      <c r="BG4946" s="51"/>
      <c r="BH4946" s="51"/>
      <c r="BI4946" s="51"/>
    </row>
    <row r="4947" spans="57:61" x14ac:dyDescent="0.55000000000000004">
      <c r="BE4947" s="51"/>
      <c r="BF4947" s="51"/>
      <c r="BG4947" s="51"/>
      <c r="BH4947" s="51"/>
      <c r="BI4947" s="51"/>
    </row>
    <row r="4948" spans="57:61" x14ac:dyDescent="0.55000000000000004">
      <c r="BE4948" s="51"/>
      <c r="BF4948" s="51"/>
      <c r="BG4948" s="51"/>
      <c r="BH4948" s="51"/>
      <c r="BI4948" s="51"/>
    </row>
    <row r="4949" spans="57:61" x14ac:dyDescent="0.55000000000000004">
      <c r="BE4949" s="51"/>
      <c r="BF4949" s="51"/>
      <c r="BG4949" s="51"/>
      <c r="BH4949" s="51"/>
      <c r="BI4949" s="51"/>
    </row>
    <row r="4950" spans="57:61" x14ac:dyDescent="0.55000000000000004">
      <c r="BE4950" s="51"/>
      <c r="BF4950" s="51"/>
      <c r="BG4950" s="51"/>
      <c r="BH4950" s="51"/>
      <c r="BI4950" s="51"/>
    </row>
    <row r="4951" spans="57:61" x14ac:dyDescent="0.55000000000000004">
      <c r="BE4951" s="51"/>
      <c r="BF4951" s="51"/>
      <c r="BG4951" s="51"/>
      <c r="BH4951" s="51"/>
      <c r="BI4951" s="51"/>
    </row>
    <row r="4952" spans="57:61" x14ac:dyDescent="0.55000000000000004">
      <c r="BE4952" s="51"/>
      <c r="BF4952" s="51"/>
      <c r="BG4952" s="51"/>
      <c r="BH4952" s="51"/>
      <c r="BI4952" s="51"/>
    </row>
    <row r="4953" spans="57:61" x14ac:dyDescent="0.55000000000000004">
      <c r="BE4953" s="51"/>
      <c r="BF4953" s="51"/>
      <c r="BG4953" s="51"/>
      <c r="BH4953" s="51"/>
      <c r="BI4953" s="51"/>
    </row>
    <row r="4954" spans="57:61" x14ac:dyDescent="0.55000000000000004">
      <c r="BE4954" s="51"/>
      <c r="BF4954" s="51"/>
      <c r="BG4954" s="51"/>
      <c r="BH4954" s="51"/>
      <c r="BI4954" s="51"/>
    </row>
    <row r="4955" spans="57:61" x14ac:dyDescent="0.55000000000000004">
      <c r="BE4955" s="51"/>
      <c r="BF4955" s="51"/>
      <c r="BG4955" s="51"/>
      <c r="BH4955" s="51"/>
      <c r="BI4955" s="51"/>
    </row>
    <row r="4956" spans="57:61" x14ac:dyDescent="0.55000000000000004">
      <c r="BE4956" s="51"/>
      <c r="BF4956" s="51"/>
      <c r="BG4956" s="51"/>
      <c r="BH4956" s="51"/>
      <c r="BI4956" s="51"/>
    </row>
    <row r="4957" spans="57:61" x14ac:dyDescent="0.55000000000000004">
      <c r="BE4957" s="51"/>
      <c r="BF4957" s="51"/>
      <c r="BG4957" s="51"/>
      <c r="BH4957" s="51"/>
      <c r="BI4957" s="51"/>
    </row>
    <row r="4958" spans="57:61" x14ac:dyDescent="0.55000000000000004">
      <c r="BE4958" s="51"/>
      <c r="BF4958" s="51"/>
      <c r="BG4958" s="51"/>
      <c r="BH4958" s="51"/>
      <c r="BI4958" s="51"/>
    </row>
    <row r="4959" spans="57:61" x14ac:dyDescent="0.55000000000000004">
      <c r="BE4959" s="51"/>
      <c r="BF4959" s="51"/>
      <c r="BG4959" s="51"/>
      <c r="BH4959" s="51"/>
      <c r="BI4959" s="51"/>
    </row>
    <row r="4960" spans="57:61" x14ac:dyDescent="0.55000000000000004">
      <c r="BE4960" s="51"/>
      <c r="BF4960" s="51"/>
      <c r="BG4960" s="51"/>
      <c r="BH4960" s="51"/>
      <c r="BI4960" s="51"/>
    </row>
    <row r="4961" spans="57:61" x14ac:dyDescent="0.55000000000000004">
      <c r="BE4961" s="51"/>
      <c r="BF4961" s="51"/>
      <c r="BG4961" s="51"/>
      <c r="BH4961" s="51"/>
      <c r="BI4961" s="51"/>
    </row>
    <row r="4962" spans="57:61" x14ac:dyDescent="0.55000000000000004">
      <c r="BE4962" s="51"/>
      <c r="BF4962" s="51"/>
      <c r="BG4962" s="51"/>
      <c r="BH4962" s="51"/>
      <c r="BI4962" s="51"/>
    </row>
    <row r="4963" spans="57:61" x14ac:dyDescent="0.55000000000000004">
      <c r="BE4963" s="51"/>
      <c r="BF4963" s="51"/>
      <c r="BG4963" s="51"/>
      <c r="BH4963" s="51"/>
      <c r="BI4963" s="51"/>
    </row>
    <row r="4964" spans="57:61" x14ac:dyDescent="0.55000000000000004">
      <c r="BE4964" s="51"/>
      <c r="BF4964" s="51"/>
      <c r="BG4964" s="51"/>
      <c r="BH4964" s="51"/>
      <c r="BI4964" s="51"/>
    </row>
    <row r="4965" spans="57:61" x14ac:dyDescent="0.55000000000000004">
      <c r="BE4965" s="51"/>
      <c r="BF4965" s="51"/>
      <c r="BG4965" s="51"/>
      <c r="BH4965" s="51"/>
      <c r="BI4965" s="51"/>
    </row>
    <row r="4966" spans="57:61" x14ac:dyDescent="0.55000000000000004">
      <c r="BE4966" s="51"/>
      <c r="BF4966" s="51"/>
      <c r="BG4966" s="51"/>
      <c r="BH4966" s="51"/>
      <c r="BI4966" s="51"/>
    </row>
    <row r="4967" spans="57:61" x14ac:dyDescent="0.55000000000000004">
      <c r="BE4967" s="51"/>
      <c r="BF4967" s="51"/>
      <c r="BG4967" s="51"/>
      <c r="BH4967" s="51"/>
      <c r="BI4967" s="51"/>
    </row>
    <row r="4968" spans="57:61" x14ac:dyDescent="0.55000000000000004">
      <c r="BE4968" s="51"/>
      <c r="BF4968" s="51"/>
      <c r="BG4968" s="51"/>
      <c r="BH4968" s="51"/>
      <c r="BI4968" s="51"/>
    </row>
    <row r="4969" spans="57:61" x14ac:dyDescent="0.55000000000000004">
      <c r="BE4969" s="51"/>
      <c r="BF4969" s="51"/>
      <c r="BG4969" s="51"/>
      <c r="BH4969" s="51"/>
      <c r="BI4969" s="51"/>
    </row>
    <row r="4970" spans="57:61" x14ac:dyDescent="0.55000000000000004">
      <c r="BE4970" s="51"/>
      <c r="BF4970" s="51"/>
      <c r="BG4970" s="51"/>
      <c r="BH4970" s="51"/>
      <c r="BI4970" s="51"/>
    </row>
    <row r="4971" spans="57:61" x14ac:dyDescent="0.55000000000000004">
      <c r="BE4971" s="51"/>
      <c r="BF4971" s="51"/>
      <c r="BG4971" s="51"/>
      <c r="BH4971" s="51"/>
      <c r="BI4971" s="51"/>
    </row>
    <row r="4972" spans="57:61" x14ac:dyDescent="0.55000000000000004">
      <c r="BE4972" s="51"/>
      <c r="BF4972" s="51"/>
      <c r="BG4972" s="51"/>
      <c r="BH4972" s="51"/>
      <c r="BI4972" s="51"/>
    </row>
    <row r="4973" spans="57:61" x14ac:dyDescent="0.55000000000000004">
      <c r="BE4973" s="51"/>
      <c r="BF4973" s="51"/>
      <c r="BG4973" s="51"/>
      <c r="BH4973" s="51"/>
      <c r="BI4973" s="51"/>
    </row>
    <row r="4974" spans="57:61" x14ac:dyDescent="0.55000000000000004">
      <c r="BE4974" s="51"/>
      <c r="BF4974" s="51"/>
      <c r="BG4974" s="51"/>
      <c r="BH4974" s="51"/>
      <c r="BI4974" s="51"/>
    </row>
    <row r="4975" spans="57:61" x14ac:dyDescent="0.55000000000000004">
      <c r="BE4975" s="51"/>
      <c r="BF4975" s="51"/>
      <c r="BG4975" s="51"/>
      <c r="BH4975" s="51"/>
      <c r="BI4975" s="51"/>
    </row>
    <row r="4976" spans="57:61" x14ac:dyDescent="0.55000000000000004">
      <c r="BE4976" s="51"/>
      <c r="BF4976" s="51"/>
      <c r="BG4976" s="51"/>
      <c r="BH4976" s="51"/>
      <c r="BI4976" s="51"/>
    </row>
    <row r="4977" spans="57:61" x14ac:dyDescent="0.55000000000000004">
      <c r="BE4977" s="51"/>
      <c r="BF4977" s="51"/>
      <c r="BG4977" s="51"/>
      <c r="BH4977" s="51"/>
      <c r="BI4977" s="51"/>
    </row>
    <row r="4978" spans="57:61" x14ac:dyDescent="0.55000000000000004">
      <c r="BE4978" s="51"/>
      <c r="BF4978" s="51"/>
      <c r="BG4978" s="51"/>
      <c r="BH4978" s="51"/>
      <c r="BI4978" s="51"/>
    </row>
    <row r="4979" spans="57:61" x14ac:dyDescent="0.55000000000000004">
      <c r="BE4979" s="51"/>
      <c r="BF4979" s="51"/>
      <c r="BG4979" s="51"/>
      <c r="BH4979" s="51"/>
      <c r="BI4979" s="51"/>
    </row>
    <row r="4980" spans="57:61" x14ac:dyDescent="0.55000000000000004">
      <c r="BE4980" s="51"/>
      <c r="BF4980" s="51"/>
      <c r="BG4980" s="51"/>
      <c r="BH4980" s="51"/>
      <c r="BI4980" s="51"/>
    </row>
    <row r="4981" spans="57:61" x14ac:dyDescent="0.55000000000000004">
      <c r="BE4981" s="51"/>
      <c r="BF4981" s="51"/>
      <c r="BG4981" s="51"/>
      <c r="BH4981" s="51"/>
      <c r="BI4981" s="51"/>
    </row>
    <row r="4982" spans="57:61" x14ac:dyDescent="0.55000000000000004">
      <c r="BE4982" s="51"/>
      <c r="BF4982" s="51"/>
      <c r="BG4982" s="51"/>
      <c r="BH4982" s="51"/>
      <c r="BI4982" s="51"/>
    </row>
    <row r="4983" spans="57:61" x14ac:dyDescent="0.55000000000000004">
      <c r="BE4983" s="51"/>
      <c r="BF4983" s="51"/>
      <c r="BG4983" s="51"/>
      <c r="BH4983" s="51"/>
      <c r="BI4983" s="51"/>
    </row>
    <row r="4984" spans="57:61" x14ac:dyDescent="0.55000000000000004">
      <c r="BE4984" s="51"/>
      <c r="BF4984" s="51"/>
      <c r="BG4984" s="51"/>
      <c r="BH4984" s="51"/>
      <c r="BI4984" s="51"/>
    </row>
    <row r="4985" spans="57:61" x14ac:dyDescent="0.55000000000000004">
      <c r="BE4985" s="51"/>
      <c r="BF4985" s="51"/>
      <c r="BG4985" s="51"/>
      <c r="BH4985" s="51"/>
      <c r="BI4985" s="51"/>
    </row>
    <row r="4986" spans="57:61" x14ac:dyDescent="0.55000000000000004">
      <c r="BE4986" s="51"/>
      <c r="BF4986" s="51"/>
      <c r="BG4986" s="51"/>
      <c r="BH4986" s="51"/>
      <c r="BI4986" s="51"/>
    </row>
    <row r="4987" spans="57:61" x14ac:dyDescent="0.55000000000000004">
      <c r="BE4987" s="51"/>
      <c r="BF4987" s="51"/>
      <c r="BG4987" s="51"/>
      <c r="BH4987" s="51"/>
      <c r="BI4987" s="51"/>
    </row>
    <row r="4988" spans="57:61" x14ac:dyDescent="0.55000000000000004">
      <c r="BE4988" s="51"/>
      <c r="BF4988" s="51"/>
      <c r="BG4988" s="51"/>
      <c r="BH4988" s="51"/>
      <c r="BI4988" s="51"/>
    </row>
    <row r="4989" spans="57:61" x14ac:dyDescent="0.55000000000000004">
      <c r="BE4989" s="51"/>
      <c r="BF4989" s="51"/>
      <c r="BG4989" s="51"/>
      <c r="BH4989" s="51"/>
      <c r="BI4989" s="51"/>
    </row>
    <row r="4990" spans="57:61" x14ac:dyDescent="0.55000000000000004">
      <c r="BE4990" s="51"/>
      <c r="BF4990" s="51"/>
      <c r="BG4990" s="51"/>
      <c r="BH4990" s="51"/>
      <c r="BI4990" s="51"/>
    </row>
    <row r="4991" spans="57:61" x14ac:dyDescent="0.55000000000000004">
      <c r="BE4991" s="51"/>
      <c r="BF4991" s="51"/>
      <c r="BG4991" s="51"/>
      <c r="BH4991" s="51"/>
      <c r="BI4991" s="51"/>
    </row>
    <row r="4992" spans="57:61" x14ac:dyDescent="0.55000000000000004">
      <c r="BE4992" s="51"/>
      <c r="BF4992" s="51"/>
      <c r="BG4992" s="51"/>
      <c r="BH4992" s="51"/>
      <c r="BI4992" s="51"/>
    </row>
    <row r="4993" spans="57:61" x14ac:dyDescent="0.55000000000000004">
      <c r="BE4993" s="51"/>
      <c r="BF4993" s="51"/>
      <c r="BG4993" s="51"/>
      <c r="BH4993" s="51"/>
      <c r="BI4993" s="51"/>
    </row>
    <row r="4994" spans="57:61" x14ac:dyDescent="0.55000000000000004">
      <c r="BE4994" s="51"/>
      <c r="BF4994" s="51"/>
      <c r="BG4994" s="51"/>
      <c r="BH4994" s="51"/>
      <c r="BI4994" s="51"/>
    </row>
    <row r="4995" spans="57:61" x14ac:dyDescent="0.55000000000000004">
      <c r="BE4995" s="51"/>
      <c r="BF4995" s="51"/>
      <c r="BG4995" s="51"/>
      <c r="BH4995" s="51"/>
      <c r="BI4995" s="51"/>
    </row>
    <row r="4996" spans="57:61" x14ac:dyDescent="0.55000000000000004">
      <c r="BE4996" s="51"/>
      <c r="BF4996" s="51"/>
      <c r="BG4996" s="51"/>
      <c r="BH4996" s="51"/>
      <c r="BI4996" s="51"/>
    </row>
    <row r="4997" spans="57:61" x14ac:dyDescent="0.55000000000000004">
      <c r="BE4997" s="51"/>
      <c r="BF4997" s="51"/>
      <c r="BG4997" s="51"/>
      <c r="BH4997" s="51"/>
      <c r="BI4997" s="51"/>
    </row>
    <row r="4998" spans="57:61" x14ac:dyDescent="0.55000000000000004">
      <c r="BE4998" s="51"/>
      <c r="BF4998" s="51"/>
      <c r="BG4998" s="51"/>
      <c r="BH4998" s="51"/>
      <c r="BI4998" s="51"/>
    </row>
    <row r="4999" spans="57:61" x14ac:dyDescent="0.55000000000000004">
      <c r="BE4999" s="51"/>
      <c r="BF4999" s="51"/>
      <c r="BG4999" s="51"/>
      <c r="BH4999" s="51"/>
      <c r="BI4999" s="51"/>
    </row>
    <row r="5000" spans="57:61" x14ac:dyDescent="0.55000000000000004">
      <c r="BE5000" s="51"/>
      <c r="BF5000" s="51"/>
      <c r="BG5000" s="51"/>
      <c r="BH5000" s="51"/>
      <c r="BI5000" s="51"/>
    </row>
    <row r="5001" spans="57:61" x14ac:dyDescent="0.55000000000000004">
      <c r="BE5001" s="51"/>
      <c r="BF5001" s="51"/>
      <c r="BG5001" s="51"/>
      <c r="BH5001" s="51"/>
      <c r="BI5001" s="51"/>
    </row>
    <row r="5002" spans="57:61" x14ac:dyDescent="0.55000000000000004">
      <c r="BE5002" s="51"/>
      <c r="BF5002" s="51"/>
      <c r="BG5002" s="51"/>
      <c r="BH5002" s="51"/>
      <c r="BI5002" s="51"/>
    </row>
    <row r="5003" spans="57:61" x14ac:dyDescent="0.55000000000000004">
      <c r="BE5003" s="51"/>
      <c r="BF5003" s="51"/>
      <c r="BG5003" s="51"/>
      <c r="BH5003" s="51"/>
      <c r="BI5003" s="51"/>
    </row>
    <row r="5004" spans="57:61" x14ac:dyDescent="0.55000000000000004">
      <c r="BE5004" s="51"/>
      <c r="BF5004" s="51"/>
      <c r="BG5004" s="51"/>
      <c r="BH5004" s="51"/>
      <c r="BI5004" s="51"/>
    </row>
    <row r="5005" spans="57:61" x14ac:dyDescent="0.55000000000000004">
      <c r="BE5005" s="51"/>
      <c r="BF5005" s="51"/>
      <c r="BG5005" s="51"/>
      <c r="BH5005" s="51"/>
      <c r="BI5005" s="51"/>
    </row>
    <row r="5006" spans="57:61" x14ac:dyDescent="0.55000000000000004">
      <c r="BE5006" s="51"/>
      <c r="BF5006" s="51"/>
      <c r="BG5006" s="51"/>
      <c r="BH5006" s="51"/>
      <c r="BI5006" s="51"/>
    </row>
    <row r="5007" spans="57:61" x14ac:dyDescent="0.55000000000000004">
      <c r="BE5007" s="51"/>
      <c r="BF5007" s="51"/>
      <c r="BG5007" s="51"/>
      <c r="BH5007" s="51"/>
      <c r="BI5007" s="51"/>
    </row>
    <row r="5008" spans="57:61" x14ac:dyDescent="0.55000000000000004">
      <c r="BE5008" s="51"/>
      <c r="BF5008" s="51"/>
      <c r="BG5008" s="51"/>
      <c r="BH5008" s="51"/>
      <c r="BI5008" s="51"/>
    </row>
    <row r="5009" spans="57:61" x14ac:dyDescent="0.55000000000000004">
      <c r="BE5009" s="51"/>
      <c r="BF5009" s="51"/>
      <c r="BG5009" s="51"/>
      <c r="BH5009" s="51"/>
      <c r="BI5009" s="51"/>
    </row>
    <row r="5010" spans="57:61" x14ac:dyDescent="0.55000000000000004">
      <c r="BE5010" s="51"/>
      <c r="BF5010" s="51"/>
      <c r="BG5010" s="51"/>
      <c r="BH5010" s="51"/>
      <c r="BI5010" s="51"/>
    </row>
    <row r="5011" spans="57:61" x14ac:dyDescent="0.55000000000000004">
      <c r="BE5011" s="51"/>
      <c r="BF5011" s="51"/>
      <c r="BG5011" s="51"/>
      <c r="BH5011" s="51"/>
      <c r="BI5011" s="51"/>
    </row>
    <row r="5012" spans="57:61" x14ac:dyDescent="0.55000000000000004">
      <c r="BE5012" s="51"/>
      <c r="BF5012" s="51"/>
      <c r="BG5012" s="51"/>
      <c r="BH5012" s="51"/>
      <c r="BI5012" s="51"/>
    </row>
    <row r="5013" spans="57:61" x14ac:dyDescent="0.55000000000000004">
      <c r="BE5013" s="51"/>
      <c r="BF5013" s="51"/>
      <c r="BG5013" s="51"/>
      <c r="BH5013" s="51"/>
      <c r="BI5013" s="51"/>
    </row>
    <row r="5014" spans="57:61" x14ac:dyDescent="0.55000000000000004">
      <c r="BE5014" s="51"/>
      <c r="BF5014" s="51"/>
      <c r="BG5014" s="51"/>
      <c r="BH5014" s="51"/>
      <c r="BI5014" s="51"/>
    </row>
    <row r="5015" spans="57:61" x14ac:dyDescent="0.55000000000000004">
      <c r="BE5015" s="51"/>
      <c r="BF5015" s="51"/>
      <c r="BG5015" s="51"/>
      <c r="BH5015" s="51"/>
      <c r="BI5015" s="51"/>
    </row>
    <row r="5016" spans="57:61" x14ac:dyDescent="0.55000000000000004">
      <c r="BE5016" s="51"/>
      <c r="BF5016" s="51"/>
      <c r="BG5016" s="51"/>
      <c r="BH5016" s="51"/>
      <c r="BI5016" s="51"/>
    </row>
    <row r="5017" spans="57:61" x14ac:dyDescent="0.55000000000000004">
      <c r="BE5017" s="51"/>
      <c r="BF5017" s="51"/>
      <c r="BG5017" s="51"/>
      <c r="BH5017" s="51"/>
      <c r="BI5017" s="51"/>
    </row>
    <row r="5018" spans="57:61" x14ac:dyDescent="0.55000000000000004">
      <c r="BE5018" s="51"/>
      <c r="BF5018" s="51"/>
      <c r="BG5018" s="51"/>
      <c r="BH5018" s="51"/>
      <c r="BI5018" s="51"/>
    </row>
    <row r="5019" spans="57:61" x14ac:dyDescent="0.55000000000000004">
      <c r="BE5019" s="51"/>
      <c r="BF5019" s="51"/>
      <c r="BG5019" s="51"/>
      <c r="BH5019" s="51"/>
      <c r="BI5019" s="51"/>
    </row>
    <row r="5020" spans="57:61" x14ac:dyDescent="0.55000000000000004">
      <c r="BE5020" s="51"/>
      <c r="BF5020" s="51"/>
      <c r="BG5020" s="51"/>
      <c r="BH5020" s="51"/>
      <c r="BI5020" s="51"/>
    </row>
    <row r="5021" spans="57:61" x14ac:dyDescent="0.55000000000000004">
      <c r="BE5021" s="51"/>
      <c r="BF5021" s="51"/>
      <c r="BG5021" s="51"/>
      <c r="BH5021" s="51"/>
      <c r="BI5021" s="51"/>
    </row>
    <row r="5022" spans="57:61" x14ac:dyDescent="0.55000000000000004">
      <c r="BE5022" s="51"/>
      <c r="BF5022" s="51"/>
      <c r="BG5022" s="51"/>
      <c r="BH5022" s="51"/>
      <c r="BI5022" s="51"/>
    </row>
    <row r="5023" spans="57:61" x14ac:dyDescent="0.55000000000000004">
      <c r="BE5023" s="51"/>
      <c r="BF5023" s="51"/>
      <c r="BG5023" s="51"/>
      <c r="BH5023" s="51"/>
      <c r="BI5023" s="51"/>
    </row>
    <row r="5024" spans="57:61" x14ac:dyDescent="0.55000000000000004">
      <c r="BE5024" s="51"/>
      <c r="BF5024" s="51"/>
      <c r="BG5024" s="51"/>
      <c r="BH5024" s="51"/>
      <c r="BI5024" s="51"/>
    </row>
    <row r="5025" spans="57:61" x14ac:dyDescent="0.55000000000000004">
      <c r="BE5025" s="51"/>
      <c r="BF5025" s="51"/>
      <c r="BG5025" s="51"/>
      <c r="BH5025" s="51"/>
      <c r="BI5025" s="51"/>
    </row>
    <row r="5026" spans="57:61" x14ac:dyDescent="0.55000000000000004">
      <c r="BE5026" s="51"/>
      <c r="BF5026" s="51"/>
      <c r="BG5026" s="51"/>
      <c r="BH5026" s="51"/>
      <c r="BI5026" s="51"/>
    </row>
    <row r="5027" spans="57:61" x14ac:dyDescent="0.55000000000000004">
      <c r="BE5027" s="51"/>
      <c r="BF5027" s="51"/>
      <c r="BG5027" s="51"/>
      <c r="BH5027" s="51"/>
      <c r="BI5027" s="51"/>
    </row>
    <row r="5028" spans="57:61" x14ac:dyDescent="0.55000000000000004">
      <c r="BE5028" s="51"/>
      <c r="BF5028" s="51"/>
      <c r="BG5028" s="51"/>
      <c r="BH5028" s="51"/>
      <c r="BI5028" s="51"/>
    </row>
    <row r="5029" spans="57:61" x14ac:dyDescent="0.55000000000000004">
      <c r="BE5029" s="51"/>
      <c r="BF5029" s="51"/>
      <c r="BG5029" s="51"/>
      <c r="BH5029" s="51"/>
      <c r="BI5029" s="51"/>
    </row>
    <row r="5030" spans="57:61" x14ac:dyDescent="0.55000000000000004">
      <c r="BE5030" s="51"/>
      <c r="BF5030" s="51"/>
      <c r="BG5030" s="51"/>
      <c r="BH5030" s="51"/>
      <c r="BI5030" s="51"/>
    </row>
    <row r="5031" spans="57:61" x14ac:dyDescent="0.55000000000000004">
      <c r="BE5031" s="51"/>
      <c r="BF5031" s="51"/>
      <c r="BG5031" s="51"/>
      <c r="BH5031" s="51"/>
      <c r="BI5031" s="51"/>
    </row>
    <row r="5032" spans="57:61" x14ac:dyDescent="0.55000000000000004">
      <c r="BE5032" s="51"/>
      <c r="BF5032" s="51"/>
      <c r="BG5032" s="51"/>
      <c r="BH5032" s="51"/>
      <c r="BI5032" s="51"/>
    </row>
    <row r="5033" spans="57:61" x14ac:dyDescent="0.55000000000000004">
      <c r="BE5033" s="51"/>
      <c r="BF5033" s="51"/>
      <c r="BG5033" s="51"/>
      <c r="BH5033" s="51"/>
      <c r="BI5033" s="51"/>
    </row>
    <row r="5034" spans="57:61" x14ac:dyDescent="0.55000000000000004">
      <c r="BE5034" s="51"/>
      <c r="BF5034" s="51"/>
      <c r="BG5034" s="51"/>
      <c r="BH5034" s="51"/>
      <c r="BI5034" s="51"/>
    </row>
    <row r="5035" spans="57:61" x14ac:dyDescent="0.55000000000000004">
      <c r="BE5035" s="51"/>
      <c r="BF5035" s="51"/>
      <c r="BG5035" s="51"/>
      <c r="BH5035" s="51"/>
      <c r="BI5035" s="51"/>
    </row>
    <row r="5036" spans="57:61" x14ac:dyDescent="0.55000000000000004">
      <c r="BE5036" s="51"/>
      <c r="BF5036" s="51"/>
      <c r="BG5036" s="51"/>
      <c r="BH5036" s="51"/>
      <c r="BI5036" s="51"/>
    </row>
    <row r="5037" spans="57:61" x14ac:dyDescent="0.55000000000000004">
      <c r="BE5037" s="51"/>
      <c r="BF5037" s="51"/>
      <c r="BG5037" s="51"/>
      <c r="BH5037" s="51"/>
      <c r="BI5037" s="51"/>
    </row>
    <row r="5038" spans="57:61" x14ac:dyDescent="0.55000000000000004">
      <c r="BE5038" s="51"/>
      <c r="BF5038" s="51"/>
      <c r="BG5038" s="51"/>
      <c r="BH5038" s="51"/>
      <c r="BI5038" s="51"/>
    </row>
    <row r="5039" spans="57:61" x14ac:dyDescent="0.55000000000000004">
      <c r="BE5039" s="51"/>
      <c r="BF5039" s="51"/>
      <c r="BG5039" s="51"/>
      <c r="BH5039" s="51"/>
      <c r="BI5039" s="51"/>
    </row>
    <row r="5040" spans="57:61" x14ac:dyDescent="0.55000000000000004">
      <c r="BE5040" s="51"/>
      <c r="BF5040" s="51"/>
      <c r="BG5040" s="51"/>
      <c r="BH5040" s="51"/>
      <c r="BI5040" s="51"/>
    </row>
    <row r="5041" spans="57:61" x14ac:dyDescent="0.55000000000000004">
      <c r="BE5041" s="51"/>
      <c r="BF5041" s="51"/>
      <c r="BG5041" s="51"/>
      <c r="BH5041" s="51"/>
      <c r="BI5041" s="51"/>
    </row>
    <row r="5042" spans="57:61" x14ac:dyDescent="0.55000000000000004">
      <c r="BE5042" s="51"/>
      <c r="BF5042" s="51"/>
      <c r="BG5042" s="51"/>
      <c r="BH5042" s="51"/>
      <c r="BI5042" s="51"/>
    </row>
    <row r="5043" spans="57:61" x14ac:dyDescent="0.55000000000000004">
      <c r="BE5043" s="51"/>
      <c r="BF5043" s="51"/>
      <c r="BG5043" s="51"/>
      <c r="BH5043" s="51"/>
      <c r="BI5043" s="51"/>
    </row>
    <row r="5044" spans="57:61" x14ac:dyDescent="0.55000000000000004">
      <c r="BE5044" s="51"/>
      <c r="BF5044" s="51"/>
      <c r="BG5044" s="51"/>
      <c r="BH5044" s="51"/>
      <c r="BI5044" s="51"/>
    </row>
    <row r="5045" spans="57:61" x14ac:dyDescent="0.55000000000000004">
      <c r="BE5045" s="51"/>
      <c r="BF5045" s="51"/>
      <c r="BG5045" s="51"/>
      <c r="BH5045" s="51"/>
      <c r="BI5045" s="51"/>
    </row>
    <row r="5046" spans="57:61" x14ac:dyDescent="0.55000000000000004">
      <c r="BE5046" s="51"/>
      <c r="BF5046" s="51"/>
      <c r="BG5046" s="51"/>
      <c r="BH5046" s="51"/>
      <c r="BI5046" s="51"/>
    </row>
    <row r="5047" spans="57:61" x14ac:dyDescent="0.55000000000000004">
      <c r="BE5047" s="51"/>
      <c r="BF5047" s="51"/>
      <c r="BG5047" s="51"/>
      <c r="BH5047" s="51"/>
      <c r="BI5047" s="51"/>
    </row>
    <row r="5048" spans="57:61" x14ac:dyDescent="0.55000000000000004">
      <c r="BE5048" s="51"/>
      <c r="BF5048" s="51"/>
      <c r="BG5048" s="51"/>
      <c r="BH5048" s="51"/>
      <c r="BI5048" s="51"/>
    </row>
    <row r="5049" spans="57:61" x14ac:dyDescent="0.55000000000000004">
      <c r="BE5049" s="51"/>
      <c r="BF5049" s="51"/>
      <c r="BG5049" s="51"/>
      <c r="BH5049" s="51"/>
      <c r="BI5049" s="51"/>
    </row>
    <row r="5050" spans="57:61" x14ac:dyDescent="0.55000000000000004">
      <c r="BE5050" s="51"/>
      <c r="BF5050" s="51"/>
      <c r="BG5050" s="51"/>
      <c r="BH5050" s="51"/>
      <c r="BI5050" s="51"/>
    </row>
    <row r="5051" spans="57:61" x14ac:dyDescent="0.55000000000000004">
      <c r="BE5051" s="51"/>
      <c r="BF5051" s="51"/>
      <c r="BG5051" s="51"/>
      <c r="BH5051" s="51"/>
      <c r="BI5051" s="51"/>
    </row>
    <row r="5052" spans="57:61" x14ac:dyDescent="0.55000000000000004">
      <c r="BE5052" s="51"/>
      <c r="BF5052" s="51"/>
      <c r="BG5052" s="51"/>
      <c r="BH5052" s="51"/>
      <c r="BI5052" s="51"/>
    </row>
    <row r="5053" spans="57:61" x14ac:dyDescent="0.55000000000000004">
      <c r="BE5053" s="51"/>
      <c r="BF5053" s="51"/>
      <c r="BG5053" s="51"/>
      <c r="BH5053" s="51"/>
      <c r="BI5053" s="51"/>
    </row>
    <row r="5054" spans="57:61" x14ac:dyDescent="0.55000000000000004">
      <c r="BE5054" s="51"/>
      <c r="BF5054" s="51"/>
      <c r="BG5054" s="51"/>
      <c r="BH5054" s="51"/>
      <c r="BI5054" s="51"/>
    </row>
    <row r="5055" spans="57:61" x14ac:dyDescent="0.55000000000000004">
      <c r="BE5055" s="51"/>
      <c r="BF5055" s="51"/>
      <c r="BG5055" s="51"/>
      <c r="BH5055" s="51"/>
      <c r="BI5055" s="51"/>
    </row>
    <row r="5056" spans="57:61" x14ac:dyDescent="0.55000000000000004">
      <c r="BE5056" s="51"/>
      <c r="BF5056" s="51"/>
      <c r="BG5056" s="51"/>
      <c r="BH5056" s="51"/>
      <c r="BI5056" s="51"/>
    </row>
    <row r="5057" spans="57:61" x14ac:dyDescent="0.55000000000000004">
      <c r="BE5057" s="51"/>
      <c r="BF5057" s="51"/>
      <c r="BG5057" s="51"/>
      <c r="BH5057" s="51"/>
      <c r="BI5057" s="51"/>
    </row>
    <row r="5058" spans="57:61" x14ac:dyDescent="0.55000000000000004">
      <c r="BE5058" s="51"/>
      <c r="BF5058" s="51"/>
      <c r="BG5058" s="51"/>
      <c r="BH5058" s="51"/>
      <c r="BI5058" s="51"/>
    </row>
    <row r="5059" spans="57:61" x14ac:dyDescent="0.55000000000000004">
      <c r="BE5059" s="51"/>
      <c r="BF5059" s="51"/>
      <c r="BG5059" s="51"/>
      <c r="BH5059" s="51"/>
      <c r="BI5059" s="51"/>
    </row>
    <row r="5060" spans="57:61" x14ac:dyDescent="0.55000000000000004">
      <c r="BE5060" s="51"/>
      <c r="BF5060" s="51"/>
      <c r="BG5060" s="51"/>
      <c r="BH5060" s="51"/>
      <c r="BI5060" s="51"/>
    </row>
    <row r="5061" spans="57:61" x14ac:dyDescent="0.55000000000000004">
      <c r="BE5061" s="51"/>
      <c r="BF5061" s="51"/>
      <c r="BG5061" s="51"/>
      <c r="BH5061" s="51"/>
      <c r="BI5061" s="51"/>
    </row>
    <row r="5062" spans="57:61" x14ac:dyDescent="0.55000000000000004">
      <c r="BE5062" s="51"/>
      <c r="BF5062" s="51"/>
      <c r="BG5062" s="51"/>
      <c r="BH5062" s="51"/>
      <c r="BI5062" s="51"/>
    </row>
    <row r="5063" spans="57:61" x14ac:dyDescent="0.55000000000000004">
      <c r="BE5063" s="51"/>
      <c r="BF5063" s="51"/>
      <c r="BG5063" s="51"/>
      <c r="BH5063" s="51"/>
      <c r="BI5063" s="51"/>
    </row>
    <row r="5064" spans="57:61" x14ac:dyDescent="0.55000000000000004">
      <c r="BE5064" s="51"/>
      <c r="BF5064" s="51"/>
      <c r="BG5064" s="51"/>
      <c r="BH5064" s="51"/>
      <c r="BI5064" s="51"/>
    </row>
    <row r="5065" spans="57:61" x14ac:dyDescent="0.55000000000000004">
      <c r="BE5065" s="51"/>
      <c r="BF5065" s="51"/>
      <c r="BG5065" s="51"/>
      <c r="BH5065" s="51"/>
      <c r="BI5065" s="51"/>
    </row>
    <row r="5066" spans="57:61" x14ac:dyDescent="0.55000000000000004">
      <c r="BE5066" s="51"/>
      <c r="BF5066" s="51"/>
      <c r="BG5066" s="51"/>
      <c r="BH5066" s="51"/>
      <c r="BI5066" s="51"/>
    </row>
    <row r="5067" spans="57:61" x14ac:dyDescent="0.55000000000000004">
      <c r="BE5067" s="51"/>
      <c r="BF5067" s="51"/>
      <c r="BG5067" s="51"/>
      <c r="BH5067" s="51"/>
      <c r="BI5067" s="51"/>
    </row>
    <row r="5068" spans="57:61" x14ac:dyDescent="0.55000000000000004">
      <c r="BE5068" s="51"/>
      <c r="BF5068" s="51"/>
      <c r="BG5068" s="51"/>
      <c r="BH5068" s="51"/>
      <c r="BI5068" s="51"/>
    </row>
    <row r="5069" spans="57:61" x14ac:dyDescent="0.55000000000000004">
      <c r="BE5069" s="51"/>
      <c r="BF5069" s="51"/>
      <c r="BG5069" s="51"/>
      <c r="BH5069" s="51"/>
      <c r="BI5069" s="51"/>
    </row>
    <row r="5070" spans="57:61" x14ac:dyDescent="0.55000000000000004">
      <c r="BE5070" s="51"/>
      <c r="BF5070" s="51"/>
      <c r="BG5070" s="51"/>
      <c r="BH5070" s="51"/>
      <c r="BI5070" s="51"/>
    </row>
    <row r="5071" spans="57:61" x14ac:dyDescent="0.55000000000000004">
      <c r="BE5071" s="51"/>
      <c r="BF5071" s="51"/>
      <c r="BG5071" s="51"/>
      <c r="BH5071" s="51"/>
      <c r="BI5071" s="51"/>
    </row>
    <row r="5072" spans="57:61" x14ac:dyDescent="0.55000000000000004">
      <c r="BE5072" s="51"/>
      <c r="BF5072" s="51"/>
      <c r="BG5072" s="51"/>
      <c r="BH5072" s="51"/>
      <c r="BI5072" s="51"/>
    </row>
    <row r="5073" spans="57:61" x14ac:dyDescent="0.55000000000000004">
      <c r="BE5073" s="51"/>
      <c r="BF5073" s="51"/>
      <c r="BG5073" s="51"/>
      <c r="BH5073" s="51"/>
      <c r="BI5073" s="51"/>
    </row>
    <row r="5074" spans="57:61" x14ac:dyDescent="0.55000000000000004">
      <c r="BE5074" s="51"/>
      <c r="BF5074" s="51"/>
      <c r="BG5074" s="51"/>
      <c r="BH5074" s="51"/>
      <c r="BI5074" s="51"/>
    </row>
    <row r="5075" spans="57:61" x14ac:dyDescent="0.55000000000000004">
      <c r="BE5075" s="51"/>
      <c r="BF5075" s="51"/>
      <c r="BG5075" s="51"/>
      <c r="BH5075" s="51"/>
      <c r="BI5075" s="51"/>
    </row>
    <row r="5076" spans="57:61" x14ac:dyDescent="0.55000000000000004">
      <c r="BE5076" s="51"/>
      <c r="BF5076" s="51"/>
      <c r="BG5076" s="51"/>
      <c r="BH5076" s="51"/>
      <c r="BI5076" s="51"/>
    </row>
    <row r="5077" spans="57:61" x14ac:dyDescent="0.55000000000000004">
      <c r="BE5077" s="51"/>
      <c r="BF5077" s="51"/>
      <c r="BG5077" s="51"/>
      <c r="BH5077" s="51"/>
      <c r="BI5077" s="51"/>
    </row>
    <row r="5078" spans="57:61" x14ac:dyDescent="0.55000000000000004">
      <c r="BE5078" s="51"/>
      <c r="BF5078" s="51"/>
      <c r="BG5078" s="51"/>
      <c r="BH5078" s="51"/>
      <c r="BI5078" s="51"/>
    </row>
    <row r="5079" spans="57:61" x14ac:dyDescent="0.55000000000000004">
      <c r="BE5079" s="51"/>
      <c r="BF5079" s="51"/>
      <c r="BG5079" s="51"/>
      <c r="BH5079" s="51"/>
      <c r="BI5079" s="51"/>
    </row>
    <row r="5080" spans="57:61" x14ac:dyDescent="0.55000000000000004">
      <c r="BE5080" s="51"/>
      <c r="BF5080" s="51"/>
      <c r="BG5080" s="51"/>
      <c r="BH5080" s="51"/>
      <c r="BI5080" s="51"/>
    </row>
    <row r="5081" spans="57:61" x14ac:dyDescent="0.55000000000000004">
      <c r="BE5081" s="51"/>
      <c r="BF5081" s="51"/>
      <c r="BG5081" s="51"/>
      <c r="BH5081" s="51"/>
      <c r="BI5081" s="51"/>
    </row>
    <row r="5082" spans="57:61" x14ac:dyDescent="0.55000000000000004">
      <c r="BE5082" s="51"/>
      <c r="BF5082" s="51"/>
      <c r="BG5082" s="51"/>
      <c r="BH5082" s="51"/>
      <c r="BI5082" s="51"/>
    </row>
    <row r="5083" spans="57:61" x14ac:dyDescent="0.55000000000000004">
      <c r="BE5083" s="51"/>
      <c r="BF5083" s="51"/>
      <c r="BG5083" s="51"/>
      <c r="BH5083" s="51"/>
      <c r="BI5083" s="51"/>
    </row>
    <row r="5084" spans="57:61" x14ac:dyDescent="0.55000000000000004">
      <c r="BE5084" s="51"/>
      <c r="BF5084" s="51"/>
      <c r="BG5084" s="51"/>
      <c r="BH5084" s="51"/>
      <c r="BI5084" s="51"/>
    </row>
    <row r="5085" spans="57:61" x14ac:dyDescent="0.55000000000000004">
      <c r="BE5085" s="51"/>
      <c r="BF5085" s="51"/>
      <c r="BG5085" s="51"/>
      <c r="BH5085" s="51"/>
      <c r="BI5085" s="51"/>
    </row>
    <row r="5086" spans="57:61" x14ac:dyDescent="0.55000000000000004">
      <c r="BE5086" s="51"/>
      <c r="BF5086" s="51"/>
      <c r="BG5086" s="51"/>
      <c r="BH5086" s="51"/>
      <c r="BI5086" s="51"/>
    </row>
    <row r="5087" spans="57:61" x14ac:dyDescent="0.55000000000000004">
      <c r="BE5087" s="51"/>
      <c r="BF5087" s="51"/>
      <c r="BG5087" s="51"/>
      <c r="BH5087" s="51"/>
      <c r="BI5087" s="51"/>
    </row>
    <row r="5088" spans="57:61" x14ac:dyDescent="0.55000000000000004">
      <c r="BE5088" s="51"/>
      <c r="BF5088" s="51"/>
      <c r="BG5088" s="51"/>
      <c r="BH5088" s="51"/>
      <c r="BI5088" s="51"/>
    </row>
    <row r="5089" spans="57:61" x14ac:dyDescent="0.55000000000000004">
      <c r="BE5089" s="51"/>
      <c r="BF5089" s="51"/>
      <c r="BG5089" s="51"/>
      <c r="BH5089" s="51"/>
      <c r="BI5089" s="51"/>
    </row>
    <row r="5090" spans="57:61" x14ac:dyDescent="0.55000000000000004">
      <c r="BE5090" s="51"/>
      <c r="BF5090" s="51"/>
      <c r="BG5090" s="51"/>
      <c r="BH5090" s="51"/>
      <c r="BI5090" s="51"/>
    </row>
    <row r="5091" spans="57:61" x14ac:dyDescent="0.55000000000000004">
      <c r="BE5091" s="51"/>
      <c r="BF5091" s="51"/>
      <c r="BG5091" s="51"/>
      <c r="BH5091" s="51"/>
      <c r="BI5091" s="51"/>
    </row>
    <row r="5092" spans="57:61" x14ac:dyDescent="0.55000000000000004">
      <c r="BE5092" s="51"/>
      <c r="BF5092" s="51"/>
      <c r="BG5092" s="51"/>
      <c r="BH5092" s="51"/>
      <c r="BI5092" s="51"/>
    </row>
    <row r="5093" spans="57:61" x14ac:dyDescent="0.55000000000000004">
      <c r="BE5093" s="51"/>
      <c r="BF5093" s="51"/>
      <c r="BG5093" s="51"/>
      <c r="BH5093" s="51"/>
      <c r="BI5093" s="51"/>
    </row>
    <row r="5094" spans="57:61" x14ac:dyDescent="0.55000000000000004">
      <c r="BE5094" s="51"/>
      <c r="BF5094" s="51"/>
      <c r="BG5094" s="51"/>
      <c r="BH5094" s="51"/>
      <c r="BI5094" s="51"/>
    </row>
    <row r="5095" spans="57:61" x14ac:dyDescent="0.55000000000000004">
      <c r="BE5095" s="51"/>
      <c r="BF5095" s="51"/>
      <c r="BG5095" s="51"/>
      <c r="BH5095" s="51"/>
      <c r="BI5095" s="51"/>
    </row>
    <row r="5096" spans="57:61" x14ac:dyDescent="0.55000000000000004">
      <c r="BE5096" s="51"/>
      <c r="BF5096" s="51"/>
      <c r="BG5096" s="51"/>
      <c r="BH5096" s="51"/>
      <c r="BI5096" s="51"/>
    </row>
    <row r="5097" spans="57:61" x14ac:dyDescent="0.55000000000000004">
      <c r="BE5097" s="51"/>
      <c r="BF5097" s="51"/>
      <c r="BG5097" s="51"/>
      <c r="BH5097" s="51"/>
      <c r="BI5097" s="51"/>
    </row>
    <row r="5098" spans="57:61" x14ac:dyDescent="0.55000000000000004">
      <c r="BE5098" s="51"/>
      <c r="BF5098" s="51"/>
      <c r="BG5098" s="51"/>
      <c r="BH5098" s="51"/>
      <c r="BI5098" s="51"/>
    </row>
    <row r="5099" spans="57:61" x14ac:dyDescent="0.55000000000000004">
      <c r="BE5099" s="51"/>
      <c r="BF5099" s="51"/>
      <c r="BG5099" s="51"/>
      <c r="BH5099" s="51"/>
      <c r="BI5099" s="51"/>
    </row>
    <row r="5100" spans="57:61" x14ac:dyDescent="0.55000000000000004">
      <c r="BE5100" s="51"/>
      <c r="BF5100" s="51"/>
      <c r="BG5100" s="51"/>
      <c r="BH5100" s="51"/>
      <c r="BI5100" s="51"/>
    </row>
    <row r="5101" spans="57:61" x14ac:dyDescent="0.55000000000000004">
      <c r="BE5101" s="51"/>
      <c r="BF5101" s="51"/>
      <c r="BG5101" s="51"/>
      <c r="BH5101" s="51"/>
      <c r="BI5101" s="51"/>
    </row>
    <row r="5102" spans="57:61" x14ac:dyDescent="0.55000000000000004">
      <c r="BE5102" s="51"/>
      <c r="BF5102" s="51"/>
      <c r="BG5102" s="51"/>
      <c r="BH5102" s="51"/>
      <c r="BI5102" s="51"/>
    </row>
    <row r="5103" spans="57:61" x14ac:dyDescent="0.55000000000000004">
      <c r="BE5103" s="51"/>
      <c r="BF5103" s="51"/>
      <c r="BG5103" s="51"/>
      <c r="BH5103" s="51"/>
      <c r="BI5103" s="51"/>
    </row>
    <row r="5104" spans="57:61" x14ac:dyDescent="0.55000000000000004">
      <c r="BE5104" s="51"/>
      <c r="BF5104" s="51"/>
      <c r="BG5104" s="51"/>
      <c r="BH5104" s="51"/>
      <c r="BI5104" s="51"/>
    </row>
    <row r="5105" spans="57:61" x14ac:dyDescent="0.55000000000000004">
      <c r="BE5105" s="51"/>
      <c r="BF5105" s="51"/>
      <c r="BG5105" s="51"/>
      <c r="BH5105" s="51"/>
      <c r="BI5105" s="51"/>
    </row>
    <row r="5106" spans="57:61" x14ac:dyDescent="0.55000000000000004">
      <c r="BE5106" s="51"/>
      <c r="BF5106" s="51"/>
      <c r="BG5106" s="51"/>
      <c r="BH5106" s="51"/>
      <c r="BI5106" s="51"/>
    </row>
    <row r="5107" spans="57:61" x14ac:dyDescent="0.55000000000000004">
      <c r="BE5107" s="51"/>
      <c r="BF5107" s="51"/>
      <c r="BG5107" s="51"/>
      <c r="BH5107" s="51"/>
      <c r="BI5107" s="51"/>
    </row>
    <row r="5108" spans="57:61" x14ac:dyDescent="0.55000000000000004">
      <c r="BE5108" s="51"/>
      <c r="BF5108" s="51"/>
      <c r="BG5108" s="51"/>
      <c r="BH5108" s="51"/>
      <c r="BI5108" s="51"/>
    </row>
    <row r="5109" spans="57:61" x14ac:dyDescent="0.55000000000000004">
      <c r="BE5109" s="51"/>
      <c r="BF5109" s="51"/>
      <c r="BG5109" s="51"/>
      <c r="BH5109" s="51"/>
      <c r="BI5109" s="51"/>
    </row>
    <row r="5110" spans="57:61" x14ac:dyDescent="0.55000000000000004">
      <c r="BE5110" s="51"/>
      <c r="BF5110" s="51"/>
      <c r="BG5110" s="51"/>
      <c r="BH5110" s="51"/>
      <c r="BI5110" s="51"/>
    </row>
    <row r="5111" spans="57:61" x14ac:dyDescent="0.55000000000000004">
      <c r="BE5111" s="51"/>
      <c r="BF5111" s="51"/>
      <c r="BG5111" s="51"/>
      <c r="BH5111" s="51"/>
      <c r="BI5111" s="51"/>
    </row>
    <row r="5112" spans="57:61" x14ac:dyDescent="0.55000000000000004">
      <c r="BE5112" s="51"/>
      <c r="BF5112" s="51"/>
      <c r="BG5112" s="51"/>
      <c r="BH5112" s="51"/>
      <c r="BI5112" s="51"/>
    </row>
    <row r="5113" spans="57:61" x14ac:dyDescent="0.55000000000000004">
      <c r="BE5113" s="51"/>
      <c r="BF5113" s="51"/>
      <c r="BG5113" s="51"/>
      <c r="BH5113" s="51"/>
      <c r="BI5113" s="51"/>
    </row>
    <row r="5114" spans="57:61" x14ac:dyDescent="0.55000000000000004">
      <c r="BE5114" s="51"/>
      <c r="BF5114" s="51"/>
      <c r="BG5114" s="51"/>
      <c r="BH5114" s="51"/>
      <c r="BI5114" s="51"/>
    </row>
    <row r="5115" spans="57:61" x14ac:dyDescent="0.55000000000000004">
      <c r="BE5115" s="51"/>
      <c r="BF5115" s="51"/>
      <c r="BG5115" s="51"/>
      <c r="BH5115" s="51"/>
      <c r="BI5115" s="51"/>
    </row>
    <row r="5116" spans="57:61" x14ac:dyDescent="0.55000000000000004">
      <c r="BE5116" s="51"/>
      <c r="BF5116" s="51"/>
      <c r="BG5116" s="51"/>
      <c r="BH5116" s="51"/>
      <c r="BI5116" s="51"/>
    </row>
    <row r="5117" spans="57:61" x14ac:dyDescent="0.55000000000000004">
      <c r="BE5117" s="51"/>
      <c r="BF5117" s="51"/>
      <c r="BG5117" s="51"/>
      <c r="BH5117" s="51"/>
      <c r="BI5117" s="51"/>
    </row>
    <row r="5118" spans="57:61" x14ac:dyDescent="0.55000000000000004">
      <c r="BE5118" s="51"/>
      <c r="BF5118" s="51"/>
      <c r="BG5118" s="51"/>
      <c r="BH5118" s="51"/>
      <c r="BI5118" s="51"/>
    </row>
    <row r="5119" spans="57:61" x14ac:dyDescent="0.55000000000000004">
      <c r="BE5119" s="51"/>
      <c r="BF5119" s="51"/>
      <c r="BG5119" s="51"/>
      <c r="BH5119" s="51"/>
      <c r="BI5119" s="51"/>
    </row>
    <row r="5120" spans="57:61" x14ac:dyDescent="0.55000000000000004">
      <c r="BE5120" s="51"/>
      <c r="BF5120" s="51"/>
      <c r="BG5120" s="51"/>
      <c r="BH5120" s="51"/>
      <c r="BI5120" s="51"/>
    </row>
    <row r="5121" spans="57:61" x14ac:dyDescent="0.55000000000000004">
      <c r="BE5121" s="51"/>
      <c r="BF5121" s="51"/>
      <c r="BG5121" s="51"/>
      <c r="BH5121" s="51"/>
      <c r="BI5121" s="51"/>
    </row>
    <row r="5122" spans="57:61" x14ac:dyDescent="0.55000000000000004">
      <c r="BE5122" s="51"/>
      <c r="BF5122" s="51"/>
      <c r="BG5122" s="51"/>
      <c r="BH5122" s="51"/>
      <c r="BI5122" s="51"/>
    </row>
    <row r="5123" spans="57:61" x14ac:dyDescent="0.55000000000000004">
      <c r="BE5123" s="51"/>
      <c r="BF5123" s="51"/>
      <c r="BG5123" s="51"/>
      <c r="BH5123" s="51"/>
      <c r="BI5123" s="51"/>
    </row>
    <row r="5124" spans="57:61" x14ac:dyDescent="0.55000000000000004">
      <c r="BE5124" s="51"/>
      <c r="BF5124" s="51"/>
      <c r="BG5124" s="51"/>
      <c r="BH5124" s="51"/>
      <c r="BI5124" s="51"/>
    </row>
    <row r="5125" spans="57:61" x14ac:dyDescent="0.55000000000000004">
      <c r="BE5125" s="51"/>
      <c r="BF5125" s="51"/>
      <c r="BG5125" s="51"/>
      <c r="BH5125" s="51"/>
      <c r="BI5125" s="51"/>
    </row>
    <row r="5126" spans="57:61" x14ac:dyDescent="0.55000000000000004">
      <c r="BE5126" s="51"/>
      <c r="BF5126" s="51"/>
      <c r="BG5126" s="51"/>
      <c r="BH5126" s="51"/>
      <c r="BI5126" s="51"/>
    </row>
    <row r="5127" spans="57:61" x14ac:dyDescent="0.55000000000000004">
      <c r="BE5127" s="51"/>
      <c r="BF5127" s="51"/>
      <c r="BG5127" s="51"/>
      <c r="BH5127" s="51"/>
      <c r="BI5127" s="51"/>
    </row>
    <row r="5128" spans="57:61" x14ac:dyDescent="0.55000000000000004">
      <c r="BE5128" s="51"/>
      <c r="BF5128" s="51"/>
      <c r="BG5128" s="51"/>
      <c r="BH5128" s="51"/>
      <c r="BI5128" s="51"/>
    </row>
    <row r="5129" spans="57:61" x14ac:dyDescent="0.55000000000000004">
      <c r="BE5129" s="51"/>
      <c r="BF5129" s="51"/>
      <c r="BG5129" s="51"/>
      <c r="BH5129" s="51"/>
      <c r="BI5129" s="51"/>
    </row>
    <row r="5130" spans="57:61" x14ac:dyDescent="0.55000000000000004">
      <c r="BE5130" s="51"/>
      <c r="BF5130" s="51"/>
      <c r="BG5130" s="51"/>
      <c r="BH5130" s="51"/>
      <c r="BI5130" s="51"/>
    </row>
    <row r="5131" spans="57:61" x14ac:dyDescent="0.55000000000000004">
      <c r="BE5131" s="51"/>
      <c r="BF5131" s="51"/>
      <c r="BG5131" s="51"/>
      <c r="BH5131" s="51"/>
      <c r="BI5131" s="51"/>
    </row>
    <row r="5132" spans="57:61" x14ac:dyDescent="0.55000000000000004">
      <c r="BE5132" s="51"/>
      <c r="BF5132" s="51"/>
      <c r="BG5132" s="51"/>
      <c r="BH5132" s="51"/>
      <c r="BI5132" s="51"/>
    </row>
    <row r="5133" spans="57:61" x14ac:dyDescent="0.55000000000000004">
      <c r="BE5133" s="51"/>
      <c r="BF5133" s="51"/>
      <c r="BG5133" s="51"/>
      <c r="BH5133" s="51"/>
      <c r="BI5133" s="51"/>
    </row>
    <row r="5134" spans="57:61" x14ac:dyDescent="0.55000000000000004">
      <c r="BE5134" s="51"/>
      <c r="BF5134" s="51"/>
      <c r="BG5134" s="51"/>
      <c r="BH5134" s="51"/>
      <c r="BI5134" s="51"/>
    </row>
    <row r="5135" spans="57:61" x14ac:dyDescent="0.55000000000000004">
      <c r="BE5135" s="51"/>
      <c r="BF5135" s="51"/>
      <c r="BG5135" s="51"/>
      <c r="BH5135" s="51"/>
      <c r="BI5135" s="51"/>
    </row>
    <row r="5136" spans="57:61" x14ac:dyDescent="0.55000000000000004">
      <c r="BE5136" s="51"/>
      <c r="BF5136" s="51"/>
      <c r="BG5136" s="51"/>
      <c r="BH5136" s="51"/>
      <c r="BI5136" s="51"/>
    </row>
    <row r="5137" spans="57:61" x14ac:dyDescent="0.55000000000000004">
      <c r="BE5137" s="51"/>
      <c r="BF5137" s="51"/>
      <c r="BG5137" s="51"/>
      <c r="BH5137" s="51"/>
      <c r="BI5137" s="51"/>
    </row>
    <row r="5138" spans="57:61" x14ac:dyDescent="0.55000000000000004">
      <c r="BE5138" s="51"/>
      <c r="BF5138" s="51"/>
      <c r="BG5138" s="51"/>
      <c r="BH5138" s="51"/>
      <c r="BI5138" s="51"/>
    </row>
    <row r="5139" spans="57:61" x14ac:dyDescent="0.55000000000000004">
      <c r="BE5139" s="51"/>
      <c r="BF5139" s="51"/>
      <c r="BG5139" s="51"/>
      <c r="BH5139" s="51"/>
      <c r="BI5139" s="51"/>
    </row>
    <row r="5140" spans="57:61" x14ac:dyDescent="0.55000000000000004">
      <c r="BE5140" s="51"/>
      <c r="BF5140" s="51"/>
      <c r="BG5140" s="51"/>
      <c r="BH5140" s="51"/>
      <c r="BI5140" s="51"/>
    </row>
    <row r="5141" spans="57:61" x14ac:dyDescent="0.55000000000000004">
      <c r="BE5141" s="51"/>
      <c r="BF5141" s="51"/>
      <c r="BG5141" s="51"/>
      <c r="BH5141" s="51"/>
      <c r="BI5141" s="51"/>
    </row>
    <row r="5142" spans="57:61" x14ac:dyDescent="0.55000000000000004">
      <c r="BE5142" s="51"/>
      <c r="BF5142" s="51"/>
      <c r="BG5142" s="51"/>
      <c r="BH5142" s="51"/>
      <c r="BI5142" s="51"/>
    </row>
    <row r="5143" spans="57:61" x14ac:dyDescent="0.55000000000000004">
      <c r="BE5143" s="51"/>
      <c r="BF5143" s="51"/>
      <c r="BG5143" s="51"/>
      <c r="BH5143" s="51"/>
      <c r="BI5143" s="51"/>
    </row>
    <row r="5144" spans="57:61" x14ac:dyDescent="0.55000000000000004">
      <c r="BE5144" s="51"/>
      <c r="BF5144" s="51"/>
      <c r="BG5144" s="51"/>
      <c r="BH5144" s="51"/>
      <c r="BI5144" s="51"/>
    </row>
    <row r="5145" spans="57:61" x14ac:dyDescent="0.55000000000000004">
      <c r="BE5145" s="51"/>
      <c r="BF5145" s="51"/>
      <c r="BG5145" s="51"/>
      <c r="BH5145" s="51"/>
      <c r="BI5145" s="51"/>
    </row>
    <row r="5146" spans="57:61" x14ac:dyDescent="0.55000000000000004">
      <c r="BE5146" s="51"/>
      <c r="BF5146" s="51"/>
      <c r="BG5146" s="51"/>
      <c r="BH5146" s="51"/>
      <c r="BI5146" s="51"/>
    </row>
    <row r="5147" spans="57:61" x14ac:dyDescent="0.55000000000000004">
      <c r="BE5147" s="51"/>
      <c r="BF5147" s="51"/>
      <c r="BG5147" s="51"/>
      <c r="BH5147" s="51"/>
      <c r="BI5147" s="51"/>
    </row>
    <row r="5148" spans="57:61" x14ac:dyDescent="0.55000000000000004">
      <c r="BE5148" s="51"/>
      <c r="BF5148" s="51"/>
      <c r="BG5148" s="51"/>
      <c r="BH5148" s="51"/>
      <c r="BI5148" s="51"/>
    </row>
    <row r="5149" spans="57:61" x14ac:dyDescent="0.55000000000000004">
      <c r="BE5149" s="51"/>
      <c r="BF5149" s="51"/>
      <c r="BG5149" s="51"/>
      <c r="BH5149" s="51"/>
      <c r="BI5149" s="51"/>
    </row>
    <row r="5150" spans="57:61" x14ac:dyDescent="0.55000000000000004">
      <c r="BE5150" s="51"/>
      <c r="BF5150" s="51"/>
      <c r="BG5150" s="51"/>
      <c r="BH5150" s="51"/>
      <c r="BI5150" s="51"/>
    </row>
    <row r="5151" spans="57:61" x14ac:dyDescent="0.55000000000000004">
      <c r="BE5151" s="51"/>
      <c r="BF5151" s="51"/>
      <c r="BG5151" s="51"/>
      <c r="BH5151" s="51"/>
      <c r="BI5151" s="51"/>
    </row>
    <row r="5152" spans="57:61" x14ac:dyDescent="0.55000000000000004">
      <c r="BE5152" s="51"/>
      <c r="BF5152" s="51"/>
      <c r="BG5152" s="51"/>
      <c r="BH5152" s="51"/>
      <c r="BI5152" s="51"/>
    </row>
    <row r="5153" spans="57:61" x14ac:dyDescent="0.55000000000000004">
      <c r="BE5153" s="51"/>
      <c r="BF5153" s="51"/>
      <c r="BG5153" s="51"/>
      <c r="BH5153" s="51"/>
      <c r="BI5153" s="51"/>
    </row>
    <row r="5154" spans="57:61" x14ac:dyDescent="0.55000000000000004">
      <c r="BE5154" s="51"/>
      <c r="BF5154" s="51"/>
      <c r="BG5154" s="51"/>
      <c r="BH5154" s="51"/>
      <c r="BI5154" s="51"/>
    </row>
    <row r="5155" spans="57:61" x14ac:dyDescent="0.55000000000000004">
      <c r="BE5155" s="51"/>
      <c r="BF5155" s="51"/>
      <c r="BG5155" s="51"/>
      <c r="BH5155" s="51"/>
      <c r="BI5155" s="51"/>
    </row>
    <row r="5156" spans="57:61" x14ac:dyDescent="0.55000000000000004">
      <c r="BE5156" s="51"/>
      <c r="BF5156" s="51"/>
      <c r="BG5156" s="51"/>
      <c r="BH5156" s="51"/>
      <c r="BI5156" s="51"/>
    </row>
    <row r="5157" spans="57:61" x14ac:dyDescent="0.55000000000000004">
      <c r="BE5157" s="51"/>
      <c r="BF5157" s="51"/>
      <c r="BG5157" s="51"/>
      <c r="BH5157" s="51"/>
      <c r="BI5157" s="51"/>
    </row>
    <row r="5158" spans="57:61" x14ac:dyDescent="0.55000000000000004">
      <c r="BE5158" s="51"/>
      <c r="BF5158" s="51"/>
      <c r="BG5158" s="51"/>
      <c r="BH5158" s="51"/>
      <c r="BI5158" s="51"/>
    </row>
    <row r="5159" spans="57:61" x14ac:dyDescent="0.55000000000000004">
      <c r="BE5159" s="51"/>
      <c r="BF5159" s="51"/>
      <c r="BG5159" s="51"/>
      <c r="BH5159" s="51"/>
      <c r="BI5159" s="51"/>
    </row>
    <row r="5160" spans="57:61" x14ac:dyDescent="0.55000000000000004">
      <c r="BE5160" s="51"/>
      <c r="BF5160" s="51"/>
      <c r="BG5160" s="51"/>
      <c r="BH5160" s="51"/>
      <c r="BI5160" s="51"/>
    </row>
    <row r="5161" spans="57:61" x14ac:dyDescent="0.55000000000000004">
      <c r="BE5161" s="51"/>
      <c r="BF5161" s="51"/>
      <c r="BG5161" s="51"/>
      <c r="BH5161" s="51"/>
      <c r="BI5161" s="51"/>
    </row>
    <row r="5162" spans="57:61" x14ac:dyDescent="0.55000000000000004">
      <c r="BE5162" s="51"/>
      <c r="BF5162" s="51"/>
      <c r="BG5162" s="51"/>
      <c r="BH5162" s="51"/>
      <c r="BI5162" s="51"/>
    </row>
    <row r="5163" spans="57:61" x14ac:dyDescent="0.55000000000000004">
      <c r="BE5163" s="51"/>
      <c r="BF5163" s="51"/>
      <c r="BG5163" s="51"/>
      <c r="BH5163" s="51"/>
      <c r="BI5163" s="51"/>
    </row>
    <row r="5164" spans="57:61" x14ac:dyDescent="0.55000000000000004">
      <c r="BE5164" s="51"/>
      <c r="BF5164" s="51"/>
      <c r="BG5164" s="51"/>
      <c r="BH5164" s="51"/>
      <c r="BI5164" s="51"/>
    </row>
    <row r="5165" spans="57:61" x14ac:dyDescent="0.55000000000000004">
      <c r="BE5165" s="51"/>
      <c r="BF5165" s="51"/>
      <c r="BG5165" s="51"/>
      <c r="BH5165" s="51"/>
      <c r="BI5165" s="51"/>
    </row>
    <row r="5166" spans="57:61" x14ac:dyDescent="0.55000000000000004">
      <c r="BE5166" s="51"/>
      <c r="BF5166" s="51"/>
      <c r="BG5166" s="51"/>
      <c r="BH5166" s="51"/>
      <c r="BI5166" s="51"/>
    </row>
    <row r="5167" spans="57:61" x14ac:dyDescent="0.55000000000000004">
      <c r="BE5167" s="51"/>
      <c r="BF5167" s="51"/>
      <c r="BG5167" s="51"/>
      <c r="BH5167" s="51"/>
      <c r="BI5167" s="51"/>
    </row>
    <row r="5168" spans="57:61" x14ac:dyDescent="0.55000000000000004">
      <c r="BE5168" s="51"/>
      <c r="BF5168" s="51"/>
      <c r="BG5168" s="51"/>
      <c r="BH5168" s="51"/>
      <c r="BI5168" s="51"/>
    </row>
    <row r="5169" spans="57:61" x14ac:dyDescent="0.55000000000000004">
      <c r="BE5169" s="51"/>
      <c r="BF5169" s="51"/>
      <c r="BG5169" s="51"/>
      <c r="BH5169" s="51"/>
      <c r="BI5169" s="51"/>
    </row>
    <row r="5170" spans="57:61" x14ac:dyDescent="0.55000000000000004">
      <c r="BE5170" s="51"/>
      <c r="BF5170" s="51"/>
      <c r="BG5170" s="51"/>
      <c r="BH5170" s="51"/>
      <c r="BI5170" s="51"/>
    </row>
    <row r="5171" spans="57:61" x14ac:dyDescent="0.55000000000000004">
      <c r="BE5171" s="51"/>
      <c r="BF5171" s="51"/>
      <c r="BG5171" s="51"/>
      <c r="BH5171" s="51"/>
      <c r="BI5171" s="51"/>
    </row>
    <row r="5172" spans="57:61" x14ac:dyDescent="0.55000000000000004">
      <c r="BE5172" s="51"/>
      <c r="BF5172" s="51"/>
      <c r="BG5172" s="51"/>
      <c r="BH5172" s="51"/>
      <c r="BI5172" s="51"/>
    </row>
    <row r="5173" spans="57:61" x14ac:dyDescent="0.55000000000000004">
      <c r="BE5173" s="51"/>
      <c r="BF5173" s="51"/>
      <c r="BG5173" s="51"/>
      <c r="BH5173" s="51"/>
      <c r="BI5173" s="51"/>
    </row>
    <row r="5174" spans="57:61" x14ac:dyDescent="0.55000000000000004">
      <c r="BE5174" s="51"/>
      <c r="BF5174" s="51"/>
      <c r="BG5174" s="51"/>
      <c r="BH5174" s="51"/>
      <c r="BI5174" s="51"/>
    </row>
    <row r="5175" spans="57:61" x14ac:dyDescent="0.55000000000000004">
      <c r="BE5175" s="51"/>
      <c r="BF5175" s="51"/>
      <c r="BG5175" s="51"/>
      <c r="BH5175" s="51"/>
      <c r="BI5175" s="51"/>
    </row>
    <row r="5176" spans="57:61" x14ac:dyDescent="0.55000000000000004">
      <c r="BE5176" s="51"/>
      <c r="BF5176" s="51"/>
      <c r="BG5176" s="51"/>
      <c r="BH5176" s="51"/>
      <c r="BI5176" s="51"/>
    </row>
    <row r="5177" spans="57:61" x14ac:dyDescent="0.55000000000000004">
      <c r="BE5177" s="51"/>
      <c r="BF5177" s="51"/>
      <c r="BG5177" s="51"/>
      <c r="BH5177" s="51"/>
      <c r="BI5177" s="51"/>
    </row>
    <row r="5178" spans="57:61" x14ac:dyDescent="0.55000000000000004">
      <c r="BE5178" s="51"/>
      <c r="BF5178" s="51"/>
      <c r="BG5178" s="51"/>
      <c r="BH5178" s="51"/>
      <c r="BI5178" s="51"/>
    </row>
    <row r="5179" spans="57:61" x14ac:dyDescent="0.55000000000000004">
      <c r="BE5179" s="51"/>
      <c r="BF5179" s="51"/>
      <c r="BG5179" s="51"/>
      <c r="BH5179" s="51"/>
      <c r="BI5179" s="51"/>
    </row>
    <row r="5180" spans="57:61" x14ac:dyDescent="0.55000000000000004">
      <c r="BE5180" s="51"/>
      <c r="BF5180" s="51"/>
      <c r="BG5180" s="51"/>
      <c r="BH5180" s="51"/>
      <c r="BI5180" s="51"/>
    </row>
    <row r="5181" spans="57:61" x14ac:dyDescent="0.55000000000000004">
      <c r="BE5181" s="51"/>
      <c r="BF5181" s="51"/>
      <c r="BG5181" s="51"/>
      <c r="BH5181" s="51"/>
      <c r="BI5181" s="51"/>
    </row>
    <row r="5182" spans="57:61" x14ac:dyDescent="0.55000000000000004">
      <c r="BE5182" s="51"/>
      <c r="BF5182" s="51"/>
      <c r="BG5182" s="51"/>
      <c r="BH5182" s="51"/>
      <c r="BI5182" s="51"/>
    </row>
    <row r="5183" spans="57:61" x14ac:dyDescent="0.55000000000000004">
      <c r="BE5183" s="51"/>
      <c r="BF5183" s="51"/>
      <c r="BG5183" s="51"/>
      <c r="BH5183" s="51"/>
      <c r="BI5183" s="51"/>
    </row>
    <row r="5184" spans="57:61" x14ac:dyDescent="0.55000000000000004">
      <c r="BE5184" s="51"/>
      <c r="BF5184" s="51"/>
      <c r="BG5184" s="51"/>
      <c r="BH5184" s="51"/>
      <c r="BI5184" s="51"/>
    </row>
    <row r="5185" spans="57:61" x14ac:dyDescent="0.55000000000000004">
      <c r="BE5185" s="51"/>
      <c r="BF5185" s="51"/>
      <c r="BG5185" s="51"/>
      <c r="BH5185" s="51"/>
      <c r="BI5185" s="51"/>
    </row>
    <row r="5186" spans="57:61" x14ac:dyDescent="0.55000000000000004">
      <c r="BE5186" s="51"/>
      <c r="BF5186" s="51"/>
      <c r="BG5186" s="51"/>
      <c r="BH5186" s="51"/>
      <c r="BI5186" s="51"/>
    </row>
    <row r="5187" spans="57:61" x14ac:dyDescent="0.55000000000000004">
      <c r="BE5187" s="51"/>
      <c r="BF5187" s="51"/>
      <c r="BG5187" s="51"/>
      <c r="BH5187" s="51"/>
      <c r="BI5187" s="51"/>
    </row>
    <row r="5188" spans="57:61" x14ac:dyDescent="0.55000000000000004">
      <c r="BE5188" s="51"/>
      <c r="BF5188" s="51"/>
      <c r="BG5188" s="51"/>
      <c r="BH5188" s="51"/>
      <c r="BI5188" s="51"/>
    </row>
    <row r="5189" spans="57:61" x14ac:dyDescent="0.55000000000000004">
      <c r="BE5189" s="51"/>
      <c r="BF5189" s="51"/>
      <c r="BG5189" s="51"/>
      <c r="BH5189" s="51"/>
      <c r="BI5189" s="51"/>
    </row>
    <row r="5190" spans="57:61" x14ac:dyDescent="0.55000000000000004">
      <c r="BE5190" s="51"/>
      <c r="BF5190" s="51"/>
      <c r="BG5190" s="51"/>
      <c r="BH5190" s="51"/>
      <c r="BI5190" s="51"/>
    </row>
    <row r="5191" spans="57:61" x14ac:dyDescent="0.55000000000000004">
      <c r="BE5191" s="51"/>
      <c r="BF5191" s="51"/>
      <c r="BG5191" s="51"/>
      <c r="BH5191" s="51"/>
      <c r="BI5191" s="51"/>
    </row>
    <row r="5192" spans="57:61" x14ac:dyDescent="0.55000000000000004">
      <c r="BE5192" s="51"/>
      <c r="BF5192" s="51"/>
      <c r="BG5192" s="51"/>
      <c r="BH5192" s="51"/>
      <c r="BI5192" s="51"/>
    </row>
    <row r="5193" spans="57:61" x14ac:dyDescent="0.55000000000000004">
      <c r="BE5193" s="51"/>
      <c r="BF5193" s="51"/>
      <c r="BG5193" s="51"/>
      <c r="BH5193" s="51"/>
      <c r="BI5193" s="51"/>
    </row>
    <row r="5194" spans="57:61" x14ac:dyDescent="0.55000000000000004">
      <c r="BE5194" s="51"/>
      <c r="BF5194" s="51"/>
      <c r="BG5194" s="51"/>
      <c r="BH5194" s="51"/>
      <c r="BI5194" s="51"/>
    </row>
    <row r="5195" spans="57:61" x14ac:dyDescent="0.55000000000000004">
      <c r="BE5195" s="51"/>
      <c r="BF5195" s="51"/>
      <c r="BG5195" s="51"/>
      <c r="BH5195" s="51"/>
      <c r="BI5195" s="51"/>
    </row>
    <row r="5196" spans="57:61" x14ac:dyDescent="0.55000000000000004">
      <c r="BE5196" s="51"/>
      <c r="BF5196" s="51"/>
      <c r="BG5196" s="51"/>
      <c r="BH5196" s="51"/>
      <c r="BI5196" s="51"/>
    </row>
    <row r="5197" spans="57:61" x14ac:dyDescent="0.55000000000000004">
      <c r="BE5197" s="51"/>
      <c r="BF5197" s="51"/>
      <c r="BG5197" s="51"/>
      <c r="BH5197" s="51"/>
      <c r="BI5197" s="51"/>
    </row>
    <row r="5198" spans="57:61" x14ac:dyDescent="0.55000000000000004">
      <c r="BE5198" s="51"/>
      <c r="BF5198" s="51"/>
      <c r="BG5198" s="51"/>
      <c r="BH5198" s="51"/>
      <c r="BI5198" s="51"/>
    </row>
    <row r="5199" spans="57:61" x14ac:dyDescent="0.55000000000000004">
      <c r="BE5199" s="51"/>
      <c r="BF5199" s="51"/>
      <c r="BG5199" s="51"/>
      <c r="BH5199" s="51"/>
      <c r="BI5199" s="51"/>
    </row>
    <row r="5200" spans="57:61" x14ac:dyDescent="0.55000000000000004">
      <c r="BE5200" s="51"/>
      <c r="BF5200" s="51"/>
      <c r="BG5200" s="51"/>
      <c r="BH5200" s="51"/>
      <c r="BI5200" s="51"/>
    </row>
    <row r="5201" spans="57:61" x14ac:dyDescent="0.55000000000000004">
      <c r="BE5201" s="51"/>
      <c r="BF5201" s="51"/>
      <c r="BG5201" s="51"/>
      <c r="BH5201" s="51"/>
      <c r="BI5201" s="51"/>
    </row>
    <row r="5202" spans="57:61" x14ac:dyDescent="0.55000000000000004">
      <c r="BE5202" s="51"/>
      <c r="BF5202" s="51"/>
      <c r="BG5202" s="51"/>
      <c r="BH5202" s="51"/>
      <c r="BI5202" s="51"/>
    </row>
    <row r="5203" spans="57:61" x14ac:dyDescent="0.55000000000000004">
      <c r="BE5203" s="51"/>
      <c r="BF5203" s="51"/>
      <c r="BG5203" s="51"/>
      <c r="BH5203" s="51"/>
      <c r="BI5203" s="51"/>
    </row>
    <row r="5204" spans="57:61" x14ac:dyDescent="0.55000000000000004">
      <c r="BE5204" s="51"/>
      <c r="BF5204" s="51"/>
      <c r="BG5204" s="51"/>
      <c r="BH5204" s="51"/>
      <c r="BI5204" s="51"/>
    </row>
    <row r="5205" spans="57:61" x14ac:dyDescent="0.55000000000000004">
      <c r="BE5205" s="51"/>
      <c r="BF5205" s="51"/>
      <c r="BG5205" s="51"/>
      <c r="BH5205" s="51"/>
      <c r="BI5205" s="51"/>
    </row>
    <row r="5206" spans="57:61" x14ac:dyDescent="0.55000000000000004">
      <c r="BE5206" s="51"/>
      <c r="BF5206" s="51"/>
      <c r="BG5206" s="51"/>
      <c r="BH5206" s="51"/>
      <c r="BI5206" s="51"/>
    </row>
    <row r="5207" spans="57:61" x14ac:dyDescent="0.55000000000000004">
      <c r="BE5207" s="51"/>
      <c r="BF5207" s="51"/>
      <c r="BG5207" s="51"/>
      <c r="BH5207" s="51"/>
      <c r="BI5207" s="51"/>
    </row>
    <row r="5208" spans="57:61" x14ac:dyDescent="0.55000000000000004">
      <c r="BE5208" s="51"/>
      <c r="BF5208" s="51"/>
      <c r="BG5208" s="51"/>
      <c r="BH5208" s="51"/>
      <c r="BI5208" s="51"/>
    </row>
    <row r="5209" spans="57:61" x14ac:dyDescent="0.55000000000000004">
      <c r="BE5209" s="51"/>
      <c r="BF5209" s="51"/>
      <c r="BG5209" s="51"/>
      <c r="BH5209" s="51"/>
      <c r="BI5209" s="51"/>
    </row>
    <row r="5210" spans="57:61" x14ac:dyDescent="0.55000000000000004">
      <c r="BE5210" s="51"/>
      <c r="BF5210" s="51"/>
      <c r="BG5210" s="51"/>
      <c r="BH5210" s="51"/>
      <c r="BI5210" s="51"/>
    </row>
    <row r="5211" spans="57:61" x14ac:dyDescent="0.55000000000000004">
      <c r="BE5211" s="51"/>
      <c r="BF5211" s="51"/>
      <c r="BG5211" s="51"/>
      <c r="BH5211" s="51"/>
      <c r="BI5211" s="51"/>
    </row>
    <row r="5212" spans="57:61" x14ac:dyDescent="0.55000000000000004">
      <c r="BE5212" s="51"/>
      <c r="BF5212" s="51"/>
      <c r="BG5212" s="51"/>
      <c r="BH5212" s="51"/>
      <c r="BI5212" s="51"/>
    </row>
    <row r="5213" spans="57:61" x14ac:dyDescent="0.55000000000000004">
      <c r="BE5213" s="51"/>
      <c r="BF5213" s="51"/>
      <c r="BG5213" s="51"/>
      <c r="BH5213" s="51"/>
      <c r="BI5213" s="51"/>
    </row>
    <row r="5214" spans="57:61" x14ac:dyDescent="0.55000000000000004">
      <c r="BE5214" s="51"/>
      <c r="BF5214" s="51"/>
      <c r="BG5214" s="51"/>
      <c r="BH5214" s="51"/>
      <c r="BI5214" s="51"/>
    </row>
    <row r="5215" spans="57:61" x14ac:dyDescent="0.55000000000000004">
      <c r="BE5215" s="51"/>
      <c r="BF5215" s="51"/>
      <c r="BG5215" s="51"/>
      <c r="BH5215" s="51"/>
      <c r="BI5215" s="51"/>
    </row>
    <row r="5216" spans="57:61" x14ac:dyDescent="0.55000000000000004">
      <c r="BE5216" s="51"/>
      <c r="BF5216" s="51"/>
      <c r="BG5216" s="51"/>
      <c r="BH5216" s="51"/>
      <c r="BI5216" s="51"/>
    </row>
    <row r="5217" spans="57:61" x14ac:dyDescent="0.55000000000000004">
      <c r="BE5217" s="51"/>
      <c r="BF5217" s="51"/>
      <c r="BG5217" s="51"/>
      <c r="BH5217" s="51"/>
      <c r="BI5217" s="51"/>
    </row>
    <row r="5218" spans="57:61" x14ac:dyDescent="0.55000000000000004">
      <c r="BE5218" s="51"/>
      <c r="BF5218" s="51"/>
      <c r="BG5218" s="51"/>
      <c r="BH5218" s="51"/>
      <c r="BI5218" s="51"/>
    </row>
    <row r="5219" spans="57:61" x14ac:dyDescent="0.55000000000000004">
      <c r="BE5219" s="51"/>
      <c r="BF5219" s="51"/>
      <c r="BG5219" s="51"/>
      <c r="BH5219" s="51"/>
      <c r="BI5219" s="51"/>
    </row>
    <row r="5220" spans="57:61" x14ac:dyDescent="0.55000000000000004">
      <c r="BE5220" s="51"/>
      <c r="BF5220" s="51"/>
      <c r="BG5220" s="51"/>
      <c r="BH5220" s="51"/>
      <c r="BI5220" s="51"/>
    </row>
    <row r="5221" spans="57:61" x14ac:dyDescent="0.55000000000000004">
      <c r="BE5221" s="51"/>
      <c r="BF5221" s="51"/>
      <c r="BG5221" s="51"/>
      <c r="BH5221" s="51"/>
      <c r="BI5221" s="51"/>
    </row>
    <row r="5222" spans="57:61" x14ac:dyDescent="0.55000000000000004">
      <c r="BE5222" s="51"/>
      <c r="BF5222" s="51"/>
      <c r="BG5222" s="51"/>
      <c r="BH5222" s="51"/>
      <c r="BI5222" s="51"/>
    </row>
    <row r="5223" spans="57:61" x14ac:dyDescent="0.55000000000000004">
      <c r="BE5223" s="51"/>
      <c r="BF5223" s="51"/>
      <c r="BG5223" s="51"/>
      <c r="BH5223" s="51"/>
      <c r="BI5223" s="51"/>
    </row>
    <row r="5224" spans="57:61" x14ac:dyDescent="0.55000000000000004">
      <c r="BE5224" s="51"/>
      <c r="BF5224" s="51"/>
      <c r="BG5224" s="51"/>
      <c r="BH5224" s="51"/>
      <c r="BI5224" s="51"/>
    </row>
    <row r="5225" spans="57:61" x14ac:dyDescent="0.55000000000000004">
      <c r="BE5225" s="51"/>
      <c r="BF5225" s="51"/>
      <c r="BG5225" s="51"/>
      <c r="BH5225" s="51"/>
      <c r="BI5225" s="51"/>
    </row>
    <row r="5226" spans="57:61" x14ac:dyDescent="0.55000000000000004">
      <c r="BE5226" s="51"/>
      <c r="BF5226" s="51"/>
      <c r="BG5226" s="51"/>
      <c r="BH5226" s="51"/>
      <c r="BI5226" s="51"/>
    </row>
    <row r="5227" spans="57:61" x14ac:dyDescent="0.55000000000000004">
      <c r="BE5227" s="51"/>
      <c r="BF5227" s="51"/>
      <c r="BG5227" s="51"/>
      <c r="BH5227" s="51"/>
      <c r="BI5227" s="51"/>
    </row>
    <row r="5228" spans="57:61" x14ac:dyDescent="0.55000000000000004">
      <c r="BE5228" s="51"/>
      <c r="BF5228" s="51"/>
      <c r="BG5228" s="51"/>
      <c r="BH5228" s="51"/>
      <c r="BI5228" s="51"/>
    </row>
    <row r="5229" spans="57:61" x14ac:dyDescent="0.55000000000000004">
      <c r="BE5229" s="51"/>
      <c r="BF5229" s="51"/>
      <c r="BG5229" s="51"/>
      <c r="BH5229" s="51"/>
      <c r="BI5229" s="51"/>
    </row>
    <row r="5230" spans="57:61" x14ac:dyDescent="0.55000000000000004">
      <c r="BE5230" s="51"/>
      <c r="BF5230" s="51"/>
      <c r="BG5230" s="51"/>
      <c r="BH5230" s="51"/>
      <c r="BI5230" s="51"/>
    </row>
    <row r="5231" spans="57:61" x14ac:dyDescent="0.55000000000000004">
      <c r="BE5231" s="51"/>
      <c r="BF5231" s="51"/>
      <c r="BG5231" s="51"/>
      <c r="BH5231" s="51"/>
      <c r="BI5231" s="51"/>
    </row>
    <row r="5232" spans="57:61" x14ac:dyDescent="0.55000000000000004">
      <c r="BE5232" s="51"/>
      <c r="BF5232" s="51"/>
      <c r="BG5232" s="51"/>
      <c r="BH5232" s="51"/>
      <c r="BI5232" s="51"/>
    </row>
    <row r="5233" spans="57:61" x14ac:dyDescent="0.55000000000000004">
      <c r="BE5233" s="51"/>
      <c r="BF5233" s="51"/>
      <c r="BG5233" s="51"/>
      <c r="BH5233" s="51"/>
      <c r="BI5233" s="51"/>
    </row>
    <row r="5234" spans="57:61" x14ac:dyDescent="0.55000000000000004">
      <c r="BE5234" s="51"/>
      <c r="BF5234" s="51"/>
      <c r="BG5234" s="51"/>
      <c r="BH5234" s="51"/>
      <c r="BI5234" s="51"/>
    </row>
    <row r="5235" spans="57:61" x14ac:dyDescent="0.55000000000000004">
      <c r="BE5235" s="51"/>
      <c r="BF5235" s="51"/>
      <c r="BG5235" s="51"/>
      <c r="BH5235" s="51"/>
      <c r="BI5235" s="51"/>
    </row>
    <row r="5236" spans="57:61" x14ac:dyDescent="0.55000000000000004">
      <c r="BE5236" s="51"/>
      <c r="BF5236" s="51"/>
      <c r="BG5236" s="51"/>
      <c r="BH5236" s="51"/>
      <c r="BI5236" s="51"/>
    </row>
    <row r="5237" spans="57:61" x14ac:dyDescent="0.55000000000000004">
      <c r="BE5237" s="51"/>
      <c r="BF5237" s="51"/>
      <c r="BG5237" s="51"/>
      <c r="BH5237" s="51"/>
      <c r="BI5237" s="51"/>
    </row>
    <row r="5238" spans="57:61" x14ac:dyDescent="0.55000000000000004">
      <c r="BE5238" s="51"/>
      <c r="BF5238" s="51"/>
      <c r="BG5238" s="51"/>
      <c r="BH5238" s="51"/>
      <c r="BI5238" s="51"/>
    </row>
    <row r="5239" spans="57:61" x14ac:dyDescent="0.55000000000000004">
      <c r="BE5239" s="51"/>
      <c r="BF5239" s="51"/>
      <c r="BG5239" s="51"/>
      <c r="BH5239" s="51"/>
      <c r="BI5239" s="51"/>
    </row>
    <row r="5240" spans="57:61" x14ac:dyDescent="0.55000000000000004">
      <c r="BE5240" s="51"/>
      <c r="BF5240" s="51"/>
      <c r="BG5240" s="51"/>
      <c r="BH5240" s="51"/>
      <c r="BI5240" s="51"/>
    </row>
    <row r="5241" spans="57:61" x14ac:dyDescent="0.55000000000000004">
      <c r="BE5241" s="51"/>
      <c r="BF5241" s="51"/>
      <c r="BG5241" s="51"/>
      <c r="BH5241" s="51"/>
      <c r="BI5241" s="51"/>
    </row>
    <row r="5242" spans="57:61" x14ac:dyDescent="0.55000000000000004">
      <c r="BE5242" s="51"/>
      <c r="BF5242" s="51"/>
      <c r="BG5242" s="51"/>
      <c r="BH5242" s="51"/>
      <c r="BI5242" s="51"/>
    </row>
    <row r="5243" spans="57:61" x14ac:dyDescent="0.55000000000000004">
      <c r="BE5243" s="51"/>
      <c r="BF5243" s="51"/>
      <c r="BG5243" s="51"/>
      <c r="BH5243" s="51"/>
      <c r="BI5243" s="51"/>
    </row>
    <row r="5244" spans="57:61" x14ac:dyDescent="0.55000000000000004">
      <c r="BE5244" s="51"/>
      <c r="BF5244" s="51"/>
      <c r="BG5244" s="51"/>
      <c r="BH5244" s="51"/>
      <c r="BI5244" s="51"/>
    </row>
    <row r="5245" spans="57:61" x14ac:dyDescent="0.55000000000000004">
      <c r="BE5245" s="51"/>
      <c r="BF5245" s="51"/>
      <c r="BG5245" s="51"/>
      <c r="BH5245" s="51"/>
      <c r="BI5245" s="51"/>
    </row>
    <row r="5246" spans="57:61" x14ac:dyDescent="0.55000000000000004">
      <c r="BE5246" s="51"/>
      <c r="BF5246" s="51"/>
      <c r="BG5246" s="51"/>
      <c r="BH5246" s="51"/>
      <c r="BI5246" s="51"/>
    </row>
    <row r="5247" spans="57:61" x14ac:dyDescent="0.55000000000000004">
      <c r="BE5247" s="51"/>
      <c r="BF5247" s="51"/>
      <c r="BG5247" s="51"/>
      <c r="BH5247" s="51"/>
      <c r="BI5247" s="51"/>
    </row>
    <row r="5248" spans="57:61" x14ac:dyDescent="0.55000000000000004">
      <c r="BE5248" s="51"/>
      <c r="BF5248" s="51"/>
      <c r="BG5248" s="51"/>
      <c r="BH5248" s="51"/>
      <c r="BI5248" s="51"/>
    </row>
    <row r="5249" spans="57:61" x14ac:dyDescent="0.55000000000000004">
      <c r="BE5249" s="51"/>
      <c r="BF5249" s="51"/>
      <c r="BG5249" s="51"/>
      <c r="BH5249" s="51"/>
      <c r="BI5249" s="51"/>
    </row>
    <row r="5250" spans="57:61" x14ac:dyDescent="0.55000000000000004">
      <c r="BE5250" s="51"/>
      <c r="BF5250" s="51"/>
      <c r="BG5250" s="51"/>
      <c r="BH5250" s="51"/>
      <c r="BI5250" s="51"/>
    </row>
    <row r="5251" spans="57:61" x14ac:dyDescent="0.55000000000000004">
      <c r="BE5251" s="51"/>
      <c r="BF5251" s="51"/>
      <c r="BG5251" s="51"/>
      <c r="BH5251" s="51"/>
      <c r="BI5251" s="51"/>
    </row>
    <row r="5252" spans="57:61" x14ac:dyDescent="0.55000000000000004">
      <c r="BE5252" s="51"/>
      <c r="BF5252" s="51"/>
      <c r="BG5252" s="51"/>
      <c r="BH5252" s="51"/>
      <c r="BI5252" s="51"/>
    </row>
    <row r="5253" spans="57:61" x14ac:dyDescent="0.55000000000000004">
      <c r="BE5253" s="51"/>
      <c r="BF5253" s="51"/>
      <c r="BG5253" s="51"/>
      <c r="BH5253" s="51"/>
      <c r="BI5253" s="51"/>
    </row>
    <row r="5254" spans="57:61" x14ac:dyDescent="0.55000000000000004">
      <c r="BE5254" s="51"/>
      <c r="BF5254" s="51"/>
      <c r="BG5254" s="51"/>
      <c r="BH5254" s="51"/>
      <c r="BI5254" s="51"/>
    </row>
    <row r="5255" spans="57:61" x14ac:dyDescent="0.55000000000000004">
      <c r="BE5255" s="51"/>
      <c r="BF5255" s="51"/>
      <c r="BG5255" s="51"/>
      <c r="BH5255" s="51"/>
      <c r="BI5255" s="51"/>
    </row>
    <row r="5256" spans="57:61" x14ac:dyDescent="0.55000000000000004">
      <c r="BE5256" s="51"/>
      <c r="BF5256" s="51"/>
      <c r="BG5256" s="51"/>
      <c r="BH5256" s="51"/>
      <c r="BI5256" s="51"/>
    </row>
    <row r="5257" spans="57:61" x14ac:dyDescent="0.55000000000000004">
      <c r="BE5257" s="51"/>
      <c r="BF5257" s="51"/>
      <c r="BG5257" s="51"/>
      <c r="BH5257" s="51"/>
      <c r="BI5257" s="51"/>
    </row>
    <row r="5258" spans="57:61" x14ac:dyDescent="0.55000000000000004">
      <c r="BE5258" s="51"/>
      <c r="BF5258" s="51"/>
      <c r="BG5258" s="51"/>
      <c r="BH5258" s="51"/>
      <c r="BI5258" s="51"/>
    </row>
    <row r="5259" spans="57:61" x14ac:dyDescent="0.55000000000000004">
      <c r="BE5259" s="51"/>
      <c r="BF5259" s="51"/>
      <c r="BG5259" s="51"/>
      <c r="BH5259" s="51"/>
      <c r="BI5259" s="51"/>
    </row>
    <row r="5260" spans="57:61" x14ac:dyDescent="0.55000000000000004">
      <c r="BE5260" s="51"/>
      <c r="BF5260" s="51"/>
      <c r="BG5260" s="51"/>
      <c r="BH5260" s="51"/>
      <c r="BI5260" s="51"/>
    </row>
    <row r="5261" spans="57:61" x14ac:dyDescent="0.55000000000000004">
      <c r="BE5261" s="51"/>
      <c r="BF5261" s="51"/>
      <c r="BG5261" s="51"/>
      <c r="BH5261" s="51"/>
      <c r="BI5261" s="51"/>
    </row>
    <row r="5262" spans="57:61" x14ac:dyDescent="0.55000000000000004">
      <c r="BE5262" s="51"/>
      <c r="BF5262" s="51"/>
      <c r="BG5262" s="51"/>
      <c r="BH5262" s="51"/>
      <c r="BI5262" s="51"/>
    </row>
    <row r="5263" spans="57:61" x14ac:dyDescent="0.55000000000000004">
      <c r="BE5263" s="51"/>
      <c r="BF5263" s="51"/>
      <c r="BG5263" s="51"/>
      <c r="BH5263" s="51"/>
      <c r="BI5263" s="51"/>
    </row>
    <row r="5264" spans="57:61" x14ac:dyDescent="0.55000000000000004">
      <c r="BE5264" s="51"/>
      <c r="BF5264" s="51"/>
      <c r="BG5264" s="51"/>
      <c r="BH5264" s="51"/>
      <c r="BI5264" s="51"/>
    </row>
    <row r="5265" spans="57:61" x14ac:dyDescent="0.55000000000000004">
      <c r="BE5265" s="51"/>
      <c r="BF5265" s="51"/>
      <c r="BG5265" s="51"/>
      <c r="BH5265" s="51"/>
      <c r="BI5265" s="51"/>
    </row>
    <row r="5266" spans="57:61" x14ac:dyDescent="0.55000000000000004">
      <c r="BE5266" s="51"/>
      <c r="BF5266" s="51"/>
      <c r="BG5266" s="51"/>
      <c r="BH5266" s="51"/>
      <c r="BI5266" s="51"/>
    </row>
    <row r="5267" spans="57:61" x14ac:dyDescent="0.55000000000000004">
      <c r="BE5267" s="51"/>
      <c r="BF5267" s="51"/>
      <c r="BG5267" s="51"/>
      <c r="BH5267" s="51"/>
      <c r="BI5267" s="51"/>
    </row>
    <row r="5268" spans="57:61" x14ac:dyDescent="0.55000000000000004">
      <c r="BE5268" s="51"/>
      <c r="BF5268" s="51"/>
      <c r="BG5268" s="51"/>
      <c r="BH5268" s="51"/>
      <c r="BI5268" s="51"/>
    </row>
    <row r="5269" spans="57:61" x14ac:dyDescent="0.55000000000000004">
      <c r="BE5269" s="51"/>
      <c r="BF5269" s="51"/>
      <c r="BG5269" s="51"/>
      <c r="BH5269" s="51"/>
      <c r="BI5269" s="51"/>
    </row>
    <row r="5270" spans="57:61" x14ac:dyDescent="0.55000000000000004">
      <c r="BE5270" s="51"/>
      <c r="BF5270" s="51"/>
      <c r="BG5270" s="51"/>
      <c r="BH5270" s="51"/>
      <c r="BI5270" s="51"/>
    </row>
    <row r="5271" spans="57:61" x14ac:dyDescent="0.55000000000000004">
      <c r="BE5271" s="51"/>
      <c r="BF5271" s="51"/>
      <c r="BG5271" s="51"/>
      <c r="BH5271" s="51"/>
      <c r="BI5271" s="51"/>
    </row>
    <row r="5272" spans="57:61" x14ac:dyDescent="0.55000000000000004">
      <c r="BE5272" s="51"/>
      <c r="BF5272" s="51"/>
      <c r="BG5272" s="51"/>
      <c r="BH5272" s="51"/>
      <c r="BI5272" s="51"/>
    </row>
    <row r="5273" spans="57:61" x14ac:dyDescent="0.55000000000000004">
      <c r="BE5273" s="51"/>
      <c r="BF5273" s="51"/>
      <c r="BG5273" s="51"/>
      <c r="BH5273" s="51"/>
      <c r="BI5273" s="51"/>
    </row>
    <row r="5274" spans="57:61" x14ac:dyDescent="0.55000000000000004">
      <c r="BE5274" s="51"/>
      <c r="BF5274" s="51"/>
      <c r="BG5274" s="51"/>
      <c r="BH5274" s="51"/>
      <c r="BI5274" s="51"/>
    </row>
    <row r="5275" spans="57:61" x14ac:dyDescent="0.55000000000000004">
      <c r="BE5275" s="51"/>
      <c r="BF5275" s="51"/>
      <c r="BG5275" s="51"/>
      <c r="BH5275" s="51"/>
      <c r="BI5275" s="51"/>
    </row>
    <row r="5276" spans="57:61" x14ac:dyDescent="0.55000000000000004">
      <c r="BE5276" s="51"/>
      <c r="BF5276" s="51"/>
      <c r="BG5276" s="51"/>
      <c r="BH5276" s="51"/>
      <c r="BI5276" s="51"/>
    </row>
    <row r="5277" spans="57:61" x14ac:dyDescent="0.55000000000000004">
      <c r="BE5277" s="51"/>
      <c r="BF5277" s="51"/>
      <c r="BG5277" s="51"/>
      <c r="BH5277" s="51"/>
      <c r="BI5277" s="51"/>
    </row>
    <row r="5278" spans="57:61" x14ac:dyDescent="0.55000000000000004">
      <c r="BE5278" s="51"/>
      <c r="BF5278" s="51"/>
      <c r="BG5278" s="51"/>
      <c r="BH5278" s="51"/>
      <c r="BI5278" s="51"/>
    </row>
    <row r="5279" spans="57:61" x14ac:dyDescent="0.55000000000000004">
      <c r="BE5279" s="51"/>
      <c r="BF5279" s="51"/>
      <c r="BG5279" s="51"/>
      <c r="BH5279" s="51"/>
      <c r="BI5279" s="51"/>
    </row>
    <row r="5280" spans="57:61" x14ac:dyDescent="0.55000000000000004">
      <c r="BE5280" s="51"/>
      <c r="BF5280" s="51"/>
      <c r="BG5280" s="51"/>
      <c r="BH5280" s="51"/>
      <c r="BI5280" s="51"/>
    </row>
    <row r="5281" spans="57:61" x14ac:dyDescent="0.55000000000000004">
      <c r="BE5281" s="51"/>
      <c r="BF5281" s="51"/>
      <c r="BG5281" s="51"/>
      <c r="BH5281" s="51"/>
      <c r="BI5281" s="51"/>
    </row>
    <row r="5282" spans="57:61" x14ac:dyDescent="0.55000000000000004">
      <c r="BE5282" s="51"/>
      <c r="BF5282" s="51"/>
      <c r="BG5282" s="51"/>
      <c r="BH5282" s="51"/>
      <c r="BI5282" s="51"/>
    </row>
    <row r="5283" spans="57:61" x14ac:dyDescent="0.55000000000000004">
      <c r="BE5283" s="51"/>
      <c r="BF5283" s="51"/>
      <c r="BG5283" s="51"/>
      <c r="BH5283" s="51"/>
      <c r="BI5283" s="51"/>
    </row>
    <row r="5284" spans="57:61" x14ac:dyDescent="0.55000000000000004">
      <c r="BE5284" s="51"/>
      <c r="BF5284" s="51"/>
      <c r="BG5284" s="51"/>
      <c r="BH5284" s="51"/>
      <c r="BI5284" s="51"/>
    </row>
    <row r="5285" spans="57:61" x14ac:dyDescent="0.55000000000000004">
      <c r="BE5285" s="51"/>
      <c r="BF5285" s="51"/>
      <c r="BG5285" s="51"/>
      <c r="BH5285" s="51"/>
      <c r="BI5285" s="51"/>
    </row>
    <row r="5286" spans="57:61" x14ac:dyDescent="0.55000000000000004">
      <c r="BE5286" s="51"/>
      <c r="BF5286" s="51"/>
      <c r="BG5286" s="51"/>
      <c r="BH5286" s="51"/>
      <c r="BI5286" s="51"/>
    </row>
    <row r="5287" spans="57:61" x14ac:dyDescent="0.55000000000000004">
      <c r="BE5287" s="51"/>
      <c r="BF5287" s="51"/>
      <c r="BG5287" s="51"/>
      <c r="BH5287" s="51"/>
      <c r="BI5287" s="51"/>
    </row>
    <row r="5288" spans="57:61" x14ac:dyDescent="0.55000000000000004">
      <c r="BE5288" s="51"/>
      <c r="BF5288" s="51"/>
      <c r="BG5288" s="51"/>
      <c r="BH5288" s="51"/>
      <c r="BI5288" s="51"/>
    </row>
    <row r="5289" spans="57:61" x14ac:dyDescent="0.55000000000000004">
      <c r="BE5289" s="51"/>
      <c r="BF5289" s="51"/>
      <c r="BG5289" s="51"/>
      <c r="BH5289" s="51"/>
      <c r="BI5289" s="51"/>
    </row>
    <row r="5290" spans="57:61" x14ac:dyDescent="0.55000000000000004">
      <c r="BE5290" s="51"/>
      <c r="BF5290" s="51"/>
      <c r="BG5290" s="51"/>
      <c r="BH5290" s="51"/>
      <c r="BI5290" s="51"/>
    </row>
    <row r="5291" spans="57:61" x14ac:dyDescent="0.55000000000000004">
      <c r="BE5291" s="51"/>
      <c r="BF5291" s="51"/>
      <c r="BG5291" s="51"/>
      <c r="BH5291" s="51"/>
      <c r="BI5291" s="51"/>
    </row>
    <row r="5292" spans="57:61" x14ac:dyDescent="0.55000000000000004">
      <c r="BE5292" s="51"/>
      <c r="BF5292" s="51"/>
      <c r="BG5292" s="51"/>
      <c r="BH5292" s="51"/>
      <c r="BI5292" s="51"/>
    </row>
    <row r="5293" spans="57:61" x14ac:dyDescent="0.55000000000000004">
      <c r="BE5293" s="51"/>
      <c r="BF5293" s="51"/>
      <c r="BG5293" s="51"/>
      <c r="BH5293" s="51"/>
      <c r="BI5293" s="51"/>
    </row>
    <row r="5294" spans="57:61" x14ac:dyDescent="0.55000000000000004">
      <c r="BE5294" s="51"/>
      <c r="BF5294" s="51"/>
      <c r="BG5294" s="51"/>
      <c r="BH5294" s="51"/>
      <c r="BI5294" s="51"/>
    </row>
    <row r="5295" spans="57:61" x14ac:dyDescent="0.55000000000000004">
      <c r="BE5295" s="51"/>
      <c r="BF5295" s="51"/>
      <c r="BG5295" s="51"/>
      <c r="BH5295" s="51"/>
      <c r="BI5295" s="51"/>
    </row>
    <row r="5296" spans="57:61" x14ac:dyDescent="0.55000000000000004">
      <c r="BE5296" s="51"/>
      <c r="BF5296" s="51"/>
      <c r="BG5296" s="51"/>
      <c r="BH5296" s="51"/>
      <c r="BI5296" s="51"/>
    </row>
    <row r="5297" spans="57:61" x14ac:dyDescent="0.55000000000000004">
      <c r="BE5297" s="51"/>
      <c r="BF5297" s="51"/>
      <c r="BG5297" s="51"/>
      <c r="BH5297" s="51"/>
      <c r="BI5297" s="51"/>
    </row>
    <row r="5298" spans="57:61" x14ac:dyDescent="0.55000000000000004">
      <c r="BE5298" s="51"/>
      <c r="BF5298" s="51"/>
      <c r="BG5298" s="51"/>
      <c r="BH5298" s="51"/>
      <c r="BI5298" s="51"/>
    </row>
    <row r="5299" spans="57:61" x14ac:dyDescent="0.55000000000000004">
      <c r="BE5299" s="51"/>
      <c r="BF5299" s="51"/>
      <c r="BG5299" s="51"/>
      <c r="BH5299" s="51"/>
      <c r="BI5299" s="51"/>
    </row>
    <row r="5300" spans="57:61" x14ac:dyDescent="0.55000000000000004">
      <c r="BE5300" s="51"/>
      <c r="BF5300" s="51"/>
      <c r="BG5300" s="51"/>
      <c r="BH5300" s="51"/>
      <c r="BI5300" s="51"/>
    </row>
    <row r="5301" spans="57:61" x14ac:dyDescent="0.55000000000000004">
      <c r="BE5301" s="51"/>
      <c r="BF5301" s="51"/>
      <c r="BG5301" s="51"/>
      <c r="BH5301" s="51"/>
      <c r="BI5301" s="51"/>
    </row>
    <row r="5302" spans="57:61" x14ac:dyDescent="0.55000000000000004">
      <c r="BE5302" s="51"/>
      <c r="BF5302" s="51"/>
      <c r="BG5302" s="51"/>
      <c r="BH5302" s="51"/>
      <c r="BI5302" s="51"/>
    </row>
    <row r="5303" spans="57:61" x14ac:dyDescent="0.55000000000000004">
      <c r="BE5303" s="51"/>
      <c r="BF5303" s="51"/>
      <c r="BG5303" s="51"/>
      <c r="BH5303" s="51"/>
      <c r="BI5303" s="51"/>
    </row>
    <row r="5304" spans="57:61" x14ac:dyDescent="0.55000000000000004">
      <c r="BE5304" s="51"/>
      <c r="BF5304" s="51"/>
      <c r="BG5304" s="51"/>
      <c r="BH5304" s="51"/>
      <c r="BI5304" s="51"/>
    </row>
    <row r="5305" spans="57:61" x14ac:dyDescent="0.55000000000000004">
      <c r="BE5305" s="51"/>
      <c r="BF5305" s="51"/>
      <c r="BG5305" s="51"/>
      <c r="BH5305" s="51"/>
      <c r="BI5305" s="51"/>
    </row>
    <row r="5306" spans="57:61" x14ac:dyDescent="0.55000000000000004">
      <c r="BE5306" s="51"/>
      <c r="BF5306" s="51"/>
      <c r="BG5306" s="51"/>
      <c r="BH5306" s="51"/>
      <c r="BI5306" s="51"/>
    </row>
    <row r="5307" spans="57:61" x14ac:dyDescent="0.55000000000000004">
      <c r="BE5307" s="51"/>
      <c r="BF5307" s="51"/>
      <c r="BG5307" s="51"/>
      <c r="BH5307" s="51"/>
      <c r="BI5307" s="51"/>
    </row>
    <row r="5308" spans="57:61" x14ac:dyDescent="0.55000000000000004">
      <c r="BE5308" s="51"/>
      <c r="BF5308" s="51"/>
      <c r="BG5308" s="51"/>
      <c r="BH5308" s="51"/>
      <c r="BI5308" s="51"/>
    </row>
    <row r="5309" spans="57:61" x14ac:dyDescent="0.55000000000000004">
      <c r="BE5309" s="51"/>
      <c r="BF5309" s="51"/>
      <c r="BG5309" s="51"/>
      <c r="BH5309" s="51"/>
      <c r="BI5309" s="51"/>
    </row>
    <row r="5310" spans="57:61" x14ac:dyDescent="0.55000000000000004">
      <c r="BE5310" s="51"/>
      <c r="BF5310" s="51"/>
      <c r="BG5310" s="51"/>
      <c r="BH5310" s="51"/>
      <c r="BI5310" s="51"/>
    </row>
    <row r="5311" spans="57:61" x14ac:dyDescent="0.55000000000000004">
      <c r="BE5311" s="51"/>
      <c r="BF5311" s="51"/>
      <c r="BG5311" s="51"/>
      <c r="BH5311" s="51"/>
      <c r="BI5311" s="51"/>
    </row>
    <row r="5312" spans="57:61" x14ac:dyDescent="0.55000000000000004">
      <c r="BE5312" s="51"/>
      <c r="BF5312" s="51"/>
      <c r="BG5312" s="51"/>
      <c r="BH5312" s="51"/>
      <c r="BI5312" s="51"/>
    </row>
    <row r="5313" spans="57:61" x14ac:dyDescent="0.55000000000000004">
      <c r="BE5313" s="51"/>
      <c r="BF5313" s="51"/>
      <c r="BG5313" s="51"/>
      <c r="BH5313" s="51"/>
      <c r="BI5313" s="51"/>
    </row>
    <row r="5314" spans="57:61" x14ac:dyDescent="0.55000000000000004">
      <c r="BE5314" s="51"/>
      <c r="BF5314" s="51"/>
      <c r="BG5314" s="51"/>
      <c r="BH5314" s="51"/>
      <c r="BI5314" s="51"/>
    </row>
    <row r="5315" spans="57:61" x14ac:dyDescent="0.55000000000000004">
      <c r="BE5315" s="51"/>
      <c r="BF5315" s="51"/>
      <c r="BG5315" s="51"/>
      <c r="BH5315" s="51"/>
      <c r="BI5315" s="51"/>
    </row>
    <row r="5316" spans="57:61" x14ac:dyDescent="0.55000000000000004">
      <c r="BE5316" s="51"/>
      <c r="BF5316" s="51"/>
      <c r="BG5316" s="51"/>
      <c r="BH5316" s="51"/>
      <c r="BI5316" s="51"/>
    </row>
    <row r="5317" spans="57:61" x14ac:dyDescent="0.55000000000000004">
      <c r="BE5317" s="51"/>
      <c r="BF5317" s="51"/>
      <c r="BG5317" s="51"/>
      <c r="BH5317" s="51"/>
      <c r="BI5317" s="51"/>
    </row>
    <row r="5318" spans="57:61" x14ac:dyDescent="0.55000000000000004">
      <c r="BE5318" s="51"/>
      <c r="BF5318" s="51"/>
      <c r="BG5318" s="51"/>
      <c r="BH5318" s="51"/>
      <c r="BI5318" s="51"/>
    </row>
    <row r="5319" spans="57:61" x14ac:dyDescent="0.55000000000000004">
      <c r="BE5319" s="51"/>
      <c r="BF5319" s="51"/>
      <c r="BG5319" s="51"/>
      <c r="BH5319" s="51"/>
      <c r="BI5319" s="51"/>
    </row>
    <row r="5320" spans="57:61" x14ac:dyDescent="0.55000000000000004">
      <c r="BE5320" s="51"/>
      <c r="BF5320" s="51"/>
      <c r="BG5320" s="51"/>
      <c r="BH5320" s="51"/>
      <c r="BI5320" s="51"/>
    </row>
    <row r="5321" spans="57:61" x14ac:dyDescent="0.55000000000000004">
      <c r="BE5321" s="51"/>
      <c r="BF5321" s="51"/>
      <c r="BG5321" s="51"/>
      <c r="BH5321" s="51"/>
      <c r="BI5321" s="51"/>
    </row>
    <row r="5322" spans="57:61" x14ac:dyDescent="0.55000000000000004">
      <c r="BE5322" s="51"/>
      <c r="BF5322" s="51"/>
      <c r="BG5322" s="51"/>
      <c r="BH5322" s="51"/>
      <c r="BI5322" s="51"/>
    </row>
    <row r="5323" spans="57:61" x14ac:dyDescent="0.55000000000000004">
      <c r="BE5323" s="51"/>
      <c r="BF5323" s="51"/>
      <c r="BG5323" s="51"/>
      <c r="BH5323" s="51"/>
      <c r="BI5323" s="51"/>
    </row>
    <row r="5324" spans="57:61" x14ac:dyDescent="0.55000000000000004">
      <c r="BE5324" s="51"/>
      <c r="BF5324" s="51"/>
      <c r="BG5324" s="51"/>
      <c r="BH5324" s="51"/>
      <c r="BI5324" s="51"/>
    </row>
    <row r="5325" spans="57:61" x14ac:dyDescent="0.55000000000000004">
      <c r="BE5325" s="51"/>
      <c r="BF5325" s="51"/>
      <c r="BG5325" s="51"/>
      <c r="BH5325" s="51"/>
      <c r="BI5325" s="51"/>
    </row>
    <row r="5326" spans="57:61" x14ac:dyDescent="0.55000000000000004">
      <c r="BE5326" s="51"/>
      <c r="BF5326" s="51"/>
      <c r="BG5326" s="51"/>
      <c r="BH5326" s="51"/>
      <c r="BI5326" s="51"/>
    </row>
    <row r="5327" spans="57:61" x14ac:dyDescent="0.55000000000000004">
      <c r="BE5327" s="51"/>
      <c r="BF5327" s="51"/>
      <c r="BG5327" s="51"/>
      <c r="BH5327" s="51"/>
      <c r="BI5327" s="51"/>
    </row>
    <row r="5328" spans="57:61" x14ac:dyDescent="0.55000000000000004">
      <c r="BE5328" s="51"/>
      <c r="BF5328" s="51"/>
      <c r="BG5328" s="51"/>
      <c r="BH5328" s="51"/>
      <c r="BI5328" s="51"/>
    </row>
    <row r="5329" spans="57:61" x14ac:dyDescent="0.55000000000000004">
      <c r="BE5329" s="51"/>
      <c r="BF5329" s="51"/>
      <c r="BG5329" s="51"/>
      <c r="BH5329" s="51"/>
      <c r="BI5329" s="51"/>
    </row>
    <row r="5330" spans="57:61" x14ac:dyDescent="0.55000000000000004">
      <c r="BE5330" s="51"/>
      <c r="BF5330" s="51"/>
      <c r="BG5330" s="51"/>
      <c r="BH5330" s="51"/>
      <c r="BI5330" s="51"/>
    </row>
    <row r="5331" spans="57:61" x14ac:dyDescent="0.55000000000000004">
      <c r="BE5331" s="51"/>
      <c r="BF5331" s="51"/>
      <c r="BG5331" s="51"/>
      <c r="BH5331" s="51"/>
      <c r="BI5331" s="51"/>
    </row>
    <row r="5332" spans="57:61" x14ac:dyDescent="0.55000000000000004">
      <c r="BE5332" s="51"/>
      <c r="BF5332" s="51"/>
      <c r="BG5332" s="51"/>
      <c r="BH5332" s="51"/>
      <c r="BI5332" s="51"/>
    </row>
    <row r="5333" spans="57:61" x14ac:dyDescent="0.55000000000000004">
      <c r="BE5333" s="51"/>
      <c r="BF5333" s="51"/>
      <c r="BG5333" s="51"/>
      <c r="BH5333" s="51"/>
      <c r="BI5333" s="51"/>
    </row>
    <row r="5334" spans="57:61" x14ac:dyDescent="0.55000000000000004">
      <c r="BE5334" s="51"/>
      <c r="BF5334" s="51"/>
      <c r="BG5334" s="51"/>
      <c r="BH5334" s="51"/>
      <c r="BI5334" s="51"/>
    </row>
    <row r="5335" spans="57:61" x14ac:dyDescent="0.55000000000000004">
      <c r="BE5335" s="51"/>
      <c r="BF5335" s="51"/>
      <c r="BG5335" s="51"/>
      <c r="BH5335" s="51"/>
      <c r="BI5335" s="51"/>
    </row>
    <row r="5336" spans="57:61" x14ac:dyDescent="0.55000000000000004">
      <c r="BE5336" s="51"/>
      <c r="BF5336" s="51"/>
      <c r="BG5336" s="51"/>
      <c r="BH5336" s="51"/>
      <c r="BI5336" s="51"/>
    </row>
    <row r="5337" spans="57:61" x14ac:dyDescent="0.55000000000000004">
      <c r="BE5337" s="51"/>
      <c r="BF5337" s="51"/>
      <c r="BG5337" s="51"/>
      <c r="BH5337" s="51"/>
      <c r="BI5337" s="51"/>
    </row>
    <row r="5338" spans="57:61" x14ac:dyDescent="0.55000000000000004">
      <c r="BE5338" s="51"/>
      <c r="BF5338" s="51"/>
      <c r="BG5338" s="51"/>
      <c r="BH5338" s="51"/>
      <c r="BI5338" s="51"/>
    </row>
    <row r="5339" spans="57:61" x14ac:dyDescent="0.55000000000000004">
      <c r="BE5339" s="51"/>
      <c r="BF5339" s="51"/>
      <c r="BG5339" s="51"/>
      <c r="BH5339" s="51"/>
      <c r="BI5339" s="51"/>
    </row>
    <row r="5340" spans="57:61" x14ac:dyDescent="0.55000000000000004">
      <c r="BE5340" s="51"/>
      <c r="BF5340" s="51"/>
      <c r="BG5340" s="51"/>
      <c r="BH5340" s="51"/>
      <c r="BI5340" s="51"/>
    </row>
    <row r="5341" spans="57:61" x14ac:dyDescent="0.55000000000000004">
      <c r="BE5341" s="51"/>
      <c r="BF5341" s="51"/>
      <c r="BG5341" s="51"/>
      <c r="BH5341" s="51"/>
      <c r="BI5341" s="51"/>
    </row>
    <row r="5342" spans="57:61" x14ac:dyDescent="0.55000000000000004">
      <c r="BE5342" s="51"/>
      <c r="BF5342" s="51"/>
      <c r="BG5342" s="51"/>
      <c r="BH5342" s="51"/>
      <c r="BI5342" s="51"/>
    </row>
    <row r="5343" spans="57:61" x14ac:dyDescent="0.55000000000000004">
      <c r="BE5343" s="51"/>
      <c r="BF5343" s="51"/>
      <c r="BG5343" s="51"/>
      <c r="BH5343" s="51"/>
      <c r="BI5343" s="51"/>
    </row>
    <row r="5344" spans="57:61" x14ac:dyDescent="0.55000000000000004">
      <c r="BE5344" s="51"/>
      <c r="BF5344" s="51"/>
      <c r="BG5344" s="51"/>
      <c r="BH5344" s="51"/>
      <c r="BI5344" s="51"/>
    </row>
    <row r="5345" spans="57:61" x14ac:dyDescent="0.55000000000000004">
      <c r="BE5345" s="51"/>
      <c r="BF5345" s="51"/>
      <c r="BG5345" s="51"/>
      <c r="BH5345" s="51"/>
      <c r="BI5345" s="51"/>
    </row>
    <row r="5346" spans="57:61" x14ac:dyDescent="0.55000000000000004">
      <c r="BE5346" s="51"/>
      <c r="BF5346" s="51"/>
      <c r="BG5346" s="51"/>
      <c r="BH5346" s="51"/>
      <c r="BI5346" s="51"/>
    </row>
    <row r="5347" spans="57:61" x14ac:dyDescent="0.55000000000000004">
      <c r="BE5347" s="51"/>
      <c r="BF5347" s="51"/>
      <c r="BG5347" s="51"/>
      <c r="BH5347" s="51"/>
      <c r="BI5347" s="51"/>
    </row>
    <row r="5348" spans="57:61" x14ac:dyDescent="0.55000000000000004">
      <c r="BE5348" s="51"/>
      <c r="BF5348" s="51"/>
      <c r="BG5348" s="51"/>
      <c r="BH5348" s="51"/>
      <c r="BI5348" s="51"/>
    </row>
    <row r="5349" spans="57:61" x14ac:dyDescent="0.55000000000000004">
      <c r="BE5349" s="51"/>
      <c r="BF5349" s="51"/>
      <c r="BG5349" s="51"/>
      <c r="BH5349" s="51"/>
      <c r="BI5349" s="51"/>
    </row>
    <row r="5350" spans="57:61" x14ac:dyDescent="0.55000000000000004">
      <c r="BE5350" s="51"/>
      <c r="BF5350" s="51"/>
      <c r="BG5350" s="51"/>
      <c r="BH5350" s="51"/>
      <c r="BI5350" s="51"/>
    </row>
    <row r="5351" spans="57:61" x14ac:dyDescent="0.55000000000000004">
      <c r="BE5351" s="51"/>
      <c r="BF5351" s="51"/>
      <c r="BG5351" s="51"/>
      <c r="BH5351" s="51"/>
      <c r="BI5351" s="51"/>
    </row>
    <row r="5352" spans="57:61" x14ac:dyDescent="0.55000000000000004">
      <c r="BE5352" s="51"/>
      <c r="BF5352" s="51"/>
      <c r="BG5352" s="51"/>
      <c r="BH5352" s="51"/>
      <c r="BI5352" s="51"/>
    </row>
    <row r="5353" spans="57:61" x14ac:dyDescent="0.55000000000000004">
      <c r="BE5353" s="51"/>
      <c r="BF5353" s="51"/>
      <c r="BG5353" s="51"/>
      <c r="BH5353" s="51"/>
      <c r="BI5353" s="51"/>
    </row>
    <row r="5354" spans="57:61" x14ac:dyDescent="0.55000000000000004">
      <c r="BE5354" s="51"/>
      <c r="BF5354" s="51"/>
      <c r="BG5354" s="51"/>
      <c r="BH5354" s="51"/>
      <c r="BI5354" s="51"/>
    </row>
    <row r="5355" spans="57:61" x14ac:dyDescent="0.55000000000000004">
      <c r="BE5355" s="51"/>
      <c r="BF5355" s="51"/>
      <c r="BG5355" s="51"/>
      <c r="BH5355" s="51"/>
      <c r="BI5355" s="51"/>
    </row>
    <row r="5356" spans="57:61" x14ac:dyDescent="0.55000000000000004">
      <c r="BE5356" s="51"/>
      <c r="BF5356" s="51"/>
      <c r="BG5356" s="51"/>
      <c r="BH5356" s="51"/>
      <c r="BI5356" s="51"/>
    </row>
    <row r="5357" spans="57:61" x14ac:dyDescent="0.55000000000000004">
      <c r="BE5357" s="51"/>
      <c r="BF5357" s="51"/>
      <c r="BG5357" s="51"/>
      <c r="BH5357" s="51"/>
      <c r="BI5357" s="51"/>
    </row>
    <row r="5358" spans="57:61" x14ac:dyDescent="0.55000000000000004">
      <c r="BE5358" s="51"/>
      <c r="BF5358" s="51"/>
      <c r="BG5358" s="51"/>
      <c r="BH5358" s="51"/>
      <c r="BI5358" s="51"/>
    </row>
    <row r="5359" spans="57:61" x14ac:dyDescent="0.55000000000000004">
      <c r="BE5359" s="51"/>
      <c r="BF5359" s="51"/>
      <c r="BG5359" s="51"/>
      <c r="BH5359" s="51"/>
      <c r="BI5359" s="51"/>
    </row>
    <row r="5360" spans="57:61" x14ac:dyDescent="0.55000000000000004">
      <c r="BE5360" s="51"/>
      <c r="BF5360" s="51"/>
      <c r="BG5360" s="51"/>
      <c r="BH5360" s="51"/>
      <c r="BI5360" s="51"/>
    </row>
    <row r="5361" spans="57:61" x14ac:dyDescent="0.55000000000000004">
      <c r="BE5361" s="51"/>
      <c r="BF5361" s="51"/>
      <c r="BG5361" s="51"/>
      <c r="BH5361" s="51"/>
      <c r="BI5361" s="51"/>
    </row>
    <row r="5362" spans="57:61" x14ac:dyDescent="0.55000000000000004">
      <c r="BE5362" s="51"/>
      <c r="BF5362" s="51"/>
      <c r="BG5362" s="51"/>
      <c r="BH5362" s="51"/>
      <c r="BI5362" s="51"/>
    </row>
    <row r="5363" spans="57:61" x14ac:dyDescent="0.55000000000000004">
      <c r="BE5363" s="51"/>
      <c r="BF5363" s="51"/>
      <c r="BG5363" s="51"/>
      <c r="BH5363" s="51"/>
      <c r="BI5363" s="51"/>
    </row>
    <row r="5364" spans="57:61" x14ac:dyDescent="0.55000000000000004">
      <c r="BE5364" s="51"/>
      <c r="BF5364" s="51"/>
      <c r="BG5364" s="51"/>
      <c r="BH5364" s="51"/>
      <c r="BI5364" s="51"/>
    </row>
    <row r="5365" spans="57:61" x14ac:dyDescent="0.55000000000000004">
      <c r="BE5365" s="51"/>
      <c r="BF5365" s="51"/>
      <c r="BG5365" s="51"/>
      <c r="BH5365" s="51"/>
      <c r="BI5365" s="51"/>
    </row>
    <row r="5366" spans="57:61" x14ac:dyDescent="0.55000000000000004">
      <c r="BE5366" s="51"/>
      <c r="BF5366" s="51"/>
      <c r="BG5366" s="51"/>
      <c r="BH5366" s="51"/>
      <c r="BI5366" s="51"/>
    </row>
    <row r="5367" spans="57:61" x14ac:dyDescent="0.55000000000000004">
      <c r="BE5367" s="51"/>
      <c r="BF5367" s="51"/>
      <c r="BG5367" s="51"/>
      <c r="BH5367" s="51"/>
      <c r="BI5367" s="51"/>
    </row>
    <row r="5368" spans="57:61" x14ac:dyDescent="0.55000000000000004">
      <c r="BE5368" s="51"/>
      <c r="BF5368" s="51"/>
      <c r="BG5368" s="51"/>
      <c r="BH5368" s="51"/>
      <c r="BI5368" s="51"/>
    </row>
    <row r="5369" spans="57:61" x14ac:dyDescent="0.55000000000000004">
      <c r="BE5369" s="51"/>
      <c r="BF5369" s="51"/>
      <c r="BG5369" s="51"/>
      <c r="BH5369" s="51"/>
      <c r="BI5369" s="51"/>
    </row>
    <row r="5370" spans="57:61" x14ac:dyDescent="0.55000000000000004">
      <c r="BE5370" s="51"/>
      <c r="BF5370" s="51"/>
      <c r="BG5370" s="51"/>
      <c r="BH5370" s="51"/>
      <c r="BI5370" s="51"/>
    </row>
    <row r="5371" spans="57:61" x14ac:dyDescent="0.55000000000000004">
      <c r="BE5371" s="51"/>
      <c r="BF5371" s="51"/>
      <c r="BG5371" s="51"/>
      <c r="BH5371" s="51"/>
      <c r="BI5371" s="51"/>
    </row>
    <row r="5372" spans="57:61" x14ac:dyDescent="0.55000000000000004">
      <c r="BE5372" s="51"/>
      <c r="BF5372" s="51"/>
      <c r="BG5372" s="51"/>
      <c r="BH5372" s="51"/>
      <c r="BI5372" s="51"/>
    </row>
    <row r="5373" spans="57:61" x14ac:dyDescent="0.55000000000000004">
      <c r="BE5373" s="51"/>
      <c r="BF5373" s="51"/>
      <c r="BG5373" s="51"/>
      <c r="BH5373" s="51"/>
      <c r="BI5373" s="51"/>
    </row>
    <row r="5374" spans="57:61" x14ac:dyDescent="0.55000000000000004">
      <c r="BE5374" s="51"/>
      <c r="BF5374" s="51"/>
      <c r="BG5374" s="51"/>
      <c r="BH5374" s="51"/>
      <c r="BI5374" s="51"/>
    </row>
    <row r="5375" spans="57:61" x14ac:dyDescent="0.55000000000000004">
      <c r="BE5375" s="51"/>
      <c r="BF5375" s="51"/>
      <c r="BG5375" s="51"/>
      <c r="BH5375" s="51"/>
      <c r="BI5375" s="51"/>
    </row>
    <row r="5376" spans="57:61" x14ac:dyDescent="0.55000000000000004">
      <c r="BE5376" s="51"/>
      <c r="BF5376" s="51"/>
      <c r="BG5376" s="51"/>
      <c r="BH5376" s="51"/>
      <c r="BI5376" s="51"/>
    </row>
    <row r="5377" spans="57:61" x14ac:dyDescent="0.55000000000000004">
      <c r="BE5377" s="51"/>
      <c r="BF5377" s="51"/>
      <c r="BG5377" s="51"/>
      <c r="BH5377" s="51"/>
      <c r="BI5377" s="51"/>
    </row>
    <row r="5378" spans="57:61" x14ac:dyDescent="0.55000000000000004">
      <c r="BE5378" s="51"/>
      <c r="BF5378" s="51"/>
      <c r="BG5378" s="51"/>
      <c r="BH5378" s="51"/>
      <c r="BI5378" s="51"/>
    </row>
    <row r="5379" spans="57:61" x14ac:dyDescent="0.55000000000000004">
      <c r="BE5379" s="51"/>
      <c r="BF5379" s="51"/>
      <c r="BG5379" s="51"/>
      <c r="BH5379" s="51"/>
      <c r="BI5379" s="51"/>
    </row>
    <row r="5380" spans="57:61" x14ac:dyDescent="0.55000000000000004">
      <c r="BE5380" s="51"/>
      <c r="BF5380" s="51"/>
      <c r="BG5380" s="51"/>
      <c r="BH5380" s="51"/>
      <c r="BI5380" s="51"/>
    </row>
    <row r="5381" spans="57:61" x14ac:dyDescent="0.55000000000000004">
      <c r="BE5381" s="51"/>
      <c r="BF5381" s="51"/>
      <c r="BG5381" s="51"/>
      <c r="BH5381" s="51"/>
      <c r="BI5381" s="51"/>
    </row>
    <row r="5382" spans="57:61" x14ac:dyDescent="0.55000000000000004">
      <c r="BE5382" s="51"/>
      <c r="BF5382" s="51"/>
      <c r="BG5382" s="51"/>
      <c r="BH5382" s="51"/>
      <c r="BI5382" s="51"/>
    </row>
    <row r="5383" spans="57:61" x14ac:dyDescent="0.55000000000000004">
      <c r="BE5383" s="51"/>
      <c r="BF5383" s="51"/>
      <c r="BG5383" s="51"/>
      <c r="BH5383" s="51"/>
      <c r="BI5383" s="51"/>
    </row>
    <row r="5384" spans="57:61" x14ac:dyDescent="0.55000000000000004">
      <c r="BE5384" s="51"/>
      <c r="BF5384" s="51"/>
      <c r="BG5384" s="51"/>
      <c r="BH5384" s="51"/>
      <c r="BI5384" s="51"/>
    </row>
    <row r="5385" spans="57:61" x14ac:dyDescent="0.55000000000000004">
      <c r="BE5385" s="51"/>
      <c r="BF5385" s="51"/>
      <c r="BG5385" s="51"/>
      <c r="BH5385" s="51"/>
      <c r="BI5385" s="51"/>
    </row>
    <row r="5386" spans="57:61" x14ac:dyDescent="0.55000000000000004">
      <c r="BE5386" s="51"/>
      <c r="BF5386" s="51"/>
      <c r="BG5386" s="51"/>
      <c r="BH5386" s="51"/>
      <c r="BI5386" s="51"/>
    </row>
    <row r="5387" spans="57:61" x14ac:dyDescent="0.55000000000000004">
      <c r="BE5387" s="51"/>
      <c r="BF5387" s="51"/>
      <c r="BG5387" s="51"/>
      <c r="BH5387" s="51"/>
      <c r="BI5387" s="51"/>
    </row>
    <row r="5388" spans="57:61" x14ac:dyDescent="0.55000000000000004">
      <c r="BE5388" s="51"/>
      <c r="BF5388" s="51"/>
      <c r="BG5388" s="51"/>
      <c r="BH5388" s="51"/>
      <c r="BI5388" s="51"/>
    </row>
    <row r="5389" spans="57:61" x14ac:dyDescent="0.55000000000000004">
      <c r="BE5389" s="51"/>
      <c r="BF5389" s="51"/>
      <c r="BG5389" s="51"/>
      <c r="BH5389" s="51"/>
      <c r="BI5389" s="51"/>
    </row>
    <row r="5390" spans="57:61" x14ac:dyDescent="0.55000000000000004">
      <c r="BE5390" s="51"/>
      <c r="BF5390" s="51"/>
      <c r="BG5390" s="51"/>
      <c r="BH5390" s="51"/>
      <c r="BI5390" s="51"/>
    </row>
    <row r="5391" spans="57:61" x14ac:dyDescent="0.55000000000000004">
      <c r="BE5391" s="51"/>
      <c r="BF5391" s="51"/>
      <c r="BG5391" s="51"/>
      <c r="BH5391" s="51"/>
      <c r="BI5391" s="51"/>
    </row>
    <row r="5392" spans="57:61" x14ac:dyDescent="0.55000000000000004">
      <c r="BE5392" s="51"/>
      <c r="BF5392" s="51"/>
      <c r="BG5392" s="51"/>
      <c r="BH5392" s="51"/>
      <c r="BI5392" s="51"/>
    </row>
    <row r="5393" spans="57:61" x14ac:dyDescent="0.55000000000000004">
      <c r="BE5393" s="51"/>
      <c r="BF5393" s="51"/>
      <c r="BG5393" s="51"/>
      <c r="BH5393" s="51"/>
      <c r="BI5393" s="51"/>
    </row>
    <row r="5394" spans="57:61" x14ac:dyDescent="0.55000000000000004">
      <c r="BE5394" s="51"/>
      <c r="BF5394" s="51"/>
      <c r="BG5394" s="51"/>
      <c r="BH5394" s="51"/>
      <c r="BI5394" s="51"/>
    </row>
    <row r="5395" spans="57:61" x14ac:dyDescent="0.55000000000000004">
      <c r="BE5395" s="51"/>
      <c r="BF5395" s="51"/>
      <c r="BG5395" s="51"/>
      <c r="BH5395" s="51"/>
      <c r="BI5395" s="51"/>
    </row>
    <row r="5396" spans="57:61" x14ac:dyDescent="0.55000000000000004">
      <c r="BE5396" s="51"/>
      <c r="BF5396" s="51"/>
      <c r="BG5396" s="51"/>
      <c r="BH5396" s="51"/>
      <c r="BI5396" s="51"/>
    </row>
    <row r="5397" spans="57:61" x14ac:dyDescent="0.55000000000000004">
      <c r="BE5397" s="51"/>
      <c r="BF5397" s="51"/>
      <c r="BG5397" s="51"/>
      <c r="BH5397" s="51"/>
      <c r="BI5397" s="51"/>
    </row>
    <row r="5398" spans="57:61" x14ac:dyDescent="0.55000000000000004">
      <c r="BE5398" s="51"/>
      <c r="BF5398" s="51"/>
      <c r="BG5398" s="51"/>
      <c r="BH5398" s="51"/>
      <c r="BI5398" s="51"/>
    </row>
    <row r="5399" spans="57:61" x14ac:dyDescent="0.55000000000000004">
      <c r="BE5399" s="51"/>
      <c r="BF5399" s="51"/>
      <c r="BG5399" s="51"/>
      <c r="BH5399" s="51"/>
      <c r="BI5399" s="51"/>
    </row>
    <row r="5400" spans="57:61" x14ac:dyDescent="0.55000000000000004">
      <c r="BE5400" s="51"/>
      <c r="BF5400" s="51"/>
      <c r="BG5400" s="51"/>
      <c r="BH5400" s="51"/>
      <c r="BI5400" s="51"/>
    </row>
    <row r="5401" spans="57:61" x14ac:dyDescent="0.55000000000000004">
      <c r="BE5401" s="51"/>
      <c r="BF5401" s="51"/>
      <c r="BG5401" s="51"/>
      <c r="BH5401" s="51"/>
      <c r="BI5401" s="51"/>
    </row>
    <row r="5402" spans="57:61" x14ac:dyDescent="0.55000000000000004">
      <c r="BE5402" s="51"/>
      <c r="BF5402" s="51"/>
      <c r="BG5402" s="51"/>
      <c r="BH5402" s="51"/>
      <c r="BI5402" s="51"/>
    </row>
    <row r="5403" spans="57:61" x14ac:dyDescent="0.55000000000000004">
      <c r="BE5403" s="51"/>
      <c r="BF5403" s="51"/>
      <c r="BG5403" s="51"/>
      <c r="BH5403" s="51"/>
      <c r="BI5403" s="51"/>
    </row>
    <row r="5404" spans="57:61" x14ac:dyDescent="0.55000000000000004">
      <c r="BE5404" s="51"/>
      <c r="BF5404" s="51"/>
      <c r="BG5404" s="51"/>
      <c r="BH5404" s="51"/>
      <c r="BI5404" s="51"/>
    </row>
    <row r="5405" spans="57:61" x14ac:dyDescent="0.55000000000000004">
      <c r="BE5405" s="51"/>
      <c r="BF5405" s="51"/>
      <c r="BG5405" s="51"/>
      <c r="BH5405" s="51"/>
      <c r="BI5405" s="51"/>
    </row>
    <row r="5406" spans="57:61" x14ac:dyDescent="0.55000000000000004">
      <c r="BE5406" s="51"/>
      <c r="BF5406" s="51"/>
      <c r="BG5406" s="51"/>
      <c r="BH5406" s="51"/>
      <c r="BI5406" s="51"/>
    </row>
    <row r="5407" spans="57:61" x14ac:dyDescent="0.55000000000000004">
      <c r="BE5407" s="51"/>
      <c r="BF5407" s="51"/>
      <c r="BG5407" s="51"/>
      <c r="BH5407" s="51"/>
      <c r="BI5407" s="51"/>
    </row>
    <row r="5408" spans="57:61" x14ac:dyDescent="0.55000000000000004">
      <c r="BE5408" s="51"/>
      <c r="BF5408" s="51"/>
      <c r="BG5408" s="51"/>
      <c r="BH5408" s="51"/>
      <c r="BI5408" s="51"/>
    </row>
    <row r="5409" spans="57:61" x14ac:dyDescent="0.55000000000000004">
      <c r="BE5409" s="51"/>
      <c r="BF5409" s="51"/>
      <c r="BG5409" s="51"/>
      <c r="BH5409" s="51"/>
      <c r="BI5409" s="51"/>
    </row>
    <row r="5410" spans="57:61" x14ac:dyDescent="0.55000000000000004">
      <c r="BE5410" s="51"/>
      <c r="BF5410" s="51"/>
      <c r="BG5410" s="51"/>
      <c r="BH5410" s="51"/>
      <c r="BI5410" s="51"/>
    </row>
    <row r="5411" spans="57:61" x14ac:dyDescent="0.55000000000000004">
      <c r="BE5411" s="51"/>
      <c r="BF5411" s="51"/>
      <c r="BG5411" s="51"/>
      <c r="BH5411" s="51"/>
      <c r="BI5411" s="51"/>
    </row>
    <row r="5412" spans="57:61" x14ac:dyDescent="0.55000000000000004">
      <c r="BE5412" s="51"/>
      <c r="BF5412" s="51"/>
      <c r="BG5412" s="51"/>
      <c r="BH5412" s="51"/>
      <c r="BI5412" s="51"/>
    </row>
    <row r="5413" spans="57:61" x14ac:dyDescent="0.55000000000000004">
      <c r="BE5413" s="51"/>
      <c r="BF5413" s="51"/>
      <c r="BG5413" s="51"/>
      <c r="BH5413" s="51"/>
      <c r="BI5413" s="51"/>
    </row>
    <row r="5414" spans="57:61" x14ac:dyDescent="0.55000000000000004">
      <c r="BE5414" s="51"/>
      <c r="BF5414" s="51"/>
      <c r="BG5414" s="51"/>
      <c r="BH5414" s="51"/>
      <c r="BI5414" s="51"/>
    </row>
    <row r="5415" spans="57:61" x14ac:dyDescent="0.55000000000000004">
      <c r="BE5415" s="51"/>
      <c r="BF5415" s="51"/>
      <c r="BG5415" s="51"/>
      <c r="BH5415" s="51"/>
      <c r="BI5415" s="51"/>
    </row>
    <row r="5416" spans="57:61" x14ac:dyDescent="0.55000000000000004">
      <c r="BE5416" s="51"/>
      <c r="BF5416" s="51"/>
      <c r="BG5416" s="51"/>
      <c r="BH5416" s="51"/>
      <c r="BI5416" s="51"/>
    </row>
    <row r="5417" spans="57:61" x14ac:dyDescent="0.55000000000000004">
      <c r="BE5417" s="51"/>
      <c r="BF5417" s="51"/>
      <c r="BG5417" s="51"/>
      <c r="BH5417" s="51"/>
      <c r="BI5417" s="51"/>
    </row>
    <row r="5418" spans="57:61" x14ac:dyDescent="0.55000000000000004">
      <c r="BE5418" s="51"/>
      <c r="BF5418" s="51"/>
      <c r="BG5418" s="51"/>
      <c r="BH5418" s="51"/>
      <c r="BI5418" s="51"/>
    </row>
    <row r="5419" spans="57:61" x14ac:dyDescent="0.55000000000000004">
      <c r="BE5419" s="51"/>
      <c r="BF5419" s="51"/>
      <c r="BG5419" s="51"/>
      <c r="BH5419" s="51"/>
      <c r="BI5419" s="51"/>
    </row>
    <row r="5420" spans="57:61" x14ac:dyDescent="0.55000000000000004">
      <c r="BE5420" s="51"/>
      <c r="BF5420" s="51"/>
      <c r="BG5420" s="51"/>
      <c r="BH5420" s="51"/>
      <c r="BI5420" s="51"/>
    </row>
    <row r="5421" spans="57:61" x14ac:dyDescent="0.55000000000000004">
      <c r="BE5421" s="51"/>
      <c r="BF5421" s="51"/>
      <c r="BG5421" s="51"/>
      <c r="BH5421" s="51"/>
      <c r="BI5421" s="51"/>
    </row>
    <row r="5422" spans="57:61" x14ac:dyDescent="0.55000000000000004">
      <c r="BE5422" s="51"/>
      <c r="BF5422" s="51"/>
      <c r="BG5422" s="51"/>
      <c r="BH5422" s="51"/>
      <c r="BI5422" s="51"/>
    </row>
    <row r="5423" spans="57:61" x14ac:dyDescent="0.55000000000000004">
      <c r="BE5423" s="51"/>
      <c r="BF5423" s="51"/>
      <c r="BG5423" s="51"/>
      <c r="BH5423" s="51"/>
      <c r="BI5423" s="51"/>
    </row>
    <row r="5424" spans="57:61" x14ac:dyDescent="0.55000000000000004">
      <c r="BE5424" s="51"/>
      <c r="BF5424" s="51"/>
      <c r="BG5424" s="51"/>
      <c r="BH5424" s="51"/>
      <c r="BI5424" s="51"/>
    </row>
    <row r="5425" spans="57:61" x14ac:dyDescent="0.55000000000000004">
      <c r="BE5425" s="51"/>
      <c r="BF5425" s="51"/>
      <c r="BG5425" s="51"/>
      <c r="BH5425" s="51"/>
      <c r="BI5425" s="51"/>
    </row>
    <row r="5426" spans="57:61" x14ac:dyDescent="0.55000000000000004">
      <c r="BE5426" s="51"/>
      <c r="BF5426" s="51"/>
      <c r="BG5426" s="51"/>
      <c r="BH5426" s="51"/>
      <c r="BI5426" s="51"/>
    </row>
    <row r="5427" spans="57:61" x14ac:dyDescent="0.55000000000000004">
      <c r="BE5427" s="51"/>
      <c r="BF5427" s="51"/>
      <c r="BG5427" s="51"/>
      <c r="BH5427" s="51"/>
      <c r="BI5427" s="51"/>
    </row>
    <row r="5428" spans="57:61" x14ac:dyDescent="0.55000000000000004">
      <c r="BE5428" s="51"/>
      <c r="BF5428" s="51"/>
      <c r="BG5428" s="51"/>
      <c r="BH5428" s="51"/>
      <c r="BI5428" s="51"/>
    </row>
    <row r="5429" spans="57:61" x14ac:dyDescent="0.55000000000000004">
      <c r="BE5429" s="51"/>
      <c r="BF5429" s="51"/>
      <c r="BG5429" s="51"/>
      <c r="BH5429" s="51"/>
      <c r="BI5429" s="51"/>
    </row>
    <row r="5430" spans="57:61" x14ac:dyDescent="0.55000000000000004">
      <c r="BE5430" s="51"/>
      <c r="BF5430" s="51"/>
      <c r="BG5430" s="51"/>
      <c r="BH5430" s="51"/>
      <c r="BI5430" s="51"/>
    </row>
    <row r="5431" spans="57:61" x14ac:dyDescent="0.55000000000000004">
      <c r="BE5431" s="51"/>
      <c r="BF5431" s="51"/>
      <c r="BG5431" s="51"/>
      <c r="BH5431" s="51"/>
      <c r="BI5431" s="51"/>
    </row>
    <row r="5432" spans="57:61" x14ac:dyDescent="0.55000000000000004">
      <c r="BE5432" s="51"/>
      <c r="BF5432" s="51"/>
      <c r="BG5432" s="51"/>
      <c r="BH5432" s="51"/>
      <c r="BI5432" s="51"/>
    </row>
    <row r="5433" spans="57:61" x14ac:dyDescent="0.55000000000000004">
      <c r="BE5433" s="51"/>
      <c r="BF5433" s="51"/>
      <c r="BG5433" s="51"/>
      <c r="BH5433" s="51"/>
      <c r="BI5433" s="51"/>
    </row>
    <row r="5434" spans="57:61" x14ac:dyDescent="0.55000000000000004">
      <c r="BE5434" s="51"/>
      <c r="BF5434" s="51"/>
      <c r="BG5434" s="51"/>
      <c r="BH5434" s="51"/>
      <c r="BI5434" s="51"/>
    </row>
    <row r="5435" spans="57:61" x14ac:dyDescent="0.55000000000000004">
      <c r="BE5435" s="51"/>
      <c r="BF5435" s="51"/>
      <c r="BG5435" s="51"/>
      <c r="BH5435" s="51"/>
      <c r="BI5435" s="51"/>
    </row>
    <row r="5436" spans="57:61" x14ac:dyDescent="0.55000000000000004">
      <c r="BE5436" s="51"/>
      <c r="BF5436" s="51"/>
      <c r="BG5436" s="51"/>
      <c r="BH5436" s="51"/>
      <c r="BI5436" s="51"/>
    </row>
    <row r="5437" spans="57:61" x14ac:dyDescent="0.55000000000000004">
      <c r="BE5437" s="51"/>
      <c r="BF5437" s="51"/>
      <c r="BG5437" s="51"/>
      <c r="BH5437" s="51"/>
      <c r="BI5437" s="51"/>
    </row>
    <row r="5438" spans="57:61" x14ac:dyDescent="0.55000000000000004">
      <c r="BE5438" s="51"/>
      <c r="BF5438" s="51"/>
      <c r="BG5438" s="51"/>
      <c r="BH5438" s="51"/>
      <c r="BI5438" s="51"/>
    </row>
    <row r="5439" spans="57:61" x14ac:dyDescent="0.55000000000000004">
      <c r="BE5439" s="51"/>
      <c r="BF5439" s="51"/>
      <c r="BG5439" s="51"/>
      <c r="BH5439" s="51"/>
      <c r="BI5439" s="51"/>
    </row>
    <row r="5440" spans="57:61" x14ac:dyDescent="0.55000000000000004">
      <c r="BE5440" s="51"/>
      <c r="BF5440" s="51"/>
      <c r="BG5440" s="51"/>
      <c r="BH5440" s="51"/>
      <c r="BI5440" s="51"/>
    </row>
    <row r="5441" spans="57:61" x14ac:dyDescent="0.55000000000000004">
      <c r="BE5441" s="51"/>
      <c r="BF5441" s="51"/>
      <c r="BG5441" s="51"/>
      <c r="BH5441" s="51"/>
      <c r="BI5441" s="51"/>
    </row>
    <row r="5442" spans="57:61" x14ac:dyDescent="0.55000000000000004">
      <c r="BE5442" s="51"/>
      <c r="BF5442" s="51"/>
      <c r="BG5442" s="51"/>
      <c r="BH5442" s="51"/>
      <c r="BI5442" s="51"/>
    </row>
    <row r="5443" spans="57:61" x14ac:dyDescent="0.55000000000000004">
      <c r="BE5443" s="51"/>
      <c r="BF5443" s="51"/>
      <c r="BG5443" s="51"/>
      <c r="BH5443" s="51"/>
      <c r="BI5443" s="51"/>
    </row>
    <row r="5444" spans="57:61" x14ac:dyDescent="0.55000000000000004">
      <c r="BE5444" s="51"/>
      <c r="BF5444" s="51"/>
      <c r="BG5444" s="51"/>
      <c r="BH5444" s="51"/>
      <c r="BI5444" s="51"/>
    </row>
    <row r="5445" spans="57:61" x14ac:dyDescent="0.55000000000000004">
      <c r="BE5445" s="51"/>
      <c r="BF5445" s="51"/>
      <c r="BG5445" s="51"/>
      <c r="BH5445" s="51"/>
      <c r="BI5445" s="51"/>
    </row>
    <row r="5446" spans="57:61" x14ac:dyDescent="0.55000000000000004">
      <c r="BE5446" s="51"/>
      <c r="BF5446" s="51"/>
      <c r="BG5446" s="51"/>
      <c r="BH5446" s="51"/>
      <c r="BI5446" s="51"/>
    </row>
    <row r="5447" spans="57:61" x14ac:dyDescent="0.55000000000000004">
      <c r="BE5447" s="51"/>
      <c r="BF5447" s="51"/>
      <c r="BG5447" s="51"/>
      <c r="BH5447" s="51"/>
      <c r="BI5447" s="51"/>
    </row>
    <row r="5448" spans="57:61" x14ac:dyDescent="0.55000000000000004">
      <c r="BE5448" s="51"/>
      <c r="BF5448" s="51"/>
      <c r="BG5448" s="51"/>
      <c r="BH5448" s="51"/>
      <c r="BI5448" s="51"/>
    </row>
    <row r="5449" spans="57:61" x14ac:dyDescent="0.55000000000000004">
      <c r="BE5449" s="51"/>
      <c r="BF5449" s="51"/>
      <c r="BG5449" s="51"/>
      <c r="BH5449" s="51"/>
      <c r="BI5449" s="51"/>
    </row>
    <row r="5450" spans="57:61" x14ac:dyDescent="0.55000000000000004">
      <c r="BE5450" s="51"/>
      <c r="BF5450" s="51"/>
      <c r="BG5450" s="51"/>
      <c r="BH5450" s="51"/>
      <c r="BI5450" s="51"/>
    </row>
    <row r="5451" spans="57:61" x14ac:dyDescent="0.55000000000000004">
      <c r="BE5451" s="51"/>
      <c r="BF5451" s="51"/>
      <c r="BG5451" s="51"/>
      <c r="BH5451" s="51"/>
      <c r="BI5451" s="51"/>
    </row>
    <row r="5452" spans="57:61" x14ac:dyDescent="0.55000000000000004">
      <c r="BE5452" s="51"/>
      <c r="BF5452" s="51"/>
      <c r="BG5452" s="51"/>
      <c r="BH5452" s="51"/>
      <c r="BI5452" s="51"/>
    </row>
    <row r="5453" spans="57:61" x14ac:dyDescent="0.55000000000000004">
      <c r="BE5453" s="51"/>
      <c r="BF5453" s="51"/>
      <c r="BG5453" s="51"/>
      <c r="BH5453" s="51"/>
      <c r="BI5453" s="51"/>
    </row>
    <row r="5454" spans="57:61" x14ac:dyDescent="0.55000000000000004">
      <c r="BE5454" s="51"/>
      <c r="BF5454" s="51"/>
      <c r="BG5454" s="51"/>
      <c r="BH5454" s="51"/>
      <c r="BI5454" s="51"/>
    </row>
    <row r="5455" spans="57:61" x14ac:dyDescent="0.55000000000000004">
      <c r="BE5455" s="51"/>
      <c r="BF5455" s="51"/>
      <c r="BG5455" s="51"/>
      <c r="BH5455" s="51"/>
      <c r="BI5455" s="51"/>
    </row>
    <row r="5456" spans="57:61" x14ac:dyDescent="0.55000000000000004">
      <c r="BE5456" s="51"/>
      <c r="BF5456" s="51"/>
      <c r="BG5456" s="51"/>
      <c r="BH5456" s="51"/>
      <c r="BI5456" s="51"/>
    </row>
    <row r="5457" spans="57:61" x14ac:dyDescent="0.55000000000000004">
      <c r="BE5457" s="51"/>
      <c r="BF5457" s="51"/>
      <c r="BG5457" s="51"/>
      <c r="BH5457" s="51"/>
      <c r="BI5457" s="51"/>
    </row>
    <row r="5458" spans="57:61" x14ac:dyDescent="0.55000000000000004">
      <c r="BE5458" s="51"/>
      <c r="BF5458" s="51"/>
      <c r="BG5458" s="51"/>
      <c r="BH5458" s="51"/>
      <c r="BI5458" s="51"/>
    </row>
    <row r="5459" spans="57:61" x14ac:dyDescent="0.55000000000000004">
      <c r="BE5459" s="51"/>
      <c r="BF5459" s="51"/>
      <c r="BG5459" s="51"/>
      <c r="BH5459" s="51"/>
      <c r="BI5459" s="51"/>
    </row>
    <row r="5460" spans="57:61" x14ac:dyDescent="0.55000000000000004">
      <c r="BE5460" s="51"/>
      <c r="BF5460" s="51"/>
      <c r="BG5460" s="51"/>
      <c r="BH5460" s="51"/>
      <c r="BI5460" s="51"/>
    </row>
    <row r="5461" spans="57:61" x14ac:dyDescent="0.55000000000000004">
      <c r="BE5461" s="51"/>
      <c r="BF5461" s="51"/>
      <c r="BG5461" s="51"/>
      <c r="BH5461" s="51"/>
      <c r="BI5461" s="51"/>
    </row>
    <row r="5462" spans="57:61" x14ac:dyDescent="0.55000000000000004">
      <c r="BE5462" s="51"/>
      <c r="BF5462" s="51"/>
      <c r="BG5462" s="51"/>
      <c r="BH5462" s="51"/>
      <c r="BI5462" s="51"/>
    </row>
    <row r="5463" spans="57:61" x14ac:dyDescent="0.55000000000000004">
      <c r="BE5463" s="51"/>
      <c r="BF5463" s="51"/>
      <c r="BG5463" s="51"/>
      <c r="BH5463" s="51"/>
      <c r="BI5463" s="51"/>
    </row>
    <row r="5464" spans="57:61" x14ac:dyDescent="0.55000000000000004">
      <c r="BE5464" s="51"/>
      <c r="BF5464" s="51"/>
      <c r="BG5464" s="51"/>
      <c r="BH5464" s="51"/>
      <c r="BI5464" s="51"/>
    </row>
    <row r="5465" spans="57:61" x14ac:dyDescent="0.55000000000000004">
      <c r="BE5465" s="51"/>
      <c r="BF5465" s="51"/>
      <c r="BG5465" s="51"/>
      <c r="BH5465" s="51"/>
      <c r="BI5465" s="51"/>
    </row>
    <row r="5466" spans="57:61" x14ac:dyDescent="0.55000000000000004">
      <c r="BE5466" s="51"/>
      <c r="BF5466" s="51"/>
      <c r="BG5466" s="51"/>
      <c r="BH5466" s="51"/>
      <c r="BI5466" s="51"/>
    </row>
    <row r="5467" spans="57:61" x14ac:dyDescent="0.55000000000000004">
      <c r="BE5467" s="51"/>
      <c r="BF5467" s="51"/>
      <c r="BG5467" s="51"/>
      <c r="BH5467" s="51"/>
      <c r="BI5467" s="51"/>
    </row>
    <row r="5468" spans="57:61" x14ac:dyDescent="0.55000000000000004">
      <c r="BE5468" s="51"/>
      <c r="BF5468" s="51"/>
      <c r="BG5468" s="51"/>
      <c r="BH5468" s="51"/>
      <c r="BI5468" s="51"/>
    </row>
    <row r="5469" spans="57:61" x14ac:dyDescent="0.55000000000000004">
      <c r="BE5469" s="51"/>
      <c r="BF5469" s="51"/>
      <c r="BG5469" s="51"/>
      <c r="BH5469" s="51"/>
      <c r="BI5469" s="51"/>
    </row>
    <row r="5470" spans="57:61" x14ac:dyDescent="0.55000000000000004">
      <c r="BE5470" s="51"/>
      <c r="BF5470" s="51"/>
      <c r="BG5470" s="51"/>
      <c r="BH5470" s="51"/>
      <c r="BI5470" s="51"/>
    </row>
    <row r="5471" spans="57:61" x14ac:dyDescent="0.55000000000000004">
      <c r="BE5471" s="51"/>
      <c r="BF5471" s="51"/>
      <c r="BG5471" s="51"/>
      <c r="BH5471" s="51"/>
      <c r="BI5471" s="51"/>
    </row>
    <row r="5472" spans="57:61" x14ac:dyDescent="0.55000000000000004">
      <c r="BE5472" s="51"/>
      <c r="BF5472" s="51"/>
      <c r="BG5472" s="51"/>
      <c r="BH5472" s="51"/>
      <c r="BI5472" s="51"/>
    </row>
    <row r="5473" spans="57:61" x14ac:dyDescent="0.55000000000000004">
      <c r="BE5473" s="51"/>
      <c r="BF5473" s="51"/>
      <c r="BG5473" s="51"/>
      <c r="BH5473" s="51"/>
      <c r="BI5473" s="51"/>
    </row>
    <row r="5474" spans="57:61" x14ac:dyDescent="0.55000000000000004">
      <c r="BE5474" s="51"/>
      <c r="BF5474" s="51"/>
      <c r="BG5474" s="51"/>
      <c r="BH5474" s="51"/>
      <c r="BI5474" s="51"/>
    </row>
    <row r="5475" spans="57:61" x14ac:dyDescent="0.55000000000000004">
      <c r="BE5475" s="51"/>
      <c r="BF5475" s="51"/>
      <c r="BG5475" s="51"/>
      <c r="BH5475" s="51"/>
      <c r="BI5475" s="51"/>
    </row>
    <row r="5476" spans="57:61" x14ac:dyDescent="0.55000000000000004">
      <c r="BE5476" s="51"/>
      <c r="BF5476" s="51"/>
      <c r="BG5476" s="51"/>
      <c r="BH5476" s="51"/>
      <c r="BI5476" s="51"/>
    </row>
    <row r="5477" spans="57:61" x14ac:dyDescent="0.55000000000000004">
      <c r="BE5477" s="51"/>
      <c r="BF5477" s="51"/>
      <c r="BG5477" s="51"/>
      <c r="BH5477" s="51"/>
      <c r="BI5477" s="51"/>
    </row>
    <row r="5478" spans="57:61" x14ac:dyDescent="0.55000000000000004">
      <c r="BE5478" s="51"/>
      <c r="BF5478" s="51"/>
      <c r="BG5478" s="51"/>
      <c r="BH5478" s="51"/>
      <c r="BI5478" s="51"/>
    </row>
    <row r="5479" spans="57:61" x14ac:dyDescent="0.55000000000000004">
      <c r="BE5479" s="51"/>
      <c r="BF5479" s="51"/>
      <c r="BG5479" s="51"/>
      <c r="BH5479" s="51"/>
      <c r="BI5479" s="51"/>
    </row>
    <row r="5480" spans="57:61" x14ac:dyDescent="0.55000000000000004">
      <c r="BE5480" s="51"/>
      <c r="BF5480" s="51"/>
      <c r="BG5480" s="51"/>
      <c r="BH5480" s="51"/>
      <c r="BI5480" s="51"/>
    </row>
    <row r="5481" spans="57:61" x14ac:dyDescent="0.55000000000000004">
      <c r="BE5481" s="51"/>
      <c r="BF5481" s="51"/>
      <c r="BG5481" s="51"/>
      <c r="BH5481" s="51"/>
      <c r="BI5481" s="51"/>
    </row>
    <row r="5482" spans="57:61" x14ac:dyDescent="0.55000000000000004">
      <c r="BE5482" s="51"/>
      <c r="BF5482" s="51"/>
      <c r="BG5482" s="51"/>
      <c r="BH5482" s="51"/>
      <c r="BI5482" s="51"/>
    </row>
    <row r="5483" spans="57:61" x14ac:dyDescent="0.55000000000000004">
      <c r="BE5483" s="51"/>
      <c r="BF5483" s="51"/>
      <c r="BG5483" s="51"/>
      <c r="BH5483" s="51"/>
      <c r="BI5483" s="51"/>
    </row>
    <row r="5484" spans="57:61" x14ac:dyDescent="0.55000000000000004">
      <c r="BE5484" s="51"/>
      <c r="BF5484" s="51"/>
      <c r="BG5484" s="51"/>
      <c r="BH5484" s="51"/>
      <c r="BI5484" s="51"/>
    </row>
    <row r="5485" spans="57:61" x14ac:dyDescent="0.55000000000000004">
      <c r="BE5485" s="51"/>
      <c r="BF5485" s="51"/>
      <c r="BG5485" s="51"/>
      <c r="BH5485" s="51"/>
      <c r="BI5485" s="51"/>
    </row>
    <row r="5486" spans="57:61" x14ac:dyDescent="0.55000000000000004">
      <c r="BE5486" s="51"/>
      <c r="BF5486" s="51"/>
      <c r="BG5486" s="51"/>
      <c r="BH5486" s="51"/>
      <c r="BI5486" s="51"/>
    </row>
    <row r="5487" spans="57:61" x14ac:dyDescent="0.55000000000000004">
      <c r="BE5487" s="51"/>
      <c r="BF5487" s="51"/>
      <c r="BG5487" s="51"/>
      <c r="BH5487" s="51"/>
      <c r="BI5487" s="51"/>
    </row>
    <row r="5488" spans="57:61" x14ac:dyDescent="0.55000000000000004">
      <c r="BE5488" s="51"/>
      <c r="BF5488" s="51"/>
      <c r="BG5488" s="51"/>
      <c r="BH5488" s="51"/>
      <c r="BI5488" s="51"/>
    </row>
    <row r="5489" spans="57:61" x14ac:dyDescent="0.55000000000000004">
      <c r="BE5489" s="51"/>
      <c r="BF5489" s="51"/>
      <c r="BG5489" s="51"/>
      <c r="BH5489" s="51"/>
      <c r="BI5489" s="51"/>
    </row>
    <row r="5490" spans="57:61" x14ac:dyDescent="0.55000000000000004">
      <c r="BE5490" s="51"/>
      <c r="BF5490" s="51"/>
      <c r="BG5490" s="51"/>
      <c r="BH5490" s="51"/>
      <c r="BI5490" s="51"/>
    </row>
    <row r="5491" spans="57:61" x14ac:dyDescent="0.55000000000000004">
      <c r="BE5491" s="51"/>
      <c r="BF5491" s="51"/>
      <c r="BG5491" s="51"/>
      <c r="BH5491" s="51"/>
      <c r="BI5491" s="51"/>
    </row>
    <row r="5492" spans="57:61" x14ac:dyDescent="0.55000000000000004">
      <c r="BE5492" s="51"/>
      <c r="BF5492" s="51"/>
      <c r="BG5492" s="51"/>
      <c r="BH5492" s="51"/>
      <c r="BI5492" s="51"/>
    </row>
    <row r="5493" spans="57:61" x14ac:dyDescent="0.55000000000000004">
      <c r="BE5493" s="51"/>
      <c r="BF5493" s="51"/>
      <c r="BG5493" s="51"/>
      <c r="BH5493" s="51"/>
      <c r="BI5493" s="51"/>
    </row>
    <row r="5494" spans="57:61" x14ac:dyDescent="0.55000000000000004">
      <c r="BE5494" s="51"/>
      <c r="BF5494" s="51"/>
      <c r="BG5494" s="51"/>
      <c r="BH5494" s="51"/>
      <c r="BI5494" s="51"/>
    </row>
    <row r="5495" spans="57:61" x14ac:dyDescent="0.55000000000000004">
      <c r="BE5495" s="51"/>
      <c r="BF5495" s="51"/>
      <c r="BG5495" s="51"/>
      <c r="BH5495" s="51"/>
      <c r="BI5495" s="51"/>
    </row>
    <row r="5496" spans="57:61" x14ac:dyDescent="0.55000000000000004">
      <c r="BE5496" s="51"/>
      <c r="BF5496" s="51"/>
      <c r="BG5496" s="51"/>
      <c r="BH5496" s="51"/>
      <c r="BI5496" s="51"/>
    </row>
    <row r="5497" spans="57:61" x14ac:dyDescent="0.55000000000000004">
      <c r="BE5497" s="51"/>
      <c r="BF5497" s="51"/>
      <c r="BG5497" s="51"/>
      <c r="BH5497" s="51"/>
      <c r="BI5497" s="51"/>
    </row>
    <row r="5498" spans="57:61" x14ac:dyDescent="0.55000000000000004">
      <c r="BE5498" s="51"/>
      <c r="BF5498" s="51"/>
      <c r="BG5498" s="51"/>
      <c r="BH5498" s="51"/>
      <c r="BI5498" s="51"/>
    </row>
    <row r="5499" spans="57:61" x14ac:dyDescent="0.55000000000000004">
      <c r="BE5499" s="51"/>
      <c r="BF5499" s="51"/>
      <c r="BG5499" s="51"/>
      <c r="BH5499" s="51"/>
      <c r="BI5499" s="51"/>
    </row>
    <row r="5500" spans="57:61" x14ac:dyDescent="0.55000000000000004">
      <c r="BE5500" s="51"/>
      <c r="BF5500" s="51"/>
      <c r="BG5500" s="51"/>
      <c r="BH5500" s="51"/>
      <c r="BI5500" s="51"/>
    </row>
    <row r="5501" spans="57:61" x14ac:dyDescent="0.55000000000000004">
      <c r="BE5501" s="51"/>
      <c r="BF5501" s="51"/>
      <c r="BG5501" s="51"/>
      <c r="BH5501" s="51"/>
      <c r="BI5501" s="51"/>
    </row>
    <row r="5502" spans="57:61" x14ac:dyDescent="0.55000000000000004">
      <c r="BE5502" s="51"/>
      <c r="BF5502" s="51"/>
      <c r="BG5502" s="51"/>
      <c r="BH5502" s="51"/>
      <c r="BI5502" s="51"/>
    </row>
    <row r="5503" spans="57:61" x14ac:dyDescent="0.55000000000000004">
      <c r="BE5503" s="51"/>
      <c r="BF5503" s="51"/>
      <c r="BG5503" s="51"/>
      <c r="BH5503" s="51"/>
      <c r="BI5503" s="51"/>
    </row>
    <row r="5504" spans="57:61" x14ac:dyDescent="0.55000000000000004">
      <c r="BE5504" s="51"/>
      <c r="BF5504" s="51"/>
      <c r="BG5504" s="51"/>
      <c r="BH5504" s="51"/>
      <c r="BI5504" s="51"/>
    </row>
    <row r="5505" spans="57:61" x14ac:dyDescent="0.55000000000000004">
      <c r="BE5505" s="51"/>
      <c r="BF5505" s="51"/>
      <c r="BG5505" s="51"/>
      <c r="BH5505" s="51"/>
      <c r="BI5505" s="51"/>
    </row>
    <row r="5506" spans="57:61" x14ac:dyDescent="0.55000000000000004">
      <c r="BE5506" s="51"/>
      <c r="BF5506" s="51"/>
      <c r="BG5506" s="51"/>
      <c r="BH5506" s="51"/>
      <c r="BI5506" s="51"/>
    </row>
    <row r="5507" spans="57:61" x14ac:dyDescent="0.55000000000000004">
      <c r="BE5507" s="51"/>
      <c r="BF5507" s="51"/>
      <c r="BG5507" s="51"/>
      <c r="BH5507" s="51"/>
      <c r="BI5507" s="51"/>
    </row>
    <row r="5508" spans="57:61" x14ac:dyDescent="0.55000000000000004">
      <c r="BE5508" s="51"/>
      <c r="BF5508" s="51"/>
      <c r="BG5508" s="51"/>
      <c r="BH5508" s="51"/>
      <c r="BI5508" s="51"/>
    </row>
    <row r="5509" spans="57:61" x14ac:dyDescent="0.55000000000000004">
      <c r="BE5509" s="51"/>
      <c r="BF5509" s="51"/>
      <c r="BG5509" s="51"/>
      <c r="BH5509" s="51"/>
      <c r="BI5509" s="51"/>
    </row>
    <row r="5510" spans="57:61" x14ac:dyDescent="0.55000000000000004">
      <c r="BE5510" s="51"/>
      <c r="BF5510" s="51"/>
      <c r="BG5510" s="51"/>
      <c r="BH5510" s="51"/>
      <c r="BI5510" s="51"/>
    </row>
    <row r="5511" spans="57:61" x14ac:dyDescent="0.55000000000000004">
      <c r="BE5511" s="51"/>
      <c r="BF5511" s="51"/>
      <c r="BG5511" s="51"/>
      <c r="BH5511" s="51"/>
      <c r="BI5511" s="51"/>
    </row>
    <row r="5512" spans="57:61" x14ac:dyDescent="0.55000000000000004">
      <c r="BE5512" s="51"/>
      <c r="BF5512" s="51"/>
      <c r="BG5512" s="51"/>
      <c r="BH5512" s="51"/>
      <c r="BI5512" s="51"/>
    </row>
    <row r="5513" spans="57:61" x14ac:dyDescent="0.55000000000000004">
      <c r="BE5513" s="51"/>
      <c r="BF5513" s="51"/>
      <c r="BG5513" s="51"/>
      <c r="BH5513" s="51"/>
      <c r="BI5513" s="51"/>
    </row>
    <row r="5514" spans="57:61" x14ac:dyDescent="0.55000000000000004">
      <c r="BE5514" s="51"/>
      <c r="BF5514" s="51"/>
      <c r="BG5514" s="51"/>
      <c r="BH5514" s="51"/>
      <c r="BI5514" s="51"/>
    </row>
    <row r="5515" spans="57:61" x14ac:dyDescent="0.55000000000000004">
      <c r="BE5515" s="51"/>
      <c r="BF5515" s="51"/>
      <c r="BG5515" s="51"/>
      <c r="BH5515" s="51"/>
      <c r="BI5515" s="51"/>
    </row>
    <row r="5516" spans="57:61" x14ac:dyDescent="0.55000000000000004">
      <c r="BE5516" s="51"/>
      <c r="BF5516" s="51"/>
      <c r="BG5516" s="51"/>
      <c r="BH5516" s="51"/>
      <c r="BI5516" s="51"/>
    </row>
    <row r="5517" spans="57:61" x14ac:dyDescent="0.55000000000000004">
      <c r="BE5517" s="51"/>
      <c r="BF5517" s="51"/>
      <c r="BG5517" s="51"/>
      <c r="BH5517" s="51"/>
      <c r="BI5517" s="51"/>
    </row>
    <row r="5518" spans="57:61" x14ac:dyDescent="0.55000000000000004">
      <c r="BE5518" s="51"/>
      <c r="BF5518" s="51"/>
      <c r="BG5518" s="51"/>
      <c r="BH5518" s="51"/>
      <c r="BI5518" s="51"/>
    </row>
    <row r="5519" spans="57:61" x14ac:dyDescent="0.55000000000000004">
      <c r="BE5519" s="51"/>
      <c r="BF5519" s="51"/>
      <c r="BG5519" s="51"/>
      <c r="BH5519" s="51"/>
      <c r="BI5519" s="51"/>
    </row>
    <row r="5520" spans="57:61" x14ac:dyDescent="0.55000000000000004">
      <c r="BE5520" s="51"/>
      <c r="BF5520" s="51"/>
      <c r="BG5520" s="51"/>
      <c r="BH5520" s="51"/>
      <c r="BI5520" s="51"/>
    </row>
    <row r="5521" spans="57:61" x14ac:dyDescent="0.55000000000000004">
      <c r="BE5521" s="51"/>
      <c r="BF5521" s="51"/>
      <c r="BG5521" s="51"/>
      <c r="BH5521" s="51"/>
      <c r="BI5521" s="51"/>
    </row>
    <row r="5522" spans="57:61" x14ac:dyDescent="0.55000000000000004">
      <c r="BE5522" s="51"/>
      <c r="BF5522" s="51"/>
      <c r="BG5522" s="51"/>
      <c r="BH5522" s="51"/>
      <c r="BI5522" s="51"/>
    </row>
    <row r="5523" spans="57:61" x14ac:dyDescent="0.55000000000000004">
      <c r="BE5523" s="51"/>
      <c r="BF5523" s="51"/>
      <c r="BG5523" s="51"/>
      <c r="BH5523" s="51"/>
      <c r="BI5523" s="51"/>
    </row>
    <row r="5524" spans="57:61" x14ac:dyDescent="0.55000000000000004">
      <c r="BE5524" s="51"/>
      <c r="BF5524" s="51"/>
      <c r="BG5524" s="51"/>
      <c r="BH5524" s="51"/>
      <c r="BI5524" s="51"/>
    </row>
    <row r="5525" spans="57:61" x14ac:dyDescent="0.55000000000000004">
      <c r="BE5525" s="51"/>
      <c r="BF5525" s="51"/>
      <c r="BG5525" s="51"/>
      <c r="BH5525" s="51"/>
      <c r="BI5525" s="51"/>
    </row>
    <row r="5526" spans="57:61" x14ac:dyDescent="0.55000000000000004">
      <c r="BE5526" s="51"/>
      <c r="BF5526" s="51"/>
      <c r="BG5526" s="51"/>
      <c r="BH5526" s="51"/>
      <c r="BI5526" s="51"/>
    </row>
    <row r="5527" spans="57:61" x14ac:dyDescent="0.55000000000000004">
      <c r="BE5527" s="51"/>
      <c r="BF5527" s="51"/>
      <c r="BG5527" s="51"/>
      <c r="BH5527" s="51"/>
      <c r="BI5527" s="51"/>
    </row>
    <row r="5528" spans="57:61" x14ac:dyDescent="0.55000000000000004">
      <c r="BE5528" s="51"/>
      <c r="BF5528" s="51"/>
      <c r="BG5528" s="51"/>
      <c r="BH5528" s="51"/>
      <c r="BI5528" s="51"/>
    </row>
    <row r="5529" spans="57:61" x14ac:dyDescent="0.55000000000000004">
      <c r="BE5529" s="51"/>
      <c r="BF5529" s="51"/>
      <c r="BG5529" s="51"/>
      <c r="BH5529" s="51"/>
      <c r="BI5529" s="51"/>
    </row>
    <row r="5530" spans="57:61" x14ac:dyDescent="0.55000000000000004">
      <c r="BE5530" s="51"/>
      <c r="BF5530" s="51"/>
      <c r="BG5530" s="51"/>
      <c r="BH5530" s="51"/>
      <c r="BI5530" s="51"/>
    </row>
    <row r="5531" spans="57:61" x14ac:dyDescent="0.55000000000000004">
      <c r="BE5531" s="51"/>
      <c r="BF5531" s="51"/>
      <c r="BG5531" s="51"/>
      <c r="BH5531" s="51"/>
      <c r="BI5531" s="51"/>
    </row>
    <row r="5532" spans="57:61" x14ac:dyDescent="0.55000000000000004">
      <c r="BE5532" s="51"/>
      <c r="BF5532" s="51"/>
      <c r="BG5532" s="51"/>
      <c r="BH5532" s="51"/>
      <c r="BI5532" s="51"/>
    </row>
    <row r="5533" spans="57:61" x14ac:dyDescent="0.55000000000000004">
      <c r="BE5533" s="51"/>
      <c r="BF5533" s="51"/>
      <c r="BG5533" s="51"/>
      <c r="BH5533" s="51"/>
      <c r="BI5533" s="51"/>
    </row>
    <row r="5534" spans="57:61" x14ac:dyDescent="0.55000000000000004">
      <c r="BE5534" s="51"/>
      <c r="BF5534" s="51"/>
      <c r="BG5534" s="51"/>
      <c r="BH5534" s="51"/>
      <c r="BI5534" s="51"/>
    </row>
    <row r="5535" spans="57:61" x14ac:dyDescent="0.55000000000000004">
      <c r="BE5535" s="51"/>
      <c r="BF5535" s="51"/>
      <c r="BG5535" s="51"/>
      <c r="BH5535" s="51"/>
      <c r="BI5535" s="51"/>
    </row>
    <row r="5536" spans="57:61" x14ac:dyDescent="0.55000000000000004">
      <c r="BE5536" s="51"/>
      <c r="BF5536" s="51"/>
      <c r="BG5536" s="51"/>
      <c r="BH5536" s="51"/>
      <c r="BI5536" s="51"/>
    </row>
    <row r="5537" spans="57:61" x14ac:dyDescent="0.55000000000000004">
      <c r="BE5537" s="51"/>
      <c r="BF5537" s="51"/>
      <c r="BG5537" s="51"/>
      <c r="BH5537" s="51"/>
      <c r="BI5537" s="51"/>
    </row>
    <row r="5538" spans="57:61" x14ac:dyDescent="0.55000000000000004">
      <c r="BE5538" s="51"/>
      <c r="BF5538" s="51"/>
      <c r="BG5538" s="51"/>
      <c r="BH5538" s="51"/>
      <c r="BI5538" s="51"/>
    </row>
    <row r="5539" spans="57:61" x14ac:dyDescent="0.55000000000000004">
      <c r="BE5539" s="51"/>
      <c r="BF5539" s="51"/>
      <c r="BG5539" s="51"/>
      <c r="BH5539" s="51"/>
      <c r="BI5539" s="51"/>
    </row>
    <row r="5540" spans="57:61" x14ac:dyDescent="0.55000000000000004">
      <c r="BE5540" s="51"/>
      <c r="BF5540" s="51"/>
      <c r="BG5540" s="51"/>
      <c r="BH5540" s="51"/>
      <c r="BI5540" s="51"/>
    </row>
    <row r="5541" spans="57:61" x14ac:dyDescent="0.55000000000000004">
      <c r="BE5541" s="51"/>
      <c r="BF5541" s="51"/>
      <c r="BG5541" s="51"/>
      <c r="BH5541" s="51"/>
      <c r="BI5541" s="51"/>
    </row>
    <row r="5542" spans="57:61" x14ac:dyDescent="0.55000000000000004">
      <c r="BE5542" s="51"/>
      <c r="BF5542" s="51"/>
      <c r="BG5542" s="51"/>
      <c r="BH5542" s="51"/>
      <c r="BI5542" s="51"/>
    </row>
    <row r="5543" spans="57:61" x14ac:dyDescent="0.55000000000000004">
      <c r="BE5543" s="51"/>
      <c r="BF5543" s="51"/>
      <c r="BG5543" s="51"/>
      <c r="BH5543" s="51"/>
      <c r="BI5543" s="51"/>
    </row>
    <row r="5544" spans="57:61" x14ac:dyDescent="0.55000000000000004">
      <c r="BE5544" s="51"/>
      <c r="BF5544" s="51"/>
      <c r="BG5544" s="51"/>
      <c r="BH5544" s="51"/>
      <c r="BI5544" s="51"/>
    </row>
    <row r="5545" spans="57:61" x14ac:dyDescent="0.55000000000000004">
      <c r="BE5545" s="51"/>
      <c r="BF5545" s="51"/>
      <c r="BG5545" s="51"/>
      <c r="BH5545" s="51"/>
      <c r="BI5545" s="51"/>
    </row>
    <row r="5546" spans="57:61" x14ac:dyDescent="0.55000000000000004">
      <c r="BE5546" s="51"/>
      <c r="BF5546" s="51"/>
      <c r="BG5546" s="51"/>
      <c r="BH5546" s="51"/>
      <c r="BI5546" s="51"/>
    </row>
    <row r="5547" spans="57:61" x14ac:dyDescent="0.55000000000000004">
      <c r="BE5547" s="51"/>
      <c r="BF5547" s="51"/>
      <c r="BG5547" s="51"/>
      <c r="BH5547" s="51"/>
      <c r="BI5547" s="51"/>
    </row>
    <row r="5548" spans="57:61" x14ac:dyDescent="0.55000000000000004">
      <c r="BE5548" s="51"/>
      <c r="BF5548" s="51"/>
      <c r="BG5548" s="51"/>
      <c r="BH5548" s="51"/>
      <c r="BI5548" s="51"/>
    </row>
    <row r="5549" spans="57:61" x14ac:dyDescent="0.55000000000000004">
      <c r="BE5549" s="51"/>
      <c r="BF5549" s="51"/>
      <c r="BG5549" s="51"/>
      <c r="BH5549" s="51"/>
      <c r="BI5549" s="51"/>
    </row>
    <row r="5550" spans="57:61" x14ac:dyDescent="0.55000000000000004">
      <c r="BE5550" s="51"/>
      <c r="BF5550" s="51"/>
      <c r="BG5550" s="51"/>
      <c r="BH5550" s="51"/>
      <c r="BI5550" s="51"/>
    </row>
    <row r="5551" spans="57:61" x14ac:dyDescent="0.55000000000000004">
      <c r="BE5551" s="51"/>
      <c r="BF5551" s="51"/>
      <c r="BG5551" s="51"/>
      <c r="BH5551" s="51"/>
      <c r="BI5551" s="51"/>
    </row>
    <row r="5552" spans="57:61" x14ac:dyDescent="0.55000000000000004">
      <c r="BE5552" s="51"/>
      <c r="BF5552" s="51"/>
      <c r="BG5552" s="51"/>
      <c r="BH5552" s="51"/>
      <c r="BI5552" s="51"/>
    </row>
    <row r="5553" spans="57:61" x14ac:dyDescent="0.55000000000000004">
      <c r="BE5553" s="51"/>
      <c r="BF5553" s="51"/>
      <c r="BG5553" s="51"/>
      <c r="BH5553" s="51"/>
      <c r="BI5553" s="51"/>
    </row>
    <row r="5554" spans="57:61" x14ac:dyDescent="0.55000000000000004">
      <c r="BE5554" s="51"/>
      <c r="BF5554" s="51"/>
      <c r="BG5554" s="51"/>
      <c r="BH5554" s="51"/>
      <c r="BI5554" s="51"/>
    </row>
    <row r="5555" spans="57:61" x14ac:dyDescent="0.55000000000000004">
      <c r="BE5555" s="51"/>
      <c r="BF5555" s="51"/>
      <c r="BG5555" s="51"/>
      <c r="BH5555" s="51"/>
      <c r="BI5555" s="51"/>
    </row>
    <row r="5556" spans="57:61" x14ac:dyDescent="0.55000000000000004">
      <c r="BE5556" s="51"/>
      <c r="BF5556" s="51"/>
      <c r="BG5556" s="51"/>
      <c r="BH5556" s="51"/>
      <c r="BI5556" s="51"/>
    </row>
    <row r="5557" spans="57:61" x14ac:dyDescent="0.55000000000000004">
      <c r="BE5557" s="51"/>
      <c r="BF5557" s="51"/>
      <c r="BG5557" s="51"/>
      <c r="BH5557" s="51"/>
      <c r="BI5557" s="51"/>
    </row>
    <row r="5558" spans="57:61" x14ac:dyDescent="0.55000000000000004">
      <c r="BE5558" s="51"/>
      <c r="BF5558" s="51"/>
      <c r="BG5558" s="51"/>
      <c r="BH5558" s="51"/>
      <c r="BI5558" s="51"/>
    </row>
    <row r="5559" spans="57:61" x14ac:dyDescent="0.55000000000000004">
      <c r="BE5559" s="51"/>
      <c r="BF5559" s="51"/>
      <c r="BG5559" s="51"/>
      <c r="BH5559" s="51"/>
      <c r="BI5559" s="51"/>
    </row>
    <row r="5560" spans="57:61" x14ac:dyDescent="0.55000000000000004">
      <c r="BE5560" s="51"/>
      <c r="BF5560" s="51"/>
      <c r="BG5560" s="51"/>
      <c r="BH5560" s="51"/>
      <c r="BI5560" s="51"/>
    </row>
    <row r="5561" spans="57:61" x14ac:dyDescent="0.55000000000000004">
      <c r="BE5561" s="51"/>
      <c r="BF5561" s="51"/>
      <c r="BG5561" s="51"/>
      <c r="BH5561" s="51"/>
      <c r="BI5561" s="51"/>
    </row>
    <row r="5562" spans="57:61" x14ac:dyDescent="0.55000000000000004">
      <c r="BE5562" s="51"/>
      <c r="BF5562" s="51"/>
      <c r="BG5562" s="51"/>
      <c r="BH5562" s="51"/>
      <c r="BI5562" s="51"/>
    </row>
    <row r="5563" spans="57:61" x14ac:dyDescent="0.55000000000000004">
      <c r="BE5563" s="51"/>
      <c r="BF5563" s="51"/>
      <c r="BG5563" s="51"/>
      <c r="BH5563" s="51"/>
      <c r="BI5563" s="51"/>
    </row>
    <row r="5564" spans="57:61" x14ac:dyDescent="0.55000000000000004">
      <c r="BE5564" s="51"/>
      <c r="BF5564" s="51"/>
      <c r="BG5564" s="51"/>
      <c r="BH5564" s="51"/>
      <c r="BI5564" s="51"/>
    </row>
    <row r="5565" spans="57:61" x14ac:dyDescent="0.55000000000000004">
      <c r="BE5565" s="51"/>
      <c r="BF5565" s="51"/>
      <c r="BG5565" s="51"/>
      <c r="BH5565" s="51"/>
      <c r="BI5565" s="51"/>
    </row>
    <row r="5566" spans="57:61" x14ac:dyDescent="0.55000000000000004">
      <c r="BE5566" s="51"/>
      <c r="BF5566" s="51"/>
      <c r="BG5566" s="51"/>
      <c r="BH5566" s="51"/>
      <c r="BI5566" s="51"/>
    </row>
    <row r="5567" spans="57:61" x14ac:dyDescent="0.55000000000000004">
      <c r="BE5567" s="51"/>
      <c r="BF5567" s="51"/>
      <c r="BG5567" s="51"/>
      <c r="BH5567" s="51"/>
      <c r="BI5567" s="51"/>
    </row>
    <row r="5568" spans="57:61" x14ac:dyDescent="0.55000000000000004">
      <c r="BE5568" s="51"/>
      <c r="BF5568" s="51"/>
      <c r="BG5568" s="51"/>
      <c r="BH5568" s="51"/>
      <c r="BI5568" s="51"/>
    </row>
    <row r="5569" spans="57:61" x14ac:dyDescent="0.55000000000000004">
      <c r="BE5569" s="51"/>
      <c r="BF5569" s="51"/>
      <c r="BG5569" s="51"/>
      <c r="BH5569" s="51"/>
      <c r="BI5569" s="51"/>
    </row>
    <row r="5570" spans="57:61" x14ac:dyDescent="0.55000000000000004">
      <c r="BE5570" s="51"/>
      <c r="BF5570" s="51"/>
      <c r="BG5570" s="51"/>
      <c r="BH5570" s="51"/>
      <c r="BI5570" s="51"/>
    </row>
    <row r="5571" spans="57:61" x14ac:dyDescent="0.55000000000000004">
      <c r="BE5571" s="51"/>
      <c r="BF5571" s="51"/>
      <c r="BG5571" s="51"/>
      <c r="BH5571" s="51"/>
      <c r="BI5571" s="51"/>
    </row>
    <row r="5572" spans="57:61" x14ac:dyDescent="0.55000000000000004">
      <c r="BE5572" s="51"/>
      <c r="BF5572" s="51"/>
      <c r="BG5572" s="51"/>
      <c r="BH5572" s="51"/>
      <c r="BI5572" s="51"/>
    </row>
    <row r="5573" spans="57:61" x14ac:dyDescent="0.55000000000000004">
      <c r="BE5573" s="51"/>
      <c r="BF5573" s="51"/>
      <c r="BG5573" s="51"/>
      <c r="BH5573" s="51"/>
      <c r="BI5573" s="51"/>
    </row>
    <row r="5574" spans="57:61" x14ac:dyDescent="0.55000000000000004">
      <c r="BE5574" s="51"/>
      <c r="BF5574" s="51"/>
      <c r="BG5574" s="51"/>
      <c r="BH5574" s="51"/>
      <c r="BI5574" s="51"/>
    </row>
    <row r="5575" spans="57:61" x14ac:dyDescent="0.55000000000000004">
      <c r="BE5575" s="51"/>
      <c r="BF5575" s="51"/>
      <c r="BG5575" s="51"/>
      <c r="BH5575" s="51"/>
      <c r="BI5575" s="51"/>
    </row>
    <row r="5576" spans="57:61" x14ac:dyDescent="0.55000000000000004">
      <c r="BE5576" s="51"/>
      <c r="BF5576" s="51"/>
      <c r="BG5576" s="51"/>
      <c r="BH5576" s="51"/>
      <c r="BI5576" s="51"/>
    </row>
    <row r="5577" spans="57:61" x14ac:dyDescent="0.55000000000000004">
      <c r="BE5577" s="51"/>
      <c r="BF5577" s="51"/>
      <c r="BG5577" s="51"/>
      <c r="BH5577" s="51"/>
      <c r="BI5577" s="51"/>
    </row>
    <row r="5578" spans="57:61" x14ac:dyDescent="0.55000000000000004">
      <c r="BE5578" s="51"/>
      <c r="BF5578" s="51"/>
      <c r="BG5578" s="51"/>
      <c r="BH5578" s="51"/>
      <c r="BI5578" s="51"/>
    </row>
    <row r="5579" spans="57:61" x14ac:dyDescent="0.55000000000000004">
      <c r="BE5579" s="51"/>
      <c r="BF5579" s="51"/>
      <c r="BG5579" s="51"/>
      <c r="BH5579" s="51"/>
      <c r="BI5579" s="51"/>
    </row>
    <row r="5580" spans="57:61" x14ac:dyDescent="0.55000000000000004">
      <c r="BE5580" s="51"/>
      <c r="BF5580" s="51"/>
      <c r="BG5580" s="51"/>
      <c r="BH5580" s="51"/>
      <c r="BI5580" s="51"/>
    </row>
    <row r="5581" spans="57:61" x14ac:dyDescent="0.55000000000000004">
      <c r="BE5581" s="51"/>
      <c r="BF5581" s="51"/>
      <c r="BG5581" s="51"/>
      <c r="BH5581" s="51"/>
      <c r="BI5581" s="51"/>
    </row>
    <row r="5582" spans="57:61" x14ac:dyDescent="0.55000000000000004">
      <c r="BE5582" s="51"/>
      <c r="BF5582" s="51"/>
      <c r="BG5582" s="51"/>
      <c r="BH5582" s="51"/>
      <c r="BI5582" s="51"/>
    </row>
    <row r="5583" spans="57:61" x14ac:dyDescent="0.55000000000000004">
      <c r="BE5583" s="51"/>
      <c r="BF5583" s="51"/>
      <c r="BG5583" s="51"/>
      <c r="BH5583" s="51"/>
      <c r="BI5583" s="51"/>
    </row>
    <row r="5584" spans="57:61" x14ac:dyDescent="0.55000000000000004">
      <c r="BE5584" s="51"/>
      <c r="BF5584" s="51"/>
      <c r="BG5584" s="51"/>
      <c r="BH5584" s="51"/>
      <c r="BI5584" s="51"/>
    </row>
    <row r="5585" spans="57:61" x14ac:dyDescent="0.55000000000000004">
      <c r="BE5585" s="51"/>
      <c r="BF5585" s="51"/>
      <c r="BG5585" s="51"/>
      <c r="BH5585" s="51"/>
      <c r="BI5585" s="51"/>
    </row>
    <row r="5586" spans="57:61" x14ac:dyDescent="0.55000000000000004">
      <c r="BE5586" s="51"/>
      <c r="BF5586" s="51"/>
      <c r="BG5586" s="51"/>
      <c r="BH5586" s="51"/>
      <c r="BI5586" s="51"/>
    </row>
    <row r="5587" spans="57:61" x14ac:dyDescent="0.55000000000000004">
      <c r="BE5587" s="51"/>
      <c r="BF5587" s="51"/>
      <c r="BG5587" s="51"/>
      <c r="BH5587" s="51"/>
      <c r="BI5587" s="51"/>
    </row>
    <row r="5588" spans="57:61" x14ac:dyDescent="0.55000000000000004">
      <c r="BE5588" s="51"/>
      <c r="BF5588" s="51"/>
      <c r="BG5588" s="51"/>
      <c r="BH5588" s="51"/>
      <c r="BI5588" s="51"/>
    </row>
    <row r="5589" spans="57:61" x14ac:dyDescent="0.55000000000000004">
      <c r="BE5589" s="51"/>
      <c r="BF5589" s="51"/>
      <c r="BG5589" s="51"/>
      <c r="BH5589" s="51"/>
      <c r="BI5589" s="51"/>
    </row>
    <row r="5590" spans="57:61" x14ac:dyDescent="0.55000000000000004">
      <c r="BE5590" s="51"/>
      <c r="BF5590" s="51"/>
      <c r="BG5590" s="51"/>
      <c r="BH5590" s="51"/>
      <c r="BI5590" s="51"/>
    </row>
    <row r="5591" spans="57:61" x14ac:dyDescent="0.55000000000000004">
      <c r="BE5591" s="51"/>
      <c r="BF5591" s="51"/>
      <c r="BG5591" s="51"/>
      <c r="BH5591" s="51"/>
      <c r="BI5591" s="51"/>
    </row>
    <row r="5592" spans="57:61" x14ac:dyDescent="0.55000000000000004">
      <c r="BE5592" s="51"/>
      <c r="BF5592" s="51"/>
      <c r="BG5592" s="51"/>
      <c r="BH5592" s="51"/>
      <c r="BI5592" s="51"/>
    </row>
    <row r="5593" spans="57:61" x14ac:dyDescent="0.55000000000000004">
      <c r="BE5593" s="51"/>
      <c r="BF5593" s="51"/>
      <c r="BG5593" s="51"/>
      <c r="BH5593" s="51"/>
      <c r="BI5593" s="51"/>
    </row>
    <row r="5594" spans="57:61" x14ac:dyDescent="0.55000000000000004">
      <c r="BE5594" s="51"/>
      <c r="BF5594" s="51"/>
      <c r="BG5594" s="51"/>
      <c r="BH5594" s="51"/>
      <c r="BI5594" s="51"/>
    </row>
    <row r="5595" spans="57:61" x14ac:dyDescent="0.55000000000000004">
      <c r="BE5595" s="51"/>
      <c r="BF5595" s="51"/>
      <c r="BG5595" s="51"/>
      <c r="BH5595" s="51"/>
      <c r="BI5595" s="51"/>
    </row>
    <row r="5596" spans="57:61" x14ac:dyDescent="0.55000000000000004">
      <c r="BE5596" s="51"/>
      <c r="BF5596" s="51"/>
      <c r="BG5596" s="51"/>
      <c r="BH5596" s="51"/>
      <c r="BI5596" s="51"/>
    </row>
    <row r="5597" spans="57:61" x14ac:dyDescent="0.55000000000000004">
      <c r="BE5597" s="51"/>
      <c r="BF5597" s="51"/>
      <c r="BG5597" s="51"/>
      <c r="BH5597" s="51"/>
      <c r="BI5597" s="51"/>
    </row>
    <row r="5598" spans="57:61" x14ac:dyDescent="0.55000000000000004">
      <c r="BE5598" s="51"/>
      <c r="BF5598" s="51"/>
      <c r="BG5598" s="51"/>
      <c r="BH5598" s="51"/>
      <c r="BI5598" s="51"/>
    </row>
    <row r="5599" spans="57:61" x14ac:dyDescent="0.55000000000000004">
      <c r="BE5599" s="51"/>
      <c r="BF5599" s="51"/>
      <c r="BG5599" s="51"/>
      <c r="BH5599" s="51"/>
      <c r="BI5599" s="51"/>
    </row>
    <row r="5600" spans="57:61" x14ac:dyDescent="0.55000000000000004">
      <c r="BE5600" s="51"/>
      <c r="BF5600" s="51"/>
      <c r="BG5600" s="51"/>
      <c r="BH5600" s="51"/>
      <c r="BI5600" s="51"/>
    </row>
    <row r="5601" spans="57:61" x14ac:dyDescent="0.55000000000000004">
      <c r="BE5601" s="51"/>
      <c r="BF5601" s="51"/>
      <c r="BG5601" s="51"/>
      <c r="BH5601" s="51"/>
      <c r="BI5601" s="51"/>
    </row>
    <row r="5602" spans="57:61" x14ac:dyDescent="0.55000000000000004">
      <c r="BE5602" s="51"/>
      <c r="BF5602" s="51"/>
      <c r="BG5602" s="51"/>
      <c r="BH5602" s="51"/>
      <c r="BI5602" s="51"/>
    </row>
    <row r="5603" spans="57:61" x14ac:dyDescent="0.55000000000000004">
      <c r="BE5603" s="51"/>
      <c r="BF5603" s="51"/>
      <c r="BG5603" s="51"/>
      <c r="BH5603" s="51"/>
      <c r="BI5603" s="51"/>
    </row>
    <row r="5604" spans="57:61" x14ac:dyDescent="0.55000000000000004">
      <c r="BE5604" s="51"/>
      <c r="BF5604" s="51"/>
      <c r="BG5604" s="51"/>
      <c r="BH5604" s="51"/>
      <c r="BI5604" s="51"/>
    </row>
    <row r="5605" spans="57:61" x14ac:dyDescent="0.55000000000000004">
      <c r="BE5605" s="51"/>
      <c r="BF5605" s="51"/>
      <c r="BG5605" s="51"/>
      <c r="BH5605" s="51"/>
      <c r="BI5605" s="51"/>
    </row>
    <row r="5606" spans="57:61" x14ac:dyDescent="0.55000000000000004">
      <c r="BE5606" s="51"/>
      <c r="BF5606" s="51"/>
      <c r="BG5606" s="51"/>
      <c r="BH5606" s="51"/>
      <c r="BI5606" s="51"/>
    </row>
    <row r="5607" spans="57:61" x14ac:dyDescent="0.55000000000000004">
      <c r="BE5607" s="51"/>
      <c r="BF5607" s="51"/>
      <c r="BG5607" s="51"/>
      <c r="BH5607" s="51"/>
      <c r="BI5607" s="51"/>
    </row>
    <row r="5608" spans="57:61" x14ac:dyDescent="0.55000000000000004">
      <c r="BE5608" s="51"/>
      <c r="BF5608" s="51"/>
      <c r="BG5608" s="51"/>
      <c r="BH5608" s="51"/>
      <c r="BI5608" s="51"/>
    </row>
    <row r="5609" spans="57:61" x14ac:dyDescent="0.55000000000000004">
      <c r="BE5609" s="51"/>
      <c r="BF5609" s="51"/>
      <c r="BG5609" s="51"/>
      <c r="BH5609" s="51"/>
      <c r="BI5609" s="51"/>
    </row>
    <row r="5610" spans="57:61" x14ac:dyDescent="0.55000000000000004">
      <c r="BE5610" s="51"/>
      <c r="BF5610" s="51"/>
      <c r="BG5610" s="51"/>
      <c r="BH5610" s="51"/>
      <c r="BI5610" s="51"/>
    </row>
    <row r="5611" spans="57:61" x14ac:dyDescent="0.55000000000000004">
      <c r="BE5611" s="51"/>
      <c r="BF5611" s="51"/>
      <c r="BG5611" s="51"/>
      <c r="BH5611" s="51"/>
      <c r="BI5611" s="51"/>
    </row>
    <row r="5612" spans="57:61" x14ac:dyDescent="0.55000000000000004">
      <c r="BE5612" s="51"/>
      <c r="BF5612" s="51"/>
      <c r="BG5612" s="51"/>
      <c r="BH5612" s="51"/>
      <c r="BI5612" s="51"/>
    </row>
    <row r="5613" spans="57:61" x14ac:dyDescent="0.55000000000000004">
      <c r="BE5613" s="51"/>
      <c r="BF5613" s="51"/>
      <c r="BG5613" s="51"/>
      <c r="BH5613" s="51"/>
      <c r="BI5613" s="51"/>
    </row>
    <row r="5614" spans="57:61" x14ac:dyDescent="0.55000000000000004">
      <c r="BE5614" s="51"/>
      <c r="BF5614" s="51"/>
      <c r="BG5614" s="51"/>
      <c r="BH5614" s="51"/>
      <c r="BI5614" s="51"/>
    </row>
    <row r="5615" spans="57:61" x14ac:dyDescent="0.55000000000000004">
      <c r="BE5615" s="51"/>
      <c r="BF5615" s="51"/>
      <c r="BG5615" s="51"/>
      <c r="BH5615" s="51"/>
      <c r="BI5615" s="51"/>
    </row>
    <row r="5616" spans="57:61" x14ac:dyDescent="0.55000000000000004">
      <c r="BE5616" s="51"/>
      <c r="BF5616" s="51"/>
      <c r="BG5616" s="51"/>
      <c r="BH5616" s="51"/>
      <c r="BI5616" s="51"/>
    </row>
    <row r="5617" spans="57:61" x14ac:dyDescent="0.55000000000000004">
      <c r="BE5617" s="51"/>
      <c r="BF5617" s="51"/>
      <c r="BG5617" s="51"/>
      <c r="BH5617" s="51"/>
      <c r="BI5617" s="51"/>
    </row>
    <row r="5618" spans="57:61" x14ac:dyDescent="0.55000000000000004">
      <c r="BE5618" s="51"/>
      <c r="BF5618" s="51"/>
      <c r="BG5618" s="51"/>
      <c r="BH5618" s="51"/>
      <c r="BI5618" s="51"/>
    </row>
    <row r="5619" spans="57:61" x14ac:dyDescent="0.55000000000000004">
      <c r="BE5619" s="51"/>
      <c r="BF5619" s="51"/>
      <c r="BG5619" s="51"/>
      <c r="BH5619" s="51"/>
      <c r="BI5619" s="51"/>
    </row>
    <row r="5620" spans="57:61" x14ac:dyDescent="0.55000000000000004">
      <c r="BE5620" s="51"/>
      <c r="BF5620" s="51"/>
      <c r="BG5620" s="51"/>
      <c r="BH5620" s="51"/>
      <c r="BI5620" s="51"/>
    </row>
    <row r="5621" spans="57:61" x14ac:dyDescent="0.55000000000000004">
      <c r="BE5621" s="51"/>
      <c r="BF5621" s="51"/>
      <c r="BG5621" s="51"/>
      <c r="BH5621" s="51"/>
      <c r="BI5621" s="51"/>
    </row>
    <row r="5622" spans="57:61" x14ac:dyDescent="0.55000000000000004">
      <c r="BE5622" s="51"/>
      <c r="BF5622" s="51"/>
      <c r="BG5622" s="51"/>
      <c r="BH5622" s="51"/>
      <c r="BI5622" s="51"/>
    </row>
    <row r="5623" spans="57:61" x14ac:dyDescent="0.55000000000000004">
      <c r="BE5623" s="51"/>
      <c r="BF5623" s="51"/>
      <c r="BG5623" s="51"/>
      <c r="BH5623" s="51"/>
      <c r="BI5623" s="51"/>
    </row>
    <row r="5624" spans="57:61" x14ac:dyDescent="0.55000000000000004">
      <c r="BE5624" s="51"/>
      <c r="BF5624" s="51"/>
      <c r="BG5624" s="51"/>
      <c r="BH5624" s="51"/>
      <c r="BI5624" s="51"/>
    </row>
    <row r="5625" spans="57:61" x14ac:dyDescent="0.55000000000000004">
      <c r="BE5625" s="51"/>
      <c r="BF5625" s="51"/>
      <c r="BG5625" s="51"/>
      <c r="BH5625" s="51"/>
      <c r="BI5625" s="51"/>
    </row>
    <row r="5626" spans="57:61" x14ac:dyDescent="0.55000000000000004">
      <c r="BE5626" s="51"/>
      <c r="BF5626" s="51"/>
      <c r="BG5626" s="51"/>
      <c r="BH5626" s="51"/>
      <c r="BI5626" s="51"/>
    </row>
    <row r="5627" spans="57:61" x14ac:dyDescent="0.55000000000000004">
      <c r="BE5627" s="51"/>
      <c r="BF5627" s="51"/>
      <c r="BG5627" s="51"/>
      <c r="BH5627" s="51"/>
      <c r="BI5627" s="51"/>
    </row>
    <row r="5628" spans="57:61" x14ac:dyDescent="0.55000000000000004">
      <c r="BE5628" s="51"/>
      <c r="BF5628" s="51"/>
      <c r="BG5628" s="51"/>
      <c r="BH5628" s="51"/>
      <c r="BI5628" s="51"/>
    </row>
    <row r="5629" spans="57:61" x14ac:dyDescent="0.55000000000000004">
      <c r="BE5629" s="51"/>
      <c r="BF5629" s="51"/>
      <c r="BG5629" s="51"/>
      <c r="BH5629" s="51"/>
      <c r="BI5629" s="51"/>
    </row>
    <row r="5630" spans="57:61" x14ac:dyDescent="0.55000000000000004">
      <c r="BE5630" s="51"/>
      <c r="BF5630" s="51"/>
      <c r="BG5630" s="51"/>
      <c r="BH5630" s="51"/>
      <c r="BI5630" s="51"/>
    </row>
    <row r="5631" spans="57:61" x14ac:dyDescent="0.55000000000000004">
      <c r="BE5631" s="51"/>
      <c r="BF5631" s="51"/>
      <c r="BG5631" s="51"/>
      <c r="BH5631" s="51"/>
      <c r="BI5631" s="51"/>
    </row>
    <row r="5632" spans="57:61" x14ac:dyDescent="0.55000000000000004">
      <c r="BE5632" s="51"/>
      <c r="BF5632" s="51"/>
      <c r="BG5632" s="51"/>
      <c r="BH5632" s="51"/>
      <c r="BI5632" s="51"/>
    </row>
    <row r="5633" spans="57:61" x14ac:dyDescent="0.55000000000000004">
      <c r="BE5633" s="51"/>
      <c r="BF5633" s="51"/>
      <c r="BG5633" s="51"/>
      <c r="BH5633" s="51"/>
      <c r="BI5633" s="51"/>
    </row>
    <row r="5634" spans="57:61" x14ac:dyDescent="0.55000000000000004">
      <c r="BE5634" s="51"/>
      <c r="BF5634" s="51"/>
      <c r="BG5634" s="51"/>
      <c r="BH5634" s="51"/>
      <c r="BI5634" s="51"/>
    </row>
    <row r="5635" spans="57:61" x14ac:dyDescent="0.55000000000000004">
      <c r="BE5635" s="51"/>
      <c r="BF5635" s="51"/>
      <c r="BG5635" s="51"/>
      <c r="BH5635" s="51"/>
      <c r="BI5635" s="51"/>
    </row>
    <row r="5636" spans="57:61" x14ac:dyDescent="0.55000000000000004">
      <c r="BE5636" s="51"/>
      <c r="BF5636" s="51"/>
      <c r="BG5636" s="51"/>
      <c r="BH5636" s="51"/>
      <c r="BI5636" s="51"/>
    </row>
    <row r="5637" spans="57:61" x14ac:dyDescent="0.55000000000000004">
      <c r="BE5637" s="51"/>
      <c r="BF5637" s="51"/>
      <c r="BG5637" s="51"/>
      <c r="BH5637" s="51"/>
      <c r="BI5637" s="51"/>
    </row>
    <row r="5638" spans="57:61" x14ac:dyDescent="0.55000000000000004">
      <c r="BE5638" s="51"/>
      <c r="BF5638" s="51"/>
      <c r="BG5638" s="51"/>
      <c r="BH5638" s="51"/>
      <c r="BI5638" s="51"/>
    </row>
    <row r="5639" spans="57:61" x14ac:dyDescent="0.55000000000000004">
      <c r="BE5639" s="51"/>
      <c r="BF5639" s="51"/>
      <c r="BG5639" s="51"/>
      <c r="BH5639" s="51"/>
      <c r="BI5639" s="51"/>
    </row>
    <row r="5640" spans="57:61" x14ac:dyDescent="0.55000000000000004">
      <c r="BE5640" s="51"/>
      <c r="BF5640" s="51"/>
      <c r="BG5640" s="51"/>
      <c r="BH5640" s="51"/>
      <c r="BI5640" s="51"/>
    </row>
    <row r="5641" spans="57:61" x14ac:dyDescent="0.55000000000000004">
      <c r="BE5641" s="51"/>
      <c r="BF5641" s="51"/>
      <c r="BG5641" s="51"/>
      <c r="BH5641" s="51"/>
      <c r="BI5641" s="51"/>
    </row>
    <row r="5642" spans="57:61" x14ac:dyDescent="0.55000000000000004">
      <c r="BE5642" s="51"/>
      <c r="BF5642" s="51"/>
      <c r="BG5642" s="51"/>
      <c r="BH5642" s="51"/>
      <c r="BI5642" s="51"/>
    </row>
    <row r="5643" spans="57:61" x14ac:dyDescent="0.55000000000000004">
      <c r="BE5643" s="51"/>
      <c r="BF5643" s="51"/>
      <c r="BG5643" s="51"/>
      <c r="BH5643" s="51"/>
      <c r="BI5643" s="51"/>
    </row>
    <row r="5644" spans="57:61" x14ac:dyDescent="0.55000000000000004">
      <c r="BE5644" s="51"/>
      <c r="BF5644" s="51"/>
      <c r="BG5644" s="51"/>
      <c r="BH5644" s="51"/>
      <c r="BI5644" s="51"/>
    </row>
    <row r="5645" spans="57:61" x14ac:dyDescent="0.55000000000000004">
      <c r="BE5645" s="51"/>
      <c r="BF5645" s="51"/>
      <c r="BG5645" s="51"/>
      <c r="BH5645" s="51"/>
      <c r="BI5645" s="51"/>
    </row>
    <row r="5646" spans="57:61" x14ac:dyDescent="0.55000000000000004">
      <c r="BE5646" s="51"/>
      <c r="BF5646" s="51"/>
      <c r="BG5646" s="51"/>
      <c r="BH5646" s="51"/>
      <c r="BI5646" s="51"/>
    </row>
    <row r="5647" spans="57:61" x14ac:dyDescent="0.55000000000000004">
      <c r="BE5647" s="51"/>
      <c r="BF5647" s="51"/>
      <c r="BG5647" s="51"/>
      <c r="BH5647" s="51"/>
      <c r="BI5647" s="51"/>
    </row>
    <row r="5648" spans="57:61" x14ac:dyDescent="0.55000000000000004">
      <c r="BE5648" s="51"/>
      <c r="BF5648" s="51"/>
      <c r="BG5648" s="51"/>
      <c r="BH5648" s="51"/>
      <c r="BI5648" s="51"/>
    </row>
    <row r="5649" spans="57:61" x14ac:dyDescent="0.55000000000000004">
      <c r="BE5649" s="51"/>
      <c r="BF5649" s="51"/>
      <c r="BG5649" s="51"/>
      <c r="BH5649" s="51"/>
      <c r="BI5649" s="51"/>
    </row>
    <row r="5650" spans="57:61" x14ac:dyDescent="0.55000000000000004">
      <c r="BE5650" s="51"/>
      <c r="BF5650" s="51"/>
      <c r="BG5650" s="51"/>
      <c r="BH5650" s="51"/>
      <c r="BI5650" s="51"/>
    </row>
    <row r="5651" spans="57:61" x14ac:dyDescent="0.55000000000000004">
      <c r="BE5651" s="51"/>
      <c r="BF5651" s="51"/>
      <c r="BG5651" s="51"/>
      <c r="BH5651" s="51"/>
      <c r="BI5651" s="51"/>
    </row>
    <row r="5652" spans="57:61" x14ac:dyDescent="0.55000000000000004">
      <c r="BE5652" s="51"/>
      <c r="BF5652" s="51"/>
      <c r="BG5652" s="51"/>
      <c r="BH5652" s="51"/>
      <c r="BI5652" s="51"/>
    </row>
    <row r="5653" spans="57:61" x14ac:dyDescent="0.55000000000000004">
      <c r="BE5653" s="51"/>
      <c r="BF5653" s="51"/>
      <c r="BG5653" s="51"/>
      <c r="BH5653" s="51"/>
      <c r="BI5653" s="51"/>
    </row>
    <row r="5654" spans="57:61" x14ac:dyDescent="0.55000000000000004">
      <c r="BE5654" s="51"/>
      <c r="BF5654" s="51"/>
      <c r="BG5654" s="51"/>
      <c r="BH5654" s="51"/>
      <c r="BI5654" s="51"/>
    </row>
    <row r="5655" spans="57:61" x14ac:dyDescent="0.55000000000000004">
      <c r="BE5655" s="51"/>
      <c r="BF5655" s="51"/>
      <c r="BG5655" s="51"/>
      <c r="BH5655" s="51"/>
      <c r="BI5655" s="51"/>
    </row>
    <row r="5656" spans="57:61" x14ac:dyDescent="0.55000000000000004">
      <c r="BE5656" s="51"/>
      <c r="BF5656" s="51"/>
      <c r="BG5656" s="51"/>
      <c r="BH5656" s="51"/>
      <c r="BI5656" s="51"/>
    </row>
    <row r="5657" spans="57:61" x14ac:dyDescent="0.55000000000000004">
      <c r="BE5657" s="51"/>
      <c r="BF5657" s="51"/>
      <c r="BG5657" s="51"/>
      <c r="BH5657" s="51"/>
      <c r="BI5657" s="51"/>
    </row>
    <row r="5658" spans="57:61" x14ac:dyDescent="0.55000000000000004">
      <c r="BE5658" s="51"/>
      <c r="BF5658" s="51"/>
      <c r="BG5658" s="51"/>
      <c r="BH5658" s="51"/>
      <c r="BI5658" s="51"/>
    </row>
    <row r="5659" spans="57:61" x14ac:dyDescent="0.55000000000000004">
      <c r="BE5659" s="51"/>
      <c r="BF5659" s="51"/>
      <c r="BG5659" s="51"/>
      <c r="BH5659" s="51"/>
      <c r="BI5659" s="51"/>
    </row>
    <row r="5660" spans="57:61" x14ac:dyDescent="0.55000000000000004">
      <c r="BE5660" s="51"/>
      <c r="BF5660" s="51"/>
      <c r="BG5660" s="51"/>
      <c r="BH5660" s="51"/>
      <c r="BI5660" s="51"/>
    </row>
    <row r="5661" spans="57:61" x14ac:dyDescent="0.55000000000000004">
      <c r="BE5661" s="51"/>
      <c r="BF5661" s="51"/>
      <c r="BG5661" s="51"/>
      <c r="BH5661" s="51"/>
      <c r="BI5661" s="51"/>
    </row>
    <row r="5662" spans="57:61" x14ac:dyDescent="0.55000000000000004">
      <c r="BE5662" s="51"/>
      <c r="BF5662" s="51"/>
      <c r="BG5662" s="51"/>
      <c r="BH5662" s="51"/>
      <c r="BI5662" s="51"/>
    </row>
    <row r="5663" spans="57:61" x14ac:dyDescent="0.55000000000000004">
      <c r="BE5663" s="51"/>
      <c r="BF5663" s="51"/>
      <c r="BG5663" s="51"/>
      <c r="BH5663" s="51"/>
      <c r="BI5663" s="51"/>
    </row>
    <row r="5664" spans="57:61" x14ac:dyDescent="0.55000000000000004">
      <c r="BE5664" s="51"/>
      <c r="BF5664" s="51"/>
      <c r="BG5664" s="51"/>
      <c r="BH5664" s="51"/>
      <c r="BI5664" s="51"/>
    </row>
    <row r="5665" spans="57:61" x14ac:dyDescent="0.55000000000000004">
      <c r="BE5665" s="51"/>
      <c r="BF5665" s="51"/>
      <c r="BG5665" s="51"/>
      <c r="BH5665" s="51"/>
      <c r="BI5665" s="51"/>
    </row>
    <row r="5666" spans="57:61" x14ac:dyDescent="0.55000000000000004">
      <c r="BE5666" s="51"/>
      <c r="BF5666" s="51"/>
      <c r="BG5666" s="51"/>
      <c r="BH5666" s="51"/>
      <c r="BI5666" s="51"/>
    </row>
    <row r="5667" spans="57:61" x14ac:dyDescent="0.55000000000000004">
      <c r="BE5667" s="51"/>
      <c r="BF5667" s="51"/>
      <c r="BG5667" s="51"/>
      <c r="BH5667" s="51"/>
      <c r="BI5667" s="51"/>
    </row>
    <row r="5668" spans="57:61" x14ac:dyDescent="0.55000000000000004">
      <c r="BE5668" s="51"/>
      <c r="BF5668" s="51"/>
      <c r="BG5668" s="51"/>
      <c r="BH5668" s="51"/>
      <c r="BI5668" s="51"/>
    </row>
    <row r="5669" spans="57:61" x14ac:dyDescent="0.55000000000000004">
      <c r="BE5669" s="51"/>
      <c r="BF5669" s="51"/>
      <c r="BG5669" s="51"/>
      <c r="BH5669" s="51"/>
      <c r="BI5669" s="51"/>
    </row>
    <row r="5670" spans="57:61" x14ac:dyDescent="0.55000000000000004">
      <c r="BE5670" s="51"/>
      <c r="BF5670" s="51"/>
      <c r="BG5670" s="51"/>
      <c r="BH5670" s="51"/>
      <c r="BI5670" s="51"/>
    </row>
    <row r="5671" spans="57:61" x14ac:dyDescent="0.55000000000000004">
      <c r="BE5671" s="51"/>
      <c r="BF5671" s="51"/>
      <c r="BG5671" s="51"/>
      <c r="BH5671" s="51"/>
      <c r="BI5671" s="51"/>
    </row>
    <row r="5672" spans="57:61" x14ac:dyDescent="0.55000000000000004">
      <c r="BE5672" s="51"/>
      <c r="BF5672" s="51"/>
      <c r="BG5672" s="51"/>
      <c r="BH5672" s="51"/>
      <c r="BI5672" s="51"/>
    </row>
    <row r="5673" spans="57:61" x14ac:dyDescent="0.55000000000000004">
      <c r="BE5673" s="51"/>
      <c r="BF5673" s="51"/>
      <c r="BG5673" s="51"/>
      <c r="BH5673" s="51"/>
      <c r="BI5673" s="51"/>
    </row>
    <row r="5674" spans="57:61" x14ac:dyDescent="0.55000000000000004">
      <c r="BE5674" s="51"/>
      <c r="BF5674" s="51"/>
      <c r="BG5674" s="51"/>
      <c r="BH5674" s="51"/>
      <c r="BI5674" s="51"/>
    </row>
    <row r="5675" spans="57:61" x14ac:dyDescent="0.55000000000000004">
      <c r="BE5675" s="51"/>
      <c r="BF5675" s="51"/>
      <c r="BG5675" s="51"/>
      <c r="BH5675" s="51"/>
      <c r="BI5675" s="51"/>
    </row>
    <row r="5676" spans="57:61" x14ac:dyDescent="0.55000000000000004">
      <c r="BE5676" s="51"/>
      <c r="BF5676" s="51"/>
      <c r="BG5676" s="51"/>
      <c r="BH5676" s="51"/>
      <c r="BI5676" s="51"/>
    </row>
    <row r="5677" spans="57:61" x14ac:dyDescent="0.55000000000000004">
      <c r="BE5677" s="51"/>
      <c r="BF5677" s="51"/>
      <c r="BG5677" s="51"/>
      <c r="BH5677" s="51"/>
      <c r="BI5677" s="51"/>
    </row>
    <row r="5678" spans="57:61" x14ac:dyDescent="0.55000000000000004">
      <c r="BE5678" s="51"/>
      <c r="BF5678" s="51"/>
      <c r="BG5678" s="51"/>
      <c r="BH5678" s="51"/>
      <c r="BI5678" s="51"/>
    </row>
    <row r="5679" spans="57:61" x14ac:dyDescent="0.55000000000000004">
      <c r="BE5679" s="51"/>
      <c r="BF5679" s="51"/>
      <c r="BG5679" s="51"/>
      <c r="BH5679" s="51"/>
      <c r="BI5679" s="51"/>
    </row>
    <row r="5680" spans="57:61" x14ac:dyDescent="0.55000000000000004">
      <c r="BE5680" s="51"/>
      <c r="BF5680" s="51"/>
      <c r="BG5680" s="51"/>
      <c r="BH5680" s="51"/>
      <c r="BI5680" s="51"/>
    </row>
    <row r="5681" spans="57:61" x14ac:dyDescent="0.55000000000000004">
      <c r="BE5681" s="51"/>
      <c r="BF5681" s="51"/>
      <c r="BG5681" s="51"/>
      <c r="BH5681" s="51"/>
      <c r="BI5681" s="51"/>
    </row>
    <row r="5682" spans="57:61" x14ac:dyDescent="0.55000000000000004">
      <c r="BE5682" s="51"/>
      <c r="BF5682" s="51"/>
      <c r="BG5682" s="51"/>
      <c r="BH5682" s="51"/>
      <c r="BI5682" s="51"/>
    </row>
    <row r="5683" spans="57:61" x14ac:dyDescent="0.55000000000000004">
      <c r="BE5683" s="51"/>
      <c r="BF5683" s="51"/>
      <c r="BG5683" s="51"/>
      <c r="BH5683" s="51"/>
      <c r="BI5683" s="51"/>
    </row>
    <row r="5684" spans="57:61" x14ac:dyDescent="0.55000000000000004">
      <c r="BE5684" s="51"/>
      <c r="BF5684" s="51"/>
      <c r="BG5684" s="51"/>
      <c r="BH5684" s="51"/>
      <c r="BI5684" s="51"/>
    </row>
    <row r="5685" spans="57:61" x14ac:dyDescent="0.55000000000000004">
      <c r="BE5685" s="51"/>
      <c r="BF5685" s="51"/>
      <c r="BG5685" s="51"/>
      <c r="BH5685" s="51"/>
      <c r="BI5685" s="51"/>
    </row>
    <row r="5686" spans="57:61" x14ac:dyDescent="0.55000000000000004">
      <c r="BE5686" s="51"/>
      <c r="BF5686" s="51"/>
      <c r="BG5686" s="51"/>
      <c r="BH5686" s="51"/>
      <c r="BI5686" s="51"/>
    </row>
    <row r="5687" spans="57:61" x14ac:dyDescent="0.55000000000000004">
      <c r="BE5687" s="51"/>
      <c r="BF5687" s="51"/>
      <c r="BG5687" s="51"/>
      <c r="BH5687" s="51"/>
      <c r="BI5687" s="51"/>
    </row>
    <row r="5688" spans="57:61" x14ac:dyDescent="0.55000000000000004">
      <c r="BE5688" s="51"/>
      <c r="BF5688" s="51"/>
      <c r="BG5688" s="51"/>
      <c r="BH5688" s="51"/>
      <c r="BI5688" s="51"/>
    </row>
    <row r="5689" spans="57:61" x14ac:dyDescent="0.55000000000000004">
      <c r="BE5689" s="51"/>
      <c r="BF5689" s="51"/>
      <c r="BG5689" s="51"/>
      <c r="BH5689" s="51"/>
      <c r="BI5689" s="51"/>
    </row>
    <row r="5690" spans="57:61" x14ac:dyDescent="0.55000000000000004">
      <c r="BE5690" s="51"/>
      <c r="BF5690" s="51"/>
      <c r="BG5690" s="51"/>
      <c r="BH5690" s="51"/>
      <c r="BI5690" s="51"/>
    </row>
    <row r="5691" spans="57:61" x14ac:dyDescent="0.55000000000000004">
      <c r="BE5691" s="51"/>
      <c r="BF5691" s="51"/>
      <c r="BG5691" s="51"/>
      <c r="BH5691" s="51"/>
      <c r="BI5691" s="51"/>
    </row>
    <row r="5692" spans="57:61" x14ac:dyDescent="0.55000000000000004">
      <c r="BE5692" s="51"/>
      <c r="BF5692" s="51"/>
      <c r="BG5692" s="51"/>
      <c r="BH5692" s="51"/>
      <c r="BI5692" s="51"/>
    </row>
    <row r="5693" spans="57:61" x14ac:dyDescent="0.55000000000000004">
      <c r="BE5693" s="51"/>
      <c r="BF5693" s="51"/>
      <c r="BG5693" s="51"/>
      <c r="BH5693" s="51"/>
      <c r="BI5693" s="51"/>
    </row>
    <row r="5694" spans="57:61" x14ac:dyDescent="0.55000000000000004">
      <c r="BE5694" s="51"/>
      <c r="BF5694" s="51"/>
      <c r="BG5694" s="51"/>
      <c r="BH5694" s="51"/>
      <c r="BI5694" s="51"/>
    </row>
    <row r="5695" spans="57:61" x14ac:dyDescent="0.55000000000000004">
      <c r="BE5695" s="51"/>
      <c r="BF5695" s="51"/>
      <c r="BG5695" s="51"/>
      <c r="BH5695" s="51"/>
      <c r="BI5695" s="51"/>
    </row>
    <row r="5696" spans="57:61" x14ac:dyDescent="0.55000000000000004">
      <c r="BE5696" s="51"/>
      <c r="BF5696" s="51"/>
      <c r="BG5696" s="51"/>
      <c r="BH5696" s="51"/>
      <c r="BI5696" s="51"/>
    </row>
    <row r="5697" spans="57:61" x14ac:dyDescent="0.55000000000000004">
      <c r="BE5697" s="51"/>
      <c r="BF5697" s="51"/>
      <c r="BG5697" s="51"/>
      <c r="BH5697" s="51"/>
      <c r="BI5697" s="51"/>
    </row>
    <row r="5698" spans="57:61" x14ac:dyDescent="0.55000000000000004">
      <c r="BE5698" s="51"/>
      <c r="BF5698" s="51"/>
      <c r="BG5698" s="51"/>
      <c r="BH5698" s="51"/>
      <c r="BI5698" s="51"/>
    </row>
    <row r="5699" spans="57:61" x14ac:dyDescent="0.55000000000000004">
      <c r="BE5699" s="51"/>
      <c r="BF5699" s="51"/>
      <c r="BG5699" s="51"/>
      <c r="BH5699" s="51"/>
      <c r="BI5699" s="51"/>
    </row>
    <row r="5700" spans="57:61" x14ac:dyDescent="0.55000000000000004">
      <c r="BE5700" s="51"/>
      <c r="BF5700" s="51"/>
      <c r="BG5700" s="51"/>
      <c r="BH5700" s="51"/>
      <c r="BI5700" s="51"/>
    </row>
    <row r="5701" spans="57:61" x14ac:dyDescent="0.55000000000000004">
      <c r="BE5701" s="51"/>
      <c r="BF5701" s="51"/>
      <c r="BG5701" s="51"/>
      <c r="BH5701" s="51"/>
      <c r="BI5701" s="51"/>
    </row>
    <row r="5702" spans="57:61" x14ac:dyDescent="0.55000000000000004">
      <c r="BE5702" s="51"/>
      <c r="BF5702" s="51"/>
      <c r="BG5702" s="51"/>
      <c r="BH5702" s="51"/>
      <c r="BI5702" s="51"/>
    </row>
    <row r="5703" spans="57:61" x14ac:dyDescent="0.55000000000000004">
      <c r="BE5703" s="51"/>
      <c r="BF5703" s="51"/>
      <c r="BG5703" s="51"/>
      <c r="BH5703" s="51"/>
      <c r="BI5703" s="51"/>
    </row>
    <row r="5704" spans="57:61" x14ac:dyDescent="0.55000000000000004">
      <c r="BE5704" s="51"/>
      <c r="BF5704" s="51"/>
      <c r="BG5704" s="51"/>
      <c r="BH5704" s="51"/>
      <c r="BI5704" s="51"/>
    </row>
    <row r="5705" spans="57:61" x14ac:dyDescent="0.55000000000000004">
      <c r="BE5705" s="51"/>
      <c r="BF5705" s="51"/>
      <c r="BG5705" s="51"/>
      <c r="BH5705" s="51"/>
      <c r="BI5705" s="51"/>
    </row>
    <row r="5706" spans="57:61" x14ac:dyDescent="0.55000000000000004">
      <c r="BE5706" s="51"/>
      <c r="BF5706" s="51"/>
      <c r="BG5706" s="51"/>
      <c r="BH5706" s="51"/>
      <c r="BI5706" s="51"/>
    </row>
    <row r="5707" spans="57:61" x14ac:dyDescent="0.55000000000000004">
      <c r="BE5707" s="51"/>
      <c r="BF5707" s="51"/>
      <c r="BG5707" s="51"/>
      <c r="BH5707" s="51"/>
      <c r="BI5707" s="51"/>
    </row>
    <row r="5708" spans="57:61" x14ac:dyDescent="0.55000000000000004">
      <c r="BE5708" s="51"/>
      <c r="BF5708" s="51"/>
      <c r="BG5708" s="51"/>
      <c r="BH5708" s="51"/>
      <c r="BI5708" s="51"/>
    </row>
    <row r="5709" spans="57:61" x14ac:dyDescent="0.55000000000000004">
      <c r="BE5709" s="51"/>
      <c r="BF5709" s="51"/>
      <c r="BG5709" s="51"/>
      <c r="BH5709" s="51"/>
      <c r="BI5709" s="51"/>
    </row>
    <row r="5710" spans="57:61" x14ac:dyDescent="0.55000000000000004">
      <c r="BE5710" s="51"/>
      <c r="BF5710" s="51"/>
      <c r="BG5710" s="51"/>
      <c r="BH5710" s="51"/>
      <c r="BI5710" s="51"/>
    </row>
    <row r="5711" spans="57:61" x14ac:dyDescent="0.55000000000000004">
      <c r="BE5711" s="51"/>
      <c r="BF5711" s="51"/>
      <c r="BG5711" s="51"/>
      <c r="BH5711" s="51"/>
      <c r="BI5711" s="51"/>
    </row>
    <row r="5712" spans="57:61" x14ac:dyDescent="0.55000000000000004">
      <c r="BE5712" s="51"/>
      <c r="BF5712" s="51"/>
      <c r="BG5712" s="51"/>
      <c r="BH5712" s="51"/>
      <c r="BI5712" s="51"/>
    </row>
    <row r="5713" spans="57:61" x14ac:dyDescent="0.55000000000000004">
      <c r="BE5713" s="51"/>
      <c r="BF5713" s="51"/>
      <c r="BG5713" s="51"/>
      <c r="BH5713" s="51"/>
      <c r="BI5713" s="51"/>
    </row>
    <row r="5714" spans="57:61" x14ac:dyDescent="0.55000000000000004">
      <c r="BE5714" s="51"/>
      <c r="BF5714" s="51"/>
      <c r="BG5714" s="51"/>
      <c r="BH5714" s="51"/>
      <c r="BI5714" s="51"/>
    </row>
    <row r="5715" spans="57:61" x14ac:dyDescent="0.55000000000000004">
      <c r="BE5715" s="51"/>
      <c r="BF5715" s="51"/>
      <c r="BG5715" s="51"/>
      <c r="BH5715" s="51"/>
      <c r="BI5715" s="51"/>
    </row>
    <row r="5716" spans="57:61" x14ac:dyDescent="0.55000000000000004">
      <c r="BE5716" s="51"/>
      <c r="BF5716" s="51"/>
      <c r="BG5716" s="51"/>
      <c r="BH5716" s="51"/>
      <c r="BI5716" s="51"/>
    </row>
    <row r="5717" spans="57:61" x14ac:dyDescent="0.55000000000000004">
      <c r="BE5717" s="51"/>
      <c r="BF5717" s="51"/>
      <c r="BG5717" s="51"/>
      <c r="BH5717" s="51"/>
      <c r="BI5717" s="51"/>
    </row>
    <row r="5718" spans="57:61" x14ac:dyDescent="0.55000000000000004">
      <c r="BE5718" s="51"/>
      <c r="BF5718" s="51"/>
      <c r="BG5718" s="51"/>
      <c r="BH5718" s="51"/>
      <c r="BI5718" s="51"/>
    </row>
    <row r="5719" spans="57:61" x14ac:dyDescent="0.55000000000000004">
      <c r="BE5719" s="51"/>
      <c r="BF5719" s="51"/>
      <c r="BG5719" s="51"/>
      <c r="BH5719" s="51"/>
      <c r="BI5719" s="51"/>
    </row>
    <row r="5720" spans="57:61" x14ac:dyDescent="0.55000000000000004">
      <c r="BE5720" s="51"/>
      <c r="BF5720" s="51"/>
      <c r="BG5720" s="51"/>
      <c r="BH5720" s="51"/>
      <c r="BI5720" s="51"/>
    </row>
    <row r="5721" spans="57:61" x14ac:dyDescent="0.55000000000000004">
      <c r="BE5721" s="51"/>
      <c r="BF5721" s="51"/>
      <c r="BG5721" s="51"/>
      <c r="BH5721" s="51"/>
      <c r="BI5721" s="51"/>
    </row>
    <row r="5722" spans="57:61" x14ac:dyDescent="0.55000000000000004">
      <c r="BE5722" s="51"/>
      <c r="BF5722" s="51"/>
      <c r="BG5722" s="51"/>
      <c r="BH5722" s="51"/>
      <c r="BI5722" s="51"/>
    </row>
    <row r="5723" spans="57:61" x14ac:dyDescent="0.55000000000000004">
      <c r="BE5723" s="51"/>
      <c r="BF5723" s="51"/>
      <c r="BG5723" s="51"/>
      <c r="BH5723" s="51"/>
      <c r="BI5723" s="51"/>
    </row>
    <row r="5724" spans="57:61" x14ac:dyDescent="0.55000000000000004">
      <c r="BE5724" s="51"/>
      <c r="BF5724" s="51"/>
      <c r="BG5724" s="51"/>
      <c r="BH5724" s="51"/>
      <c r="BI5724" s="51"/>
    </row>
    <row r="5725" spans="57:61" x14ac:dyDescent="0.55000000000000004">
      <c r="BE5725" s="51"/>
      <c r="BF5725" s="51"/>
      <c r="BG5725" s="51"/>
      <c r="BH5725" s="51"/>
      <c r="BI5725" s="51"/>
    </row>
    <row r="5726" spans="57:61" x14ac:dyDescent="0.55000000000000004">
      <c r="BE5726" s="51"/>
      <c r="BF5726" s="51"/>
      <c r="BG5726" s="51"/>
      <c r="BH5726" s="51"/>
      <c r="BI5726" s="51"/>
    </row>
    <row r="5727" spans="57:61" x14ac:dyDescent="0.55000000000000004">
      <c r="BE5727" s="51"/>
      <c r="BF5727" s="51"/>
      <c r="BG5727" s="51"/>
      <c r="BH5727" s="51"/>
      <c r="BI5727" s="51"/>
    </row>
    <row r="5728" spans="57:61" x14ac:dyDescent="0.55000000000000004">
      <c r="BE5728" s="51"/>
      <c r="BF5728" s="51"/>
      <c r="BG5728" s="51"/>
      <c r="BH5728" s="51"/>
      <c r="BI5728" s="51"/>
    </row>
    <row r="5729" spans="57:61" x14ac:dyDescent="0.55000000000000004">
      <c r="BE5729" s="51"/>
      <c r="BF5729" s="51"/>
      <c r="BG5729" s="51"/>
      <c r="BH5729" s="51"/>
      <c r="BI5729" s="51"/>
    </row>
    <row r="5730" spans="57:61" x14ac:dyDescent="0.55000000000000004">
      <c r="BE5730" s="51"/>
      <c r="BF5730" s="51"/>
      <c r="BG5730" s="51"/>
      <c r="BH5730" s="51"/>
      <c r="BI5730" s="51"/>
    </row>
    <row r="5731" spans="57:61" x14ac:dyDescent="0.55000000000000004">
      <c r="BE5731" s="51"/>
      <c r="BF5731" s="51"/>
      <c r="BG5731" s="51"/>
      <c r="BH5731" s="51"/>
      <c r="BI5731" s="51"/>
    </row>
    <row r="5732" spans="57:61" x14ac:dyDescent="0.55000000000000004">
      <c r="BE5732" s="51"/>
      <c r="BF5732" s="51"/>
      <c r="BG5732" s="51"/>
      <c r="BH5732" s="51"/>
      <c r="BI5732" s="51"/>
    </row>
    <row r="5733" spans="57:61" x14ac:dyDescent="0.55000000000000004">
      <c r="BE5733" s="51"/>
      <c r="BF5733" s="51"/>
      <c r="BG5733" s="51"/>
      <c r="BH5733" s="51"/>
      <c r="BI5733" s="51"/>
    </row>
    <row r="5734" spans="57:61" x14ac:dyDescent="0.55000000000000004">
      <c r="BE5734" s="51"/>
      <c r="BF5734" s="51"/>
      <c r="BG5734" s="51"/>
      <c r="BH5734" s="51"/>
      <c r="BI5734" s="51"/>
    </row>
    <row r="5735" spans="57:61" x14ac:dyDescent="0.55000000000000004">
      <c r="BE5735" s="51"/>
      <c r="BF5735" s="51"/>
      <c r="BG5735" s="51"/>
      <c r="BH5735" s="51"/>
      <c r="BI5735" s="51"/>
    </row>
    <row r="5736" spans="57:61" x14ac:dyDescent="0.55000000000000004">
      <c r="BE5736" s="51"/>
      <c r="BF5736" s="51"/>
      <c r="BG5736" s="51"/>
      <c r="BH5736" s="51"/>
      <c r="BI5736" s="51"/>
    </row>
    <row r="5737" spans="57:61" x14ac:dyDescent="0.55000000000000004">
      <c r="BE5737" s="51"/>
      <c r="BF5737" s="51"/>
      <c r="BG5737" s="51"/>
      <c r="BH5737" s="51"/>
      <c r="BI5737" s="51"/>
    </row>
    <row r="5738" spans="57:61" x14ac:dyDescent="0.55000000000000004">
      <c r="BE5738" s="51"/>
      <c r="BF5738" s="51"/>
      <c r="BG5738" s="51"/>
      <c r="BH5738" s="51"/>
      <c r="BI5738" s="51"/>
    </row>
    <row r="5739" spans="57:61" x14ac:dyDescent="0.55000000000000004">
      <c r="BE5739" s="51"/>
      <c r="BF5739" s="51"/>
      <c r="BG5739" s="51"/>
      <c r="BH5739" s="51"/>
      <c r="BI5739" s="51"/>
    </row>
    <row r="5740" spans="57:61" x14ac:dyDescent="0.55000000000000004">
      <c r="BE5740" s="51"/>
      <c r="BF5740" s="51"/>
      <c r="BG5740" s="51"/>
      <c r="BH5740" s="51"/>
      <c r="BI5740" s="51"/>
    </row>
    <row r="5741" spans="57:61" x14ac:dyDescent="0.55000000000000004">
      <c r="BE5741" s="51"/>
      <c r="BF5741" s="51"/>
      <c r="BG5741" s="51"/>
      <c r="BH5741" s="51"/>
      <c r="BI5741" s="51"/>
    </row>
    <row r="5742" spans="57:61" x14ac:dyDescent="0.55000000000000004">
      <c r="BE5742" s="51"/>
      <c r="BF5742" s="51"/>
      <c r="BG5742" s="51"/>
      <c r="BH5742" s="51"/>
      <c r="BI5742" s="51"/>
    </row>
    <row r="5743" spans="57:61" x14ac:dyDescent="0.55000000000000004">
      <c r="BE5743" s="51"/>
      <c r="BF5743" s="51"/>
      <c r="BG5743" s="51"/>
      <c r="BH5743" s="51"/>
      <c r="BI5743" s="51"/>
    </row>
    <row r="5744" spans="57:61" x14ac:dyDescent="0.55000000000000004">
      <c r="BE5744" s="51"/>
      <c r="BF5744" s="51"/>
      <c r="BG5744" s="51"/>
      <c r="BH5744" s="51"/>
      <c r="BI5744" s="51"/>
    </row>
    <row r="5745" spans="57:61" x14ac:dyDescent="0.55000000000000004">
      <c r="BE5745" s="51"/>
      <c r="BF5745" s="51"/>
      <c r="BG5745" s="51"/>
      <c r="BH5745" s="51"/>
      <c r="BI5745" s="51"/>
    </row>
    <row r="5746" spans="57:61" x14ac:dyDescent="0.55000000000000004">
      <c r="BE5746" s="51"/>
      <c r="BF5746" s="51"/>
      <c r="BG5746" s="51"/>
      <c r="BH5746" s="51"/>
      <c r="BI5746" s="51"/>
    </row>
    <row r="5747" spans="57:61" x14ac:dyDescent="0.55000000000000004">
      <c r="BE5747" s="51"/>
      <c r="BF5747" s="51"/>
      <c r="BG5747" s="51"/>
      <c r="BH5747" s="51"/>
      <c r="BI5747" s="51"/>
    </row>
    <row r="5748" spans="57:61" x14ac:dyDescent="0.55000000000000004">
      <c r="BE5748" s="51"/>
      <c r="BF5748" s="51"/>
      <c r="BG5748" s="51"/>
      <c r="BH5748" s="51"/>
      <c r="BI5748" s="51"/>
    </row>
    <row r="5749" spans="57:61" x14ac:dyDescent="0.55000000000000004">
      <c r="BE5749" s="51"/>
      <c r="BF5749" s="51"/>
      <c r="BG5749" s="51"/>
      <c r="BH5749" s="51"/>
      <c r="BI5749" s="51"/>
    </row>
    <row r="5750" spans="57:61" x14ac:dyDescent="0.55000000000000004">
      <c r="BE5750" s="51"/>
      <c r="BF5750" s="51"/>
      <c r="BG5750" s="51"/>
      <c r="BH5750" s="51"/>
      <c r="BI5750" s="51"/>
    </row>
    <row r="5751" spans="57:61" x14ac:dyDescent="0.55000000000000004">
      <c r="BE5751" s="51"/>
      <c r="BF5751" s="51"/>
      <c r="BG5751" s="51"/>
      <c r="BH5751" s="51"/>
      <c r="BI5751" s="51"/>
    </row>
    <row r="5752" spans="57:61" x14ac:dyDescent="0.55000000000000004">
      <c r="BE5752" s="51"/>
      <c r="BF5752" s="51"/>
      <c r="BG5752" s="51"/>
      <c r="BH5752" s="51"/>
      <c r="BI5752" s="51"/>
    </row>
    <row r="5753" spans="57:61" x14ac:dyDescent="0.55000000000000004">
      <c r="BE5753" s="51"/>
      <c r="BF5753" s="51"/>
      <c r="BG5753" s="51"/>
      <c r="BH5753" s="51"/>
      <c r="BI5753" s="51"/>
    </row>
    <row r="5754" spans="57:61" x14ac:dyDescent="0.55000000000000004">
      <c r="BE5754" s="51"/>
      <c r="BF5754" s="51"/>
      <c r="BG5754" s="51"/>
      <c r="BH5754" s="51"/>
      <c r="BI5754" s="51"/>
    </row>
    <row r="5755" spans="57:61" x14ac:dyDescent="0.55000000000000004">
      <c r="BE5755" s="51"/>
      <c r="BF5755" s="51"/>
      <c r="BG5755" s="51"/>
      <c r="BH5755" s="51"/>
      <c r="BI5755" s="51"/>
    </row>
    <row r="5756" spans="57:61" x14ac:dyDescent="0.55000000000000004">
      <c r="BE5756" s="51"/>
      <c r="BF5756" s="51"/>
      <c r="BG5756" s="51"/>
      <c r="BH5756" s="51"/>
      <c r="BI5756" s="51"/>
    </row>
    <row r="5757" spans="57:61" x14ac:dyDescent="0.55000000000000004">
      <c r="BE5757" s="51"/>
      <c r="BF5757" s="51"/>
      <c r="BG5757" s="51"/>
      <c r="BH5757" s="51"/>
      <c r="BI5757" s="51"/>
    </row>
    <row r="5758" spans="57:61" x14ac:dyDescent="0.55000000000000004">
      <c r="BE5758" s="51"/>
      <c r="BF5758" s="51"/>
      <c r="BG5758" s="51"/>
      <c r="BH5758" s="51"/>
      <c r="BI5758" s="51"/>
    </row>
    <row r="5759" spans="57:61" x14ac:dyDescent="0.55000000000000004">
      <c r="BE5759" s="51"/>
      <c r="BF5759" s="51"/>
      <c r="BG5759" s="51"/>
      <c r="BH5759" s="51"/>
      <c r="BI5759" s="51"/>
    </row>
    <row r="5760" spans="57:61" x14ac:dyDescent="0.55000000000000004">
      <c r="BE5760" s="51"/>
      <c r="BF5760" s="51"/>
      <c r="BG5760" s="51"/>
      <c r="BH5760" s="51"/>
      <c r="BI5760" s="51"/>
    </row>
    <row r="5761" spans="57:61" x14ac:dyDescent="0.55000000000000004">
      <c r="BE5761" s="51"/>
      <c r="BF5761" s="51"/>
      <c r="BG5761" s="51"/>
      <c r="BH5761" s="51"/>
      <c r="BI5761" s="51"/>
    </row>
    <row r="5762" spans="57:61" x14ac:dyDescent="0.55000000000000004">
      <c r="BE5762" s="51"/>
      <c r="BF5762" s="51"/>
      <c r="BG5762" s="51"/>
      <c r="BH5762" s="51"/>
      <c r="BI5762" s="51"/>
    </row>
    <row r="5763" spans="57:61" x14ac:dyDescent="0.55000000000000004">
      <c r="BE5763" s="51"/>
      <c r="BF5763" s="51"/>
      <c r="BG5763" s="51"/>
      <c r="BH5763" s="51"/>
      <c r="BI5763" s="51"/>
    </row>
    <row r="5764" spans="57:61" x14ac:dyDescent="0.55000000000000004">
      <c r="BE5764" s="51"/>
      <c r="BF5764" s="51"/>
      <c r="BG5764" s="51"/>
      <c r="BH5764" s="51"/>
      <c r="BI5764" s="51"/>
    </row>
    <row r="5765" spans="57:61" x14ac:dyDescent="0.55000000000000004">
      <c r="BE5765" s="51"/>
      <c r="BF5765" s="51"/>
      <c r="BG5765" s="51"/>
      <c r="BH5765" s="51"/>
      <c r="BI5765" s="51"/>
    </row>
    <row r="5766" spans="57:61" x14ac:dyDescent="0.55000000000000004">
      <c r="BE5766" s="51"/>
      <c r="BF5766" s="51"/>
      <c r="BG5766" s="51"/>
      <c r="BH5766" s="51"/>
      <c r="BI5766" s="51"/>
    </row>
    <row r="5767" spans="57:61" x14ac:dyDescent="0.55000000000000004">
      <c r="BE5767" s="51"/>
      <c r="BF5767" s="51"/>
      <c r="BG5767" s="51"/>
      <c r="BH5767" s="51"/>
      <c r="BI5767" s="51"/>
    </row>
    <row r="5768" spans="57:61" x14ac:dyDescent="0.55000000000000004">
      <c r="BE5768" s="51"/>
      <c r="BF5768" s="51"/>
      <c r="BG5768" s="51"/>
      <c r="BH5768" s="51"/>
      <c r="BI5768" s="51"/>
    </row>
    <row r="5769" spans="57:61" x14ac:dyDescent="0.55000000000000004">
      <c r="BE5769" s="51"/>
      <c r="BF5769" s="51"/>
      <c r="BG5769" s="51"/>
      <c r="BH5769" s="51"/>
      <c r="BI5769" s="51"/>
    </row>
    <row r="5770" spans="57:61" x14ac:dyDescent="0.55000000000000004">
      <c r="BE5770" s="51"/>
      <c r="BF5770" s="51"/>
      <c r="BG5770" s="51"/>
      <c r="BH5770" s="51"/>
      <c r="BI5770" s="51"/>
    </row>
    <row r="5771" spans="57:61" x14ac:dyDescent="0.55000000000000004">
      <c r="BE5771" s="51"/>
      <c r="BF5771" s="51"/>
      <c r="BG5771" s="51"/>
      <c r="BH5771" s="51"/>
      <c r="BI5771" s="51"/>
    </row>
    <row r="5772" spans="57:61" x14ac:dyDescent="0.55000000000000004">
      <c r="BE5772" s="51"/>
      <c r="BF5772" s="51"/>
      <c r="BG5772" s="51"/>
      <c r="BH5772" s="51"/>
      <c r="BI5772" s="51"/>
    </row>
    <row r="5773" spans="57:61" x14ac:dyDescent="0.55000000000000004">
      <c r="BE5773" s="51"/>
      <c r="BF5773" s="51"/>
      <c r="BG5773" s="51"/>
      <c r="BH5773" s="51"/>
      <c r="BI5773" s="51"/>
    </row>
    <row r="5774" spans="57:61" x14ac:dyDescent="0.55000000000000004">
      <c r="BE5774" s="51"/>
      <c r="BF5774" s="51"/>
      <c r="BG5774" s="51"/>
      <c r="BH5774" s="51"/>
      <c r="BI5774" s="51"/>
    </row>
    <row r="5775" spans="57:61" x14ac:dyDescent="0.55000000000000004">
      <c r="BE5775" s="51"/>
      <c r="BF5775" s="51"/>
      <c r="BG5775" s="51"/>
      <c r="BH5775" s="51"/>
      <c r="BI5775" s="51"/>
    </row>
    <row r="5776" spans="57:61" x14ac:dyDescent="0.55000000000000004">
      <c r="BE5776" s="51"/>
      <c r="BF5776" s="51"/>
      <c r="BG5776" s="51"/>
      <c r="BH5776" s="51"/>
      <c r="BI5776" s="51"/>
    </row>
    <row r="5777" spans="57:61" x14ac:dyDescent="0.55000000000000004">
      <c r="BE5777" s="51"/>
      <c r="BF5777" s="51"/>
      <c r="BG5777" s="51"/>
      <c r="BH5777" s="51"/>
      <c r="BI5777" s="51"/>
    </row>
    <row r="5778" spans="57:61" x14ac:dyDescent="0.55000000000000004">
      <c r="BE5778" s="51"/>
      <c r="BF5778" s="51"/>
      <c r="BG5778" s="51"/>
      <c r="BH5778" s="51"/>
      <c r="BI5778" s="51"/>
    </row>
    <row r="5779" spans="57:61" x14ac:dyDescent="0.55000000000000004">
      <c r="BE5779" s="51"/>
      <c r="BF5779" s="51"/>
      <c r="BG5779" s="51"/>
      <c r="BH5779" s="51"/>
      <c r="BI5779" s="51"/>
    </row>
    <row r="5780" spans="57:61" x14ac:dyDescent="0.55000000000000004">
      <c r="BE5780" s="51"/>
      <c r="BF5780" s="51"/>
      <c r="BG5780" s="51"/>
      <c r="BH5780" s="51"/>
      <c r="BI5780" s="51"/>
    </row>
    <row r="5781" spans="57:61" x14ac:dyDescent="0.55000000000000004">
      <c r="BE5781" s="51"/>
      <c r="BF5781" s="51"/>
      <c r="BG5781" s="51"/>
      <c r="BH5781" s="51"/>
      <c r="BI5781" s="51"/>
    </row>
    <row r="5782" spans="57:61" x14ac:dyDescent="0.55000000000000004">
      <c r="BE5782" s="51"/>
      <c r="BF5782" s="51"/>
      <c r="BG5782" s="51"/>
      <c r="BH5782" s="51"/>
      <c r="BI5782" s="51"/>
    </row>
    <row r="5783" spans="57:61" x14ac:dyDescent="0.55000000000000004">
      <c r="BE5783" s="51"/>
      <c r="BF5783" s="51"/>
      <c r="BG5783" s="51"/>
      <c r="BH5783" s="51"/>
      <c r="BI5783" s="51"/>
    </row>
    <row r="5784" spans="57:61" x14ac:dyDescent="0.55000000000000004">
      <c r="BE5784" s="51"/>
      <c r="BF5784" s="51"/>
      <c r="BG5784" s="51"/>
      <c r="BH5784" s="51"/>
      <c r="BI5784" s="51"/>
    </row>
    <row r="5785" spans="57:61" x14ac:dyDescent="0.55000000000000004">
      <c r="BE5785" s="51"/>
      <c r="BF5785" s="51"/>
      <c r="BG5785" s="51"/>
      <c r="BH5785" s="51"/>
      <c r="BI5785" s="51"/>
    </row>
    <row r="5786" spans="57:61" x14ac:dyDescent="0.55000000000000004">
      <c r="BE5786" s="51"/>
      <c r="BF5786" s="51"/>
      <c r="BG5786" s="51"/>
      <c r="BH5786" s="51"/>
      <c r="BI5786" s="51"/>
    </row>
    <row r="5787" spans="57:61" x14ac:dyDescent="0.55000000000000004">
      <c r="BE5787" s="51"/>
      <c r="BF5787" s="51"/>
      <c r="BG5787" s="51"/>
      <c r="BH5787" s="51"/>
      <c r="BI5787" s="51"/>
    </row>
    <row r="5788" spans="57:61" x14ac:dyDescent="0.55000000000000004">
      <c r="BE5788" s="51"/>
      <c r="BF5788" s="51"/>
      <c r="BG5788" s="51"/>
      <c r="BH5788" s="51"/>
      <c r="BI5788" s="51"/>
    </row>
    <row r="5789" spans="57:61" x14ac:dyDescent="0.55000000000000004">
      <c r="BE5789" s="51"/>
      <c r="BF5789" s="51"/>
      <c r="BG5789" s="51"/>
      <c r="BH5789" s="51"/>
      <c r="BI5789" s="51"/>
    </row>
    <row r="5790" spans="57:61" x14ac:dyDescent="0.55000000000000004">
      <c r="BE5790" s="51"/>
      <c r="BF5790" s="51"/>
      <c r="BG5790" s="51"/>
      <c r="BH5790" s="51"/>
      <c r="BI5790" s="51"/>
    </row>
    <row r="5791" spans="57:61" x14ac:dyDescent="0.55000000000000004">
      <c r="BE5791" s="51"/>
      <c r="BF5791" s="51"/>
      <c r="BG5791" s="51"/>
      <c r="BH5791" s="51"/>
      <c r="BI5791" s="51"/>
    </row>
    <row r="5792" spans="57:61" x14ac:dyDescent="0.55000000000000004">
      <c r="BE5792" s="51"/>
      <c r="BF5792" s="51"/>
      <c r="BG5792" s="51"/>
      <c r="BH5792" s="51"/>
      <c r="BI5792" s="51"/>
    </row>
    <row r="5793" spans="57:61" x14ac:dyDescent="0.55000000000000004">
      <c r="BE5793" s="51"/>
      <c r="BF5793" s="51"/>
      <c r="BG5793" s="51"/>
      <c r="BH5793" s="51"/>
      <c r="BI5793" s="51"/>
    </row>
    <row r="5794" spans="57:61" x14ac:dyDescent="0.55000000000000004">
      <c r="BE5794" s="51"/>
      <c r="BF5794" s="51"/>
      <c r="BG5794" s="51"/>
      <c r="BH5794" s="51"/>
      <c r="BI5794" s="51"/>
    </row>
    <row r="5795" spans="57:61" x14ac:dyDescent="0.55000000000000004">
      <c r="BE5795" s="51"/>
      <c r="BF5795" s="51"/>
      <c r="BG5795" s="51"/>
      <c r="BH5795" s="51"/>
      <c r="BI5795" s="51"/>
    </row>
    <row r="5796" spans="57:61" x14ac:dyDescent="0.55000000000000004">
      <c r="BE5796" s="51"/>
      <c r="BF5796" s="51"/>
      <c r="BG5796" s="51"/>
      <c r="BH5796" s="51"/>
      <c r="BI5796" s="51"/>
    </row>
    <row r="5797" spans="57:61" x14ac:dyDescent="0.55000000000000004">
      <c r="BE5797" s="51"/>
      <c r="BF5797" s="51"/>
      <c r="BG5797" s="51"/>
      <c r="BH5797" s="51"/>
      <c r="BI5797" s="51"/>
    </row>
    <row r="5798" spans="57:61" x14ac:dyDescent="0.55000000000000004">
      <c r="BE5798" s="51"/>
      <c r="BF5798" s="51"/>
      <c r="BG5798" s="51"/>
      <c r="BH5798" s="51"/>
      <c r="BI5798" s="51"/>
    </row>
    <row r="5799" spans="57:61" x14ac:dyDescent="0.55000000000000004">
      <c r="BE5799" s="51"/>
      <c r="BF5799" s="51"/>
      <c r="BG5799" s="51"/>
      <c r="BH5799" s="51"/>
      <c r="BI5799" s="51"/>
    </row>
    <row r="5800" spans="57:61" x14ac:dyDescent="0.55000000000000004">
      <c r="BE5800" s="51"/>
      <c r="BF5800" s="51"/>
      <c r="BG5800" s="51"/>
      <c r="BH5800" s="51"/>
      <c r="BI5800" s="51"/>
    </row>
    <row r="5801" spans="57:61" x14ac:dyDescent="0.55000000000000004">
      <c r="BE5801" s="51"/>
      <c r="BF5801" s="51"/>
      <c r="BG5801" s="51"/>
      <c r="BH5801" s="51"/>
      <c r="BI5801" s="51"/>
    </row>
    <row r="5802" spans="57:61" x14ac:dyDescent="0.55000000000000004">
      <c r="BE5802" s="51"/>
      <c r="BF5802" s="51"/>
      <c r="BG5802" s="51"/>
      <c r="BH5802" s="51"/>
      <c r="BI5802" s="51"/>
    </row>
    <row r="5803" spans="57:61" x14ac:dyDescent="0.55000000000000004">
      <c r="BE5803" s="51"/>
      <c r="BF5803" s="51"/>
      <c r="BG5803" s="51"/>
      <c r="BH5803" s="51"/>
      <c r="BI5803" s="51"/>
    </row>
    <row r="5804" spans="57:61" x14ac:dyDescent="0.55000000000000004">
      <c r="BE5804" s="51"/>
      <c r="BF5804" s="51"/>
      <c r="BG5804" s="51"/>
      <c r="BH5804" s="51"/>
      <c r="BI5804" s="51"/>
    </row>
    <row r="5805" spans="57:61" x14ac:dyDescent="0.55000000000000004">
      <c r="BE5805" s="51"/>
      <c r="BF5805" s="51"/>
      <c r="BG5805" s="51"/>
      <c r="BH5805" s="51"/>
      <c r="BI5805" s="51"/>
    </row>
    <row r="5806" spans="57:61" x14ac:dyDescent="0.55000000000000004">
      <c r="BE5806" s="51"/>
      <c r="BF5806" s="51"/>
      <c r="BG5806" s="51"/>
      <c r="BH5806" s="51"/>
      <c r="BI5806" s="51"/>
    </row>
    <row r="5807" spans="57:61" x14ac:dyDescent="0.55000000000000004">
      <c r="BE5807" s="51"/>
      <c r="BF5807" s="51"/>
      <c r="BG5807" s="51"/>
      <c r="BH5807" s="51"/>
      <c r="BI5807" s="51"/>
    </row>
    <row r="5808" spans="57:61" x14ac:dyDescent="0.55000000000000004">
      <c r="BE5808" s="51"/>
      <c r="BF5808" s="51"/>
      <c r="BG5808" s="51"/>
      <c r="BH5808" s="51"/>
      <c r="BI5808" s="51"/>
    </row>
    <row r="5809" spans="57:61" x14ac:dyDescent="0.55000000000000004">
      <c r="BE5809" s="51"/>
      <c r="BF5809" s="51"/>
      <c r="BG5809" s="51"/>
      <c r="BH5809" s="51"/>
      <c r="BI5809" s="51"/>
    </row>
    <row r="5810" spans="57:61" x14ac:dyDescent="0.55000000000000004">
      <c r="BE5810" s="51"/>
      <c r="BF5810" s="51"/>
      <c r="BG5810" s="51"/>
      <c r="BH5810" s="51"/>
      <c r="BI5810" s="51"/>
    </row>
    <row r="5811" spans="57:61" x14ac:dyDescent="0.55000000000000004">
      <c r="BE5811" s="51"/>
      <c r="BF5811" s="51"/>
      <c r="BG5811" s="51"/>
      <c r="BH5811" s="51"/>
      <c r="BI5811" s="51"/>
    </row>
    <row r="5812" spans="57:61" x14ac:dyDescent="0.55000000000000004">
      <c r="BE5812" s="51"/>
      <c r="BF5812" s="51"/>
      <c r="BG5812" s="51"/>
      <c r="BH5812" s="51"/>
      <c r="BI5812" s="51"/>
    </row>
    <row r="5813" spans="57:61" x14ac:dyDescent="0.55000000000000004">
      <c r="BE5813" s="51"/>
      <c r="BF5813" s="51"/>
      <c r="BG5813" s="51"/>
      <c r="BH5813" s="51"/>
      <c r="BI5813" s="51"/>
    </row>
    <row r="5814" spans="57:61" x14ac:dyDescent="0.55000000000000004">
      <c r="BE5814" s="51"/>
      <c r="BF5814" s="51"/>
      <c r="BG5814" s="51"/>
      <c r="BH5814" s="51"/>
      <c r="BI5814" s="51"/>
    </row>
    <row r="5815" spans="57:61" x14ac:dyDescent="0.55000000000000004">
      <c r="BE5815" s="51"/>
      <c r="BF5815" s="51"/>
      <c r="BG5815" s="51"/>
      <c r="BH5815" s="51"/>
      <c r="BI5815" s="51"/>
    </row>
    <row r="5816" spans="57:61" x14ac:dyDescent="0.55000000000000004">
      <c r="BE5816" s="51"/>
      <c r="BF5816" s="51"/>
      <c r="BG5816" s="51"/>
      <c r="BH5816" s="51"/>
      <c r="BI5816" s="51"/>
    </row>
    <row r="5817" spans="57:61" x14ac:dyDescent="0.55000000000000004">
      <c r="BE5817" s="51"/>
      <c r="BF5817" s="51"/>
      <c r="BG5817" s="51"/>
      <c r="BH5817" s="51"/>
      <c r="BI5817" s="51"/>
    </row>
    <row r="5818" spans="57:61" x14ac:dyDescent="0.55000000000000004">
      <c r="BE5818" s="51"/>
      <c r="BF5818" s="51"/>
      <c r="BG5818" s="51"/>
      <c r="BH5818" s="51"/>
      <c r="BI5818" s="51"/>
    </row>
    <row r="5819" spans="57:61" x14ac:dyDescent="0.55000000000000004">
      <c r="BE5819" s="51"/>
      <c r="BF5819" s="51"/>
      <c r="BG5819" s="51"/>
      <c r="BH5819" s="51"/>
      <c r="BI5819" s="51"/>
    </row>
    <row r="5820" spans="57:61" x14ac:dyDescent="0.55000000000000004">
      <c r="BE5820" s="51"/>
      <c r="BF5820" s="51"/>
      <c r="BG5820" s="51"/>
      <c r="BH5820" s="51"/>
      <c r="BI5820" s="51"/>
    </row>
    <row r="5821" spans="57:61" x14ac:dyDescent="0.55000000000000004">
      <c r="BE5821" s="51"/>
      <c r="BF5821" s="51"/>
      <c r="BG5821" s="51"/>
      <c r="BH5821" s="51"/>
      <c r="BI5821" s="51"/>
    </row>
    <row r="5822" spans="57:61" x14ac:dyDescent="0.55000000000000004">
      <c r="BE5822" s="51"/>
      <c r="BF5822" s="51"/>
      <c r="BG5822" s="51"/>
      <c r="BH5822" s="51"/>
      <c r="BI5822" s="51"/>
    </row>
    <row r="5823" spans="57:61" x14ac:dyDescent="0.55000000000000004">
      <c r="BE5823" s="51"/>
      <c r="BF5823" s="51"/>
      <c r="BG5823" s="51"/>
      <c r="BH5823" s="51"/>
      <c r="BI5823" s="51"/>
    </row>
    <row r="5824" spans="57:61" x14ac:dyDescent="0.55000000000000004">
      <c r="BE5824" s="51"/>
      <c r="BF5824" s="51"/>
      <c r="BG5824" s="51"/>
      <c r="BH5824" s="51"/>
      <c r="BI5824" s="51"/>
    </row>
    <row r="5825" spans="57:61" x14ac:dyDescent="0.55000000000000004">
      <c r="BE5825" s="51"/>
      <c r="BF5825" s="51"/>
      <c r="BG5825" s="51"/>
      <c r="BH5825" s="51"/>
      <c r="BI5825" s="51"/>
    </row>
    <row r="5826" spans="57:61" x14ac:dyDescent="0.55000000000000004">
      <c r="BE5826" s="51"/>
      <c r="BF5826" s="51"/>
      <c r="BG5826" s="51"/>
      <c r="BH5826" s="51"/>
      <c r="BI5826" s="51"/>
    </row>
    <row r="5827" spans="57:61" x14ac:dyDescent="0.55000000000000004">
      <c r="BE5827" s="51"/>
      <c r="BF5827" s="51"/>
      <c r="BG5827" s="51"/>
      <c r="BH5827" s="51"/>
      <c r="BI5827" s="51"/>
    </row>
    <row r="5828" spans="57:61" x14ac:dyDescent="0.55000000000000004">
      <c r="BE5828" s="51"/>
      <c r="BF5828" s="51"/>
      <c r="BG5828" s="51"/>
      <c r="BH5828" s="51"/>
      <c r="BI5828" s="51"/>
    </row>
    <row r="5829" spans="57:61" x14ac:dyDescent="0.55000000000000004">
      <c r="BE5829" s="51"/>
      <c r="BF5829" s="51"/>
      <c r="BG5829" s="51"/>
      <c r="BH5829" s="51"/>
      <c r="BI5829" s="51"/>
    </row>
    <row r="5830" spans="57:61" x14ac:dyDescent="0.55000000000000004">
      <c r="BE5830" s="51"/>
      <c r="BF5830" s="51"/>
      <c r="BG5830" s="51"/>
      <c r="BH5830" s="51"/>
      <c r="BI5830" s="51"/>
    </row>
    <row r="5831" spans="57:61" x14ac:dyDescent="0.55000000000000004">
      <c r="BE5831" s="51"/>
      <c r="BF5831" s="51"/>
      <c r="BG5831" s="51"/>
      <c r="BH5831" s="51"/>
      <c r="BI5831" s="51"/>
    </row>
    <row r="5832" spans="57:61" x14ac:dyDescent="0.55000000000000004">
      <c r="BE5832" s="51"/>
      <c r="BF5832" s="51"/>
      <c r="BG5832" s="51"/>
      <c r="BH5832" s="51"/>
      <c r="BI5832" s="51"/>
    </row>
    <row r="5833" spans="57:61" x14ac:dyDescent="0.55000000000000004">
      <c r="BE5833" s="51"/>
      <c r="BF5833" s="51"/>
      <c r="BG5833" s="51"/>
      <c r="BH5833" s="51"/>
      <c r="BI5833" s="51"/>
    </row>
    <row r="5834" spans="57:61" x14ac:dyDescent="0.55000000000000004">
      <c r="BE5834" s="51"/>
      <c r="BF5834" s="51"/>
      <c r="BG5834" s="51"/>
      <c r="BH5834" s="51"/>
      <c r="BI5834" s="51"/>
    </row>
    <row r="5835" spans="57:61" x14ac:dyDescent="0.55000000000000004">
      <c r="BE5835" s="51"/>
      <c r="BF5835" s="51"/>
      <c r="BG5835" s="51"/>
      <c r="BH5835" s="51"/>
      <c r="BI5835" s="51"/>
    </row>
    <row r="5836" spans="57:61" x14ac:dyDescent="0.55000000000000004">
      <c r="BE5836" s="51"/>
      <c r="BF5836" s="51"/>
      <c r="BG5836" s="51"/>
      <c r="BH5836" s="51"/>
      <c r="BI5836" s="51"/>
    </row>
    <row r="5837" spans="57:61" x14ac:dyDescent="0.55000000000000004">
      <c r="BE5837" s="51"/>
      <c r="BF5837" s="51"/>
      <c r="BG5837" s="51"/>
      <c r="BH5837" s="51"/>
      <c r="BI5837" s="51"/>
    </row>
    <row r="5838" spans="57:61" x14ac:dyDescent="0.55000000000000004">
      <c r="BE5838" s="51"/>
      <c r="BF5838" s="51"/>
      <c r="BG5838" s="51"/>
      <c r="BH5838" s="51"/>
      <c r="BI5838" s="51"/>
    </row>
    <row r="5839" spans="57:61" x14ac:dyDescent="0.55000000000000004">
      <c r="BE5839" s="51"/>
      <c r="BF5839" s="51"/>
      <c r="BG5839" s="51"/>
      <c r="BH5839" s="51"/>
      <c r="BI5839" s="51"/>
    </row>
    <row r="5840" spans="57:61" x14ac:dyDescent="0.55000000000000004">
      <c r="BE5840" s="51"/>
      <c r="BF5840" s="51"/>
      <c r="BG5840" s="51"/>
      <c r="BH5840" s="51"/>
      <c r="BI5840" s="51"/>
    </row>
    <row r="5841" spans="57:61" x14ac:dyDescent="0.55000000000000004">
      <c r="BE5841" s="51"/>
      <c r="BF5841" s="51"/>
      <c r="BG5841" s="51"/>
      <c r="BH5841" s="51"/>
      <c r="BI5841" s="51"/>
    </row>
    <row r="5842" spans="57:61" x14ac:dyDescent="0.55000000000000004">
      <c r="BE5842" s="51"/>
      <c r="BF5842" s="51"/>
      <c r="BG5842" s="51"/>
      <c r="BH5842" s="51"/>
      <c r="BI5842" s="51"/>
    </row>
    <row r="5843" spans="57:61" x14ac:dyDescent="0.55000000000000004">
      <c r="BE5843" s="51"/>
      <c r="BF5843" s="51"/>
      <c r="BG5843" s="51"/>
      <c r="BH5843" s="51"/>
      <c r="BI5843" s="51"/>
    </row>
    <row r="5844" spans="57:61" x14ac:dyDescent="0.55000000000000004">
      <c r="BE5844" s="51"/>
      <c r="BF5844" s="51"/>
      <c r="BG5844" s="51"/>
      <c r="BH5844" s="51"/>
      <c r="BI5844" s="51"/>
    </row>
    <row r="5845" spans="57:61" x14ac:dyDescent="0.55000000000000004">
      <c r="BE5845" s="51"/>
      <c r="BF5845" s="51"/>
      <c r="BG5845" s="51"/>
      <c r="BH5845" s="51"/>
      <c r="BI5845" s="51"/>
    </row>
    <row r="5846" spans="57:61" x14ac:dyDescent="0.55000000000000004">
      <c r="BE5846" s="51"/>
      <c r="BF5846" s="51"/>
      <c r="BG5846" s="51"/>
      <c r="BH5846" s="51"/>
      <c r="BI5846" s="51"/>
    </row>
    <row r="5847" spans="57:61" x14ac:dyDescent="0.55000000000000004">
      <c r="BE5847" s="51"/>
      <c r="BF5847" s="51"/>
      <c r="BG5847" s="51"/>
      <c r="BH5847" s="51"/>
      <c r="BI5847" s="51"/>
    </row>
    <row r="5848" spans="57:61" x14ac:dyDescent="0.55000000000000004">
      <c r="BE5848" s="51"/>
      <c r="BF5848" s="51"/>
      <c r="BG5848" s="51"/>
      <c r="BH5848" s="51"/>
      <c r="BI5848" s="51"/>
    </row>
    <row r="5849" spans="57:61" x14ac:dyDescent="0.55000000000000004">
      <c r="BE5849" s="51"/>
      <c r="BF5849" s="51"/>
      <c r="BG5849" s="51"/>
      <c r="BH5849" s="51"/>
      <c r="BI5849" s="51"/>
    </row>
    <row r="5850" spans="57:61" x14ac:dyDescent="0.55000000000000004">
      <c r="BE5850" s="51"/>
      <c r="BF5850" s="51"/>
      <c r="BG5850" s="51"/>
      <c r="BH5850" s="51"/>
      <c r="BI5850" s="51"/>
    </row>
    <row r="5851" spans="57:61" x14ac:dyDescent="0.55000000000000004">
      <c r="BE5851" s="51"/>
      <c r="BF5851" s="51"/>
      <c r="BG5851" s="51"/>
      <c r="BH5851" s="51"/>
      <c r="BI5851" s="51"/>
    </row>
    <row r="5852" spans="57:61" x14ac:dyDescent="0.55000000000000004">
      <c r="BE5852" s="51"/>
      <c r="BF5852" s="51"/>
      <c r="BG5852" s="51"/>
      <c r="BH5852" s="51"/>
      <c r="BI5852" s="51"/>
    </row>
    <row r="5853" spans="57:61" x14ac:dyDescent="0.55000000000000004">
      <c r="BE5853" s="51"/>
      <c r="BF5853" s="51"/>
      <c r="BG5853" s="51"/>
      <c r="BH5853" s="51"/>
      <c r="BI5853" s="51"/>
    </row>
    <row r="5854" spans="57:61" x14ac:dyDescent="0.55000000000000004">
      <c r="BE5854" s="51"/>
      <c r="BF5854" s="51"/>
      <c r="BG5854" s="51"/>
      <c r="BH5854" s="51"/>
      <c r="BI5854" s="51"/>
    </row>
    <row r="5855" spans="57:61" x14ac:dyDescent="0.55000000000000004">
      <c r="BE5855" s="51"/>
      <c r="BF5855" s="51"/>
      <c r="BG5855" s="51"/>
      <c r="BH5855" s="51"/>
      <c r="BI5855" s="51"/>
    </row>
    <row r="5856" spans="57:61" x14ac:dyDescent="0.55000000000000004">
      <c r="BE5856" s="51"/>
      <c r="BF5856" s="51"/>
      <c r="BG5856" s="51"/>
      <c r="BH5856" s="51"/>
      <c r="BI5856" s="51"/>
    </row>
    <row r="5857" spans="57:61" x14ac:dyDescent="0.55000000000000004">
      <c r="BE5857" s="51"/>
      <c r="BF5857" s="51"/>
      <c r="BG5857" s="51"/>
      <c r="BH5857" s="51"/>
      <c r="BI5857" s="51"/>
    </row>
    <row r="5858" spans="57:61" x14ac:dyDescent="0.55000000000000004">
      <c r="BE5858" s="51"/>
      <c r="BF5858" s="51"/>
      <c r="BG5858" s="51"/>
      <c r="BH5858" s="51"/>
      <c r="BI5858" s="51"/>
    </row>
    <row r="5859" spans="57:61" x14ac:dyDescent="0.55000000000000004">
      <c r="BE5859" s="51"/>
      <c r="BF5859" s="51"/>
      <c r="BG5859" s="51"/>
      <c r="BH5859" s="51"/>
      <c r="BI5859" s="51"/>
    </row>
    <row r="5860" spans="57:61" x14ac:dyDescent="0.55000000000000004">
      <c r="BE5860" s="51"/>
      <c r="BF5860" s="51"/>
      <c r="BG5860" s="51"/>
      <c r="BH5860" s="51"/>
      <c r="BI5860" s="51"/>
    </row>
    <row r="5861" spans="57:61" x14ac:dyDescent="0.55000000000000004">
      <c r="BE5861" s="51"/>
      <c r="BF5861" s="51"/>
      <c r="BG5861" s="51"/>
      <c r="BH5861" s="51"/>
      <c r="BI5861" s="51"/>
    </row>
    <row r="5862" spans="57:61" x14ac:dyDescent="0.55000000000000004">
      <c r="BE5862" s="51"/>
      <c r="BF5862" s="51"/>
      <c r="BG5862" s="51"/>
      <c r="BH5862" s="51"/>
      <c r="BI5862" s="51"/>
    </row>
    <row r="5863" spans="57:61" x14ac:dyDescent="0.55000000000000004">
      <c r="BE5863" s="51"/>
      <c r="BF5863" s="51"/>
      <c r="BG5863" s="51"/>
      <c r="BH5863" s="51"/>
      <c r="BI5863" s="51"/>
    </row>
    <row r="5864" spans="57:61" x14ac:dyDescent="0.55000000000000004">
      <c r="BE5864" s="51"/>
      <c r="BF5864" s="51"/>
      <c r="BG5864" s="51"/>
      <c r="BH5864" s="51"/>
      <c r="BI5864" s="51"/>
    </row>
    <row r="5865" spans="57:61" x14ac:dyDescent="0.55000000000000004">
      <c r="BE5865" s="51"/>
      <c r="BF5865" s="51"/>
      <c r="BG5865" s="51"/>
      <c r="BH5865" s="51"/>
      <c r="BI5865" s="51"/>
    </row>
    <row r="5866" spans="57:61" x14ac:dyDescent="0.55000000000000004">
      <c r="BE5866" s="51"/>
      <c r="BF5866" s="51"/>
      <c r="BG5866" s="51"/>
      <c r="BH5866" s="51"/>
      <c r="BI5866" s="51"/>
    </row>
    <row r="5867" spans="57:61" x14ac:dyDescent="0.55000000000000004">
      <c r="BE5867" s="51"/>
      <c r="BF5867" s="51"/>
      <c r="BG5867" s="51"/>
      <c r="BH5867" s="51"/>
      <c r="BI5867" s="51"/>
    </row>
    <row r="5868" spans="57:61" x14ac:dyDescent="0.55000000000000004">
      <c r="BE5868" s="51"/>
      <c r="BF5868" s="51"/>
      <c r="BG5868" s="51"/>
      <c r="BH5868" s="51"/>
      <c r="BI5868" s="51"/>
    </row>
    <row r="5869" spans="57:61" x14ac:dyDescent="0.55000000000000004">
      <c r="BE5869" s="51"/>
      <c r="BF5869" s="51"/>
      <c r="BG5869" s="51"/>
      <c r="BH5869" s="51"/>
      <c r="BI5869" s="51"/>
    </row>
    <row r="5870" spans="57:61" x14ac:dyDescent="0.55000000000000004">
      <c r="BE5870" s="51"/>
      <c r="BF5870" s="51"/>
      <c r="BG5870" s="51"/>
      <c r="BH5870" s="51"/>
      <c r="BI5870" s="51"/>
    </row>
    <row r="5871" spans="57:61" x14ac:dyDescent="0.55000000000000004">
      <c r="BE5871" s="51"/>
      <c r="BF5871" s="51"/>
      <c r="BG5871" s="51"/>
      <c r="BH5871" s="51"/>
      <c r="BI5871" s="51"/>
    </row>
    <row r="5872" spans="57:61" x14ac:dyDescent="0.55000000000000004">
      <c r="BE5872" s="51"/>
      <c r="BF5872" s="51"/>
      <c r="BG5872" s="51"/>
      <c r="BH5872" s="51"/>
      <c r="BI5872" s="51"/>
    </row>
    <row r="5873" spans="57:61" x14ac:dyDescent="0.55000000000000004">
      <c r="BE5873" s="51"/>
      <c r="BF5873" s="51"/>
      <c r="BG5873" s="51"/>
      <c r="BH5873" s="51"/>
      <c r="BI5873" s="51"/>
    </row>
    <row r="5874" spans="57:61" x14ac:dyDescent="0.55000000000000004">
      <c r="BE5874" s="51"/>
      <c r="BF5874" s="51"/>
      <c r="BG5874" s="51"/>
      <c r="BH5874" s="51"/>
      <c r="BI5874" s="51"/>
    </row>
    <row r="5875" spans="57:61" x14ac:dyDescent="0.55000000000000004">
      <c r="BE5875" s="51"/>
      <c r="BF5875" s="51"/>
      <c r="BG5875" s="51"/>
      <c r="BH5875" s="51"/>
      <c r="BI5875" s="51"/>
    </row>
    <row r="5876" spans="57:61" x14ac:dyDescent="0.55000000000000004">
      <c r="BE5876" s="51"/>
      <c r="BF5876" s="51"/>
      <c r="BG5876" s="51"/>
      <c r="BH5876" s="51"/>
      <c r="BI5876" s="51"/>
    </row>
    <row r="5877" spans="57:61" x14ac:dyDescent="0.55000000000000004">
      <c r="BE5877" s="51"/>
      <c r="BF5877" s="51"/>
      <c r="BG5877" s="51"/>
      <c r="BH5877" s="51"/>
      <c r="BI5877" s="51"/>
    </row>
    <row r="5878" spans="57:61" x14ac:dyDescent="0.55000000000000004">
      <c r="BE5878" s="51"/>
      <c r="BF5878" s="51"/>
      <c r="BG5878" s="51"/>
      <c r="BH5878" s="51"/>
      <c r="BI5878" s="51"/>
    </row>
    <row r="5879" spans="57:61" x14ac:dyDescent="0.55000000000000004">
      <c r="BE5879" s="51"/>
      <c r="BF5879" s="51"/>
      <c r="BG5879" s="51"/>
      <c r="BH5879" s="51"/>
      <c r="BI5879" s="51"/>
    </row>
    <row r="5880" spans="57:61" x14ac:dyDescent="0.55000000000000004">
      <c r="BE5880" s="51"/>
      <c r="BF5880" s="51"/>
      <c r="BG5880" s="51"/>
      <c r="BH5880" s="51"/>
      <c r="BI5880" s="51"/>
    </row>
    <row r="5881" spans="57:61" x14ac:dyDescent="0.55000000000000004">
      <c r="BE5881" s="51"/>
      <c r="BF5881" s="51"/>
      <c r="BG5881" s="51"/>
      <c r="BH5881" s="51"/>
      <c r="BI5881" s="51"/>
    </row>
    <row r="5882" spans="57:61" x14ac:dyDescent="0.55000000000000004">
      <c r="BE5882" s="51"/>
      <c r="BF5882" s="51"/>
      <c r="BG5882" s="51"/>
      <c r="BH5882" s="51"/>
      <c r="BI5882" s="51"/>
    </row>
    <row r="5883" spans="57:61" x14ac:dyDescent="0.55000000000000004">
      <c r="BE5883" s="51"/>
      <c r="BF5883" s="51"/>
      <c r="BG5883" s="51"/>
      <c r="BH5883" s="51"/>
      <c r="BI5883" s="51"/>
    </row>
    <row r="5884" spans="57:61" x14ac:dyDescent="0.55000000000000004">
      <c r="BE5884" s="51"/>
      <c r="BF5884" s="51"/>
      <c r="BG5884" s="51"/>
      <c r="BH5884" s="51"/>
      <c r="BI5884" s="51"/>
    </row>
    <row r="5885" spans="57:61" x14ac:dyDescent="0.55000000000000004">
      <c r="BE5885" s="51"/>
      <c r="BF5885" s="51"/>
      <c r="BG5885" s="51"/>
      <c r="BH5885" s="51"/>
      <c r="BI5885" s="51"/>
    </row>
    <row r="5886" spans="57:61" x14ac:dyDescent="0.55000000000000004">
      <c r="BE5886" s="51"/>
      <c r="BF5886" s="51"/>
      <c r="BG5886" s="51"/>
      <c r="BH5886" s="51"/>
      <c r="BI5886" s="51"/>
    </row>
    <row r="5887" spans="57:61" x14ac:dyDescent="0.55000000000000004">
      <c r="BE5887" s="51"/>
      <c r="BF5887" s="51"/>
      <c r="BG5887" s="51"/>
      <c r="BH5887" s="51"/>
      <c r="BI5887" s="51"/>
    </row>
    <row r="5888" spans="57:61" x14ac:dyDescent="0.55000000000000004">
      <c r="BE5888" s="51"/>
      <c r="BF5888" s="51"/>
      <c r="BG5888" s="51"/>
      <c r="BH5888" s="51"/>
      <c r="BI5888" s="51"/>
    </row>
    <row r="5889" spans="57:61" x14ac:dyDescent="0.55000000000000004">
      <c r="BE5889" s="51"/>
      <c r="BF5889" s="51"/>
      <c r="BG5889" s="51"/>
      <c r="BH5889" s="51"/>
      <c r="BI5889" s="51"/>
    </row>
    <row r="5890" spans="57:61" x14ac:dyDescent="0.55000000000000004">
      <c r="BE5890" s="51"/>
      <c r="BF5890" s="51"/>
      <c r="BG5890" s="51"/>
      <c r="BH5890" s="51"/>
      <c r="BI5890" s="51"/>
    </row>
    <row r="5891" spans="57:61" x14ac:dyDescent="0.55000000000000004">
      <c r="BE5891" s="51"/>
      <c r="BF5891" s="51"/>
      <c r="BG5891" s="51"/>
      <c r="BH5891" s="51"/>
      <c r="BI5891" s="51"/>
    </row>
    <row r="5892" spans="57:61" x14ac:dyDescent="0.55000000000000004">
      <c r="BE5892" s="51"/>
      <c r="BF5892" s="51"/>
      <c r="BG5892" s="51"/>
      <c r="BH5892" s="51"/>
      <c r="BI5892" s="51"/>
    </row>
    <row r="5893" spans="57:61" x14ac:dyDescent="0.55000000000000004">
      <c r="BE5893" s="51"/>
      <c r="BF5893" s="51"/>
      <c r="BG5893" s="51"/>
      <c r="BH5893" s="51"/>
      <c r="BI5893" s="51"/>
    </row>
    <row r="5894" spans="57:61" x14ac:dyDescent="0.55000000000000004">
      <c r="BE5894" s="51"/>
      <c r="BF5894" s="51"/>
      <c r="BG5894" s="51"/>
      <c r="BH5894" s="51"/>
      <c r="BI5894" s="51"/>
    </row>
    <row r="5895" spans="57:61" x14ac:dyDescent="0.55000000000000004">
      <c r="BE5895" s="51"/>
      <c r="BF5895" s="51"/>
      <c r="BG5895" s="51"/>
      <c r="BH5895" s="51"/>
      <c r="BI5895" s="51"/>
    </row>
    <row r="5896" spans="57:61" x14ac:dyDescent="0.55000000000000004">
      <c r="BE5896" s="51"/>
      <c r="BF5896" s="51"/>
      <c r="BG5896" s="51"/>
      <c r="BH5896" s="51"/>
      <c r="BI5896" s="51"/>
    </row>
    <row r="5897" spans="57:61" x14ac:dyDescent="0.55000000000000004">
      <c r="BE5897" s="51"/>
      <c r="BF5897" s="51"/>
      <c r="BG5897" s="51"/>
      <c r="BH5897" s="51"/>
      <c r="BI5897" s="51"/>
    </row>
    <row r="5898" spans="57:61" x14ac:dyDescent="0.55000000000000004">
      <c r="BE5898" s="51"/>
      <c r="BF5898" s="51"/>
      <c r="BG5898" s="51"/>
      <c r="BH5898" s="51"/>
      <c r="BI5898" s="51"/>
    </row>
    <row r="5899" spans="57:61" x14ac:dyDescent="0.55000000000000004">
      <c r="BE5899" s="51"/>
      <c r="BF5899" s="51"/>
      <c r="BG5899" s="51"/>
      <c r="BH5899" s="51"/>
      <c r="BI5899" s="51"/>
    </row>
    <row r="5900" spans="57:61" x14ac:dyDescent="0.55000000000000004">
      <c r="BE5900" s="51"/>
      <c r="BF5900" s="51"/>
      <c r="BG5900" s="51"/>
      <c r="BH5900" s="51"/>
      <c r="BI5900" s="51"/>
    </row>
    <row r="5901" spans="57:61" x14ac:dyDescent="0.55000000000000004">
      <c r="BE5901" s="51"/>
      <c r="BF5901" s="51"/>
      <c r="BG5901" s="51"/>
      <c r="BH5901" s="51"/>
      <c r="BI5901" s="51"/>
    </row>
    <row r="5902" spans="57:61" x14ac:dyDescent="0.55000000000000004">
      <c r="BE5902" s="51"/>
      <c r="BF5902" s="51"/>
      <c r="BG5902" s="51"/>
      <c r="BH5902" s="51"/>
      <c r="BI5902" s="51"/>
    </row>
    <row r="5903" spans="57:61" x14ac:dyDescent="0.55000000000000004">
      <c r="BE5903" s="51"/>
      <c r="BF5903" s="51"/>
      <c r="BG5903" s="51"/>
      <c r="BH5903" s="51"/>
      <c r="BI5903" s="51"/>
    </row>
    <row r="5904" spans="57:61" x14ac:dyDescent="0.55000000000000004">
      <c r="BE5904" s="51"/>
      <c r="BF5904" s="51"/>
      <c r="BG5904" s="51"/>
      <c r="BH5904" s="51"/>
      <c r="BI5904" s="51"/>
    </row>
    <row r="5905" spans="57:61" x14ac:dyDescent="0.55000000000000004">
      <c r="BE5905" s="51"/>
      <c r="BF5905" s="51"/>
      <c r="BG5905" s="51"/>
      <c r="BH5905" s="51"/>
      <c r="BI5905" s="51"/>
    </row>
    <row r="5906" spans="57:61" x14ac:dyDescent="0.55000000000000004">
      <c r="BE5906" s="51"/>
      <c r="BF5906" s="51"/>
      <c r="BG5906" s="51"/>
      <c r="BH5906" s="51"/>
      <c r="BI5906" s="51"/>
    </row>
    <row r="5907" spans="57:61" x14ac:dyDescent="0.55000000000000004">
      <c r="BE5907" s="51"/>
      <c r="BF5907" s="51"/>
      <c r="BG5907" s="51"/>
      <c r="BH5907" s="51"/>
      <c r="BI5907" s="51"/>
    </row>
    <row r="5908" spans="57:61" x14ac:dyDescent="0.55000000000000004">
      <c r="BE5908" s="51"/>
      <c r="BF5908" s="51"/>
      <c r="BG5908" s="51"/>
      <c r="BH5908" s="51"/>
      <c r="BI5908" s="51"/>
    </row>
    <row r="5909" spans="57:61" x14ac:dyDescent="0.55000000000000004">
      <c r="BE5909" s="51"/>
      <c r="BF5909" s="51"/>
      <c r="BG5909" s="51"/>
      <c r="BH5909" s="51"/>
      <c r="BI5909" s="51"/>
    </row>
    <row r="5910" spans="57:61" x14ac:dyDescent="0.55000000000000004">
      <c r="BE5910" s="51"/>
      <c r="BF5910" s="51"/>
      <c r="BG5910" s="51"/>
      <c r="BH5910" s="51"/>
      <c r="BI5910" s="51"/>
    </row>
    <row r="5911" spans="57:61" x14ac:dyDescent="0.55000000000000004">
      <c r="BE5911" s="51"/>
      <c r="BF5911" s="51"/>
      <c r="BG5911" s="51"/>
      <c r="BH5911" s="51"/>
      <c r="BI5911" s="51"/>
    </row>
    <row r="5912" spans="57:61" x14ac:dyDescent="0.55000000000000004">
      <c r="BE5912" s="51"/>
      <c r="BF5912" s="51"/>
      <c r="BG5912" s="51"/>
      <c r="BH5912" s="51"/>
      <c r="BI5912" s="51"/>
    </row>
    <row r="5913" spans="57:61" x14ac:dyDescent="0.55000000000000004">
      <c r="BE5913" s="51"/>
      <c r="BF5913" s="51"/>
      <c r="BG5913" s="51"/>
      <c r="BH5913" s="51"/>
      <c r="BI5913" s="51"/>
    </row>
    <row r="5914" spans="57:61" x14ac:dyDescent="0.55000000000000004">
      <c r="BE5914" s="51"/>
      <c r="BF5914" s="51"/>
      <c r="BG5914" s="51"/>
      <c r="BH5914" s="51"/>
      <c r="BI5914" s="51"/>
    </row>
    <row r="5915" spans="57:61" x14ac:dyDescent="0.55000000000000004">
      <c r="BE5915" s="51"/>
      <c r="BF5915" s="51"/>
      <c r="BG5915" s="51"/>
      <c r="BH5915" s="51"/>
      <c r="BI5915" s="51"/>
    </row>
    <row r="5916" spans="57:61" x14ac:dyDescent="0.55000000000000004">
      <c r="BE5916" s="51"/>
      <c r="BF5916" s="51"/>
      <c r="BG5916" s="51"/>
      <c r="BH5916" s="51"/>
      <c r="BI5916" s="51"/>
    </row>
    <row r="5917" spans="57:61" x14ac:dyDescent="0.55000000000000004">
      <c r="BE5917" s="51"/>
      <c r="BF5917" s="51"/>
      <c r="BG5917" s="51"/>
      <c r="BH5917" s="51"/>
      <c r="BI5917" s="51"/>
    </row>
    <row r="5918" spans="57:61" x14ac:dyDescent="0.55000000000000004">
      <c r="BE5918" s="51"/>
      <c r="BF5918" s="51"/>
      <c r="BG5918" s="51"/>
      <c r="BH5918" s="51"/>
      <c r="BI5918" s="51"/>
    </row>
    <row r="5919" spans="57:61" x14ac:dyDescent="0.55000000000000004">
      <c r="BE5919" s="51"/>
      <c r="BF5919" s="51"/>
      <c r="BG5919" s="51"/>
      <c r="BH5919" s="51"/>
      <c r="BI5919" s="51"/>
    </row>
    <row r="5920" spans="57:61" x14ac:dyDescent="0.55000000000000004">
      <c r="BE5920" s="51"/>
      <c r="BF5920" s="51"/>
      <c r="BG5920" s="51"/>
      <c r="BH5920" s="51"/>
      <c r="BI5920" s="51"/>
    </row>
    <row r="5921" spans="57:61" x14ac:dyDescent="0.55000000000000004">
      <c r="BE5921" s="51"/>
      <c r="BF5921" s="51"/>
      <c r="BG5921" s="51"/>
      <c r="BH5921" s="51"/>
      <c r="BI5921" s="51"/>
    </row>
    <row r="5922" spans="57:61" x14ac:dyDescent="0.55000000000000004">
      <c r="BE5922" s="51"/>
      <c r="BF5922" s="51"/>
      <c r="BG5922" s="51"/>
      <c r="BH5922" s="51"/>
      <c r="BI5922" s="51"/>
    </row>
    <row r="5923" spans="57:61" x14ac:dyDescent="0.55000000000000004">
      <c r="BE5923" s="51"/>
      <c r="BF5923" s="51"/>
      <c r="BG5923" s="51"/>
      <c r="BH5923" s="51"/>
      <c r="BI5923" s="51"/>
    </row>
    <row r="5924" spans="57:61" x14ac:dyDescent="0.55000000000000004">
      <c r="BE5924" s="51"/>
      <c r="BF5924" s="51"/>
      <c r="BG5924" s="51"/>
      <c r="BH5924" s="51"/>
      <c r="BI5924" s="51"/>
    </row>
    <row r="5925" spans="57:61" x14ac:dyDescent="0.55000000000000004">
      <c r="BE5925" s="51"/>
      <c r="BF5925" s="51"/>
      <c r="BG5925" s="51"/>
      <c r="BH5925" s="51"/>
      <c r="BI5925" s="51"/>
    </row>
    <row r="5926" spans="57:61" x14ac:dyDescent="0.55000000000000004">
      <c r="BE5926" s="51"/>
      <c r="BF5926" s="51"/>
      <c r="BG5926" s="51"/>
      <c r="BH5926" s="51"/>
      <c r="BI5926" s="51"/>
    </row>
    <row r="5927" spans="57:61" x14ac:dyDescent="0.55000000000000004">
      <c r="BE5927" s="51"/>
      <c r="BF5927" s="51"/>
      <c r="BG5927" s="51"/>
      <c r="BH5927" s="51"/>
      <c r="BI5927" s="51"/>
    </row>
    <row r="5928" spans="57:61" x14ac:dyDescent="0.55000000000000004">
      <c r="BE5928" s="51"/>
      <c r="BF5928" s="51"/>
      <c r="BG5928" s="51"/>
      <c r="BH5928" s="51"/>
      <c r="BI5928" s="51"/>
    </row>
    <row r="5929" spans="57:61" x14ac:dyDescent="0.55000000000000004">
      <c r="BE5929" s="51"/>
      <c r="BF5929" s="51"/>
      <c r="BG5929" s="51"/>
      <c r="BH5929" s="51"/>
      <c r="BI5929" s="51"/>
    </row>
    <row r="5930" spans="57:61" x14ac:dyDescent="0.55000000000000004">
      <c r="BE5930" s="51"/>
      <c r="BF5930" s="51"/>
      <c r="BG5930" s="51"/>
      <c r="BH5930" s="51"/>
      <c r="BI5930" s="51"/>
    </row>
    <row r="5931" spans="57:61" x14ac:dyDescent="0.55000000000000004">
      <c r="BE5931" s="51"/>
      <c r="BF5931" s="51"/>
      <c r="BG5931" s="51"/>
      <c r="BH5931" s="51"/>
      <c r="BI5931" s="51"/>
    </row>
    <row r="5932" spans="57:61" x14ac:dyDescent="0.55000000000000004">
      <c r="BE5932" s="51"/>
      <c r="BF5932" s="51"/>
      <c r="BG5932" s="51"/>
      <c r="BH5932" s="51"/>
      <c r="BI5932" s="51"/>
    </row>
    <row r="5933" spans="57:61" x14ac:dyDescent="0.55000000000000004">
      <c r="BE5933" s="51"/>
      <c r="BF5933" s="51"/>
      <c r="BG5933" s="51"/>
      <c r="BH5933" s="51"/>
      <c r="BI5933" s="51"/>
    </row>
    <row r="5934" spans="57:61" x14ac:dyDescent="0.55000000000000004">
      <c r="BE5934" s="51"/>
      <c r="BF5934" s="51"/>
      <c r="BG5934" s="51"/>
      <c r="BH5934" s="51"/>
      <c r="BI5934" s="51"/>
    </row>
    <row r="5935" spans="57:61" x14ac:dyDescent="0.55000000000000004">
      <c r="BE5935" s="51"/>
      <c r="BF5935" s="51"/>
      <c r="BG5935" s="51"/>
      <c r="BH5935" s="51"/>
      <c r="BI5935" s="51"/>
    </row>
    <row r="5936" spans="57:61" x14ac:dyDescent="0.55000000000000004">
      <c r="BE5936" s="51"/>
      <c r="BF5936" s="51"/>
      <c r="BG5936" s="51"/>
      <c r="BH5936" s="51"/>
      <c r="BI5936" s="51"/>
    </row>
    <row r="5937" spans="57:61" x14ac:dyDescent="0.55000000000000004">
      <c r="BE5937" s="51"/>
      <c r="BF5937" s="51"/>
      <c r="BG5937" s="51"/>
      <c r="BH5937" s="51"/>
      <c r="BI5937" s="51"/>
    </row>
    <row r="5938" spans="57:61" x14ac:dyDescent="0.55000000000000004">
      <c r="BE5938" s="51"/>
      <c r="BF5938" s="51"/>
      <c r="BG5938" s="51"/>
      <c r="BH5938" s="51"/>
      <c r="BI5938" s="51"/>
    </row>
    <row r="5939" spans="57:61" x14ac:dyDescent="0.55000000000000004">
      <c r="BE5939" s="51"/>
      <c r="BF5939" s="51"/>
      <c r="BG5939" s="51"/>
      <c r="BH5939" s="51"/>
      <c r="BI5939" s="51"/>
    </row>
    <row r="5940" spans="57:61" x14ac:dyDescent="0.55000000000000004">
      <c r="BE5940" s="51"/>
      <c r="BF5940" s="51"/>
      <c r="BG5940" s="51"/>
      <c r="BH5940" s="51"/>
      <c r="BI5940" s="51"/>
    </row>
    <row r="5941" spans="57:61" x14ac:dyDescent="0.55000000000000004">
      <c r="BE5941" s="51"/>
      <c r="BF5941" s="51"/>
      <c r="BG5941" s="51"/>
      <c r="BH5941" s="51"/>
      <c r="BI5941" s="51"/>
    </row>
    <row r="5942" spans="57:61" x14ac:dyDescent="0.55000000000000004">
      <c r="BE5942" s="51"/>
      <c r="BF5942" s="51"/>
      <c r="BG5942" s="51"/>
      <c r="BH5942" s="51"/>
      <c r="BI5942" s="51"/>
    </row>
    <row r="5943" spans="57:61" x14ac:dyDescent="0.55000000000000004">
      <c r="BE5943" s="51"/>
      <c r="BF5943" s="51"/>
      <c r="BG5943" s="51"/>
      <c r="BH5943" s="51"/>
      <c r="BI5943" s="51"/>
    </row>
    <row r="5944" spans="57:61" x14ac:dyDescent="0.55000000000000004">
      <c r="BE5944" s="51"/>
      <c r="BF5944" s="51"/>
      <c r="BG5944" s="51"/>
      <c r="BH5944" s="51"/>
      <c r="BI5944" s="51"/>
    </row>
    <row r="5945" spans="57:61" x14ac:dyDescent="0.55000000000000004">
      <c r="BE5945" s="51"/>
      <c r="BF5945" s="51"/>
      <c r="BG5945" s="51"/>
      <c r="BH5945" s="51"/>
      <c r="BI5945" s="51"/>
    </row>
    <row r="5946" spans="57:61" x14ac:dyDescent="0.55000000000000004">
      <c r="BE5946" s="51"/>
      <c r="BF5946" s="51"/>
      <c r="BG5946" s="51"/>
      <c r="BH5946" s="51"/>
      <c r="BI5946" s="51"/>
    </row>
    <row r="5947" spans="57:61" x14ac:dyDescent="0.55000000000000004">
      <c r="BE5947" s="51"/>
      <c r="BF5947" s="51"/>
      <c r="BG5947" s="51"/>
      <c r="BH5947" s="51"/>
      <c r="BI5947" s="51"/>
    </row>
    <row r="5948" spans="57:61" x14ac:dyDescent="0.55000000000000004">
      <c r="BE5948" s="51"/>
      <c r="BF5948" s="51"/>
      <c r="BG5948" s="51"/>
      <c r="BH5948" s="51"/>
      <c r="BI5948" s="51"/>
    </row>
    <row r="5949" spans="57:61" x14ac:dyDescent="0.55000000000000004">
      <c r="BE5949" s="51"/>
      <c r="BF5949" s="51"/>
      <c r="BG5949" s="51"/>
      <c r="BH5949" s="51"/>
      <c r="BI5949" s="51"/>
    </row>
    <row r="5950" spans="57:61" x14ac:dyDescent="0.55000000000000004">
      <c r="BE5950" s="51"/>
      <c r="BF5950" s="51"/>
      <c r="BG5950" s="51"/>
      <c r="BH5950" s="51"/>
      <c r="BI5950" s="51"/>
    </row>
    <row r="5951" spans="57:61" x14ac:dyDescent="0.55000000000000004">
      <c r="BE5951" s="51"/>
      <c r="BF5951" s="51"/>
      <c r="BG5951" s="51"/>
      <c r="BH5951" s="51"/>
      <c r="BI5951" s="51"/>
    </row>
    <row r="5952" spans="57:61" x14ac:dyDescent="0.55000000000000004">
      <c r="BE5952" s="51"/>
      <c r="BF5952" s="51"/>
      <c r="BG5952" s="51"/>
      <c r="BH5952" s="51"/>
      <c r="BI5952" s="51"/>
    </row>
    <row r="5953" spans="57:61" x14ac:dyDescent="0.55000000000000004">
      <c r="BE5953" s="51"/>
      <c r="BF5953" s="51"/>
      <c r="BG5953" s="51"/>
      <c r="BH5953" s="51"/>
      <c r="BI5953" s="51"/>
    </row>
    <row r="5954" spans="57:61" x14ac:dyDescent="0.55000000000000004">
      <c r="BE5954" s="51"/>
      <c r="BF5954" s="51"/>
      <c r="BG5954" s="51"/>
      <c r="BH5954" s="51"/>
      <c r="BI5954" s="51"/>
    </row>
    <row r="5955" spans="57:61" x14ac:dyDescent="0.55000000000000004">
      <c r="BE5955" s="51"/>
      <c r="BF5955" s="51"/>
      <c r="BG5955" s="51"/>
      <c r="BH5955" s="51"/>
      <c r="BI5955" s="51"/>
    </row>
    <row r="5956" spans="57:61" x14ac:dyDescent="0.55000000000000004">
      <c r="BE5956" s="51"/>
      <c r="BF5956" s="51"/>
      <c r="BG5956" s="51"/>
      <c r="BH5956" s="51"/>
      <c r="BI5956" s="51"/>
    </row>
    <row r="5957" spans="57:61" x14ac:dyDescent="0.55000000000000004">
      <c r="BE5957" s="51"/>
      <c r="BF5957" s="51"/>
      <c r="BG5957" s="51"/>
      <c r="BH5957" s="51"/>
      <c r="BI5957" s="51"/>
    </row>
    <row r="5958" spans="57:61" x14ac:dyDescent="0.55000000000000004">
      <c r="BE5958" s="51"/>
      <c r="BF5958" s="51"/>
      <c r="BG5958" s="51"/>
      <c r="BH5958" s="51"/>
      <c r="BI5958" s="51"/>
    </row>
    <row r="5959" spans="57:61" x14ac:dyDescent="0.55000000000000004">
      <c r="BE5959" s="51"/>
      <c r="BF5959" s="51"/>
      <c r="BG5959" s="51"/>
      <c r="BH5959" s="51"/>
      <c r="BI5959" s="51"/>
    </row>
    <row r="5960" spans="57:61" x14ac:dyDescent="0.55000000000000004">
      <c r="BE5960" s="51"/>
      <c r="BF5960" s="51"/>
      <c r="BG5960" s="51"/>
      <c r="BH5960" s="51"/>
      <c r="BI5960" s="51"/>
    </row>
    <row r="5961" spans="57:61" x14ac:dyDescent="0.55000000000000004">
      <c r="BE5961" s="51"/>
      <c r="BF5961" s="51"/>
      <c r="BG5961" s="51"/>
      <c r="BH5961" s="51"/>
      <c r="BI5961" s="51"/>
    </row>
    <row r="5962" spans="57:61" x14ac:dyDescent="0.55000000000000004">
      <c r="BE5962" s="51"/>
      <c r="BF5962" s="51"/>
      <c r="BG5962" s="51"/>
      <c r="BH5962" s="51"/>
      <c r="BI5962" s="51"/>
    </row>
    <row r="5963" spans="57:61" x14ac:dyDescent="0.55000000000000004">
      <c r="BE5963" s="51"/>
      <c r="BF5963" s="51"/>
      <c r="BG5963" s="51"/>
      <c r="BH5963" s="51"/>
      <c r="BI5963" s="51"/>
    </row>
    <row r="5964" spans="57:61" x14ac:dyDescent="0.55000000000000004">
      <c r="BE5964" s="51"/>
      <c r="BF5964" s="51"/>
      <c r="BG5964" s="51"/>
      <c r="BH5964" s="51"/>
      <c r="BI5964" s="51"/>
    </row>
    <row r="5965" spans="57:61" x14ac:dyDescent="0.55000000000000004">
      <c r="BE5965" s="51"/>
      <c r="BF5965" s="51"/>
      <c r="BG5965" s="51"/>
      <c r="BH5965" s="51"/>
      <c r="BI5965" s="51"/>
    </row>
    <row r="5966" spans="57:61" x14ac:dyDescent="0.55000000000000004">
      <c r="BE5966" s="51"/>
      <c r="BF5966" s="51"/>
      <c r="BG5966" s="51"/>
      <c r="BH5966" s="51"/>
      <c r="BI5966" s="51"/>
    </row>
    <row r="5967" spans="57:61" x14ac:dyDescent="0.55000000000000004">
      <c r="BE5967" s="51"/>
      <c r="BF5967" s="51"/>
      <c r="BG5967" s="51"/>
      <c r="BH5967" s="51"/>
      <c r="BI5967" s="51"/>
    </row>
    <row r="5968" spans="57:61" x14ac:dyDescent="0.55000000000000004">
      <c r="BE5968" s="51"/>
      <c r="BF5968" s="51"/>
      <c r="BG5968" s="51"/>
      <c r="BH5968" s="51"/>
      <c r="BI5968" s="51"/>
    </row>
    <row r="5969" spans="57:61" x14ac:dyDescent="0.55000000000000004">
      <c r="BE5969" s="51"/>
      <c r="BF5969" s="51"/>
      <c r="BG5969" s="51"/>
      <c r="BH5969" s="51"/>
      <c r="BI5969" s="51"/>
    </row>
    <row r="5970" spans="57:61" x14ac:dyDescent="0.55000000000000004">
      <c r="BE5970" s="51"/>
      <c r="BF5970" s="51"/>
      <c r="BG5970" s="51"/>
      <c r="BH5970" s="51"/>
      <c r="BI5970" s="51"/>
    </row>
    <row r="5971" spans="57:61" x14ac:dyDescent="0.55000000000000004">
      <c r="BE5971" s="51"/>
      <c r="BF5971" s="51"/>
      <c r="BG5971" s="51"/>
      <c r="BH5971" s="51"/>
      <c r="BI5971" s="51"/>
    </row>
    <row r="5972" spans="57:61" x14ac:dyDescent="0.55000000000000004">
      <c r="BE5972" s="51"/>
      <c r="BF5972" s="51"/>
      <c r="BG5972" s="51"/>
      <c r="BH5972" s="51"/>
      <c r="BI5972" s="51"/>
    </row>
    <row r="5973" spans="57:61" x14ac:dyDescent="0.55000000000000004">
      <c r="BE5973" s="51"/>
      <c r="BF5973" s="51"/>
      <c r="BG5973" s="51"/>
      <c r="BH5973" s="51"/>
      <c r="BI5973" s="51"/>
    </row>
    <row r="5974" spans="57:61" x14ac:dyDescent="0.55000000000000004">
      <c r="BE5974" s="51"/>
      <c r="BF5974" s="51"/>
      <c r="BG5974" s="51"/>
      <c r="BH5974" s="51"/>
      <c r="BI5974" s="51"/>
    </row>
    <row r="5975" spans="57:61" x14ac:dyDescent="0.55000000000000004">
      <c r="BE5975" s="51"/>
      <c r="BF5975" s="51"/>
      <c r="BG5975" s="51"/>
      <c r="BH5975" s="51"/>
      <c r="BI5975" s="51"/>
    </row>
    <row r="5976" spans="57:61" x14ac:dyDescent="0.55000000000000004">
      <c r="BE5976" s="51"/>
      <c r="BF5976" s="51"/>
      <c r="BG5976" s="51"/>
      <c r="BH5976" s="51"/>
      <c r="BI5976" s="51"/>
    </row>
    <row r="5977" spans="57:61" x14ac:dyDescent="0.55000000000000004">
      <c r="BE5977" s="51"/>
      <c r="BF5977" s="51"/>
      <c r="BG5977" s="51"/>
      <c r="BH5977" s="51"/>
      <c r="BI5977" s="51"/>
    </row>
    <row r="5978" spans="57:61" x14ac:dyDescent="0.55000000000000004">
      <c r="BE5978" s="51"/>
      <c r="BF5978" s="51"/>
      <c r="BG5978" s="51"/>
      <c r="BH5978" s="51"/>
      <c r="BI5978" s="51"/>
    </row>
    <row r="5979" spans="57:61" x14ac:dyDescent="0.55000000000000004">
      <c r="BE5979" s="51"/>
      <c r="BF5979" s="51"/>
      <c r="BG5979" s="51"/>
      <c r="BH5979" s="51"/>
      <c r="BI5979" s="51"/>
    </row>
    <row r="5980" spans="57:61" x14ac:dyDescent="0.55000000000000004">
      <c r="BE5980" s="51"/>
      <c r="BF5980" s="51"/>
      <c r="BG5980" s="51"/>
      <c r="BH5980" s="51"/>
      <c r="BI5980" s="51"/>
    </row>
    <row r="5981" spans="57:61" x14ac:dyDescent="0.55000000000000004">
      <c r="BE5981" s="51"/>
      <c r="BF5981" s="51"/>
      <c r="BG5981" s="51"/>
      <c r="BH5981" s="51"/>
      <c r="BI5981" s="51"/>
    </row>
    <row r="5982" spans="57:61" x14ac:dyDescent="0.55000000000000004">
      <c r="BE5982" s="51"/>
      <c r="BF5982" s="51"/>
      <c r="BG5982" s="51"/>
      <c r="BH5982" s="51"/>
      <c r="BI5982" s="51"/>
    </row>
    <row r="5983" spans="57:61" x14ac:dyDescent="0.55000000000000004">
      <c r="BE5983" s="51"/>
      <c r="BF5983" s="51"/>
      <c r="BG5983" s="51"/>
      <c r="BH5983" s="51"/>
      <c r="BI5983" s="51"/>
    </row>
    <row r="5984" spans="57:61" x14ac:dyDescent="0.55000000000000004">
      <c r="BE5984" s="51"/>
      <c r="BF5984" s="51"/>
      <c r="BG5984" s="51"/>
      <c r="BH5984" s="51"/>
      <c r="BI5984" s="51"/>
    </row>
    <row r="5985" spans="57:61" x14ac:dyDescent="0.55000000000000004">
      <c r="BE5985" s="51"/>
      <c r="BF5985" s="51"/>
      <c r="BG5985" s="51"/>
      <c r="BH5985" s="51"/>
      <c r="BI5985" s="51"/>
    </row>
    <row r="5986" spans="57:61" x14ac:dyDescent="0.55000000000000004">
      <c r="BE5986" s="51"/>
      <c r="BF5986" s="51"/>
      <c r="BG5986" s="51"/>
      <c r="BH5986" s="51"/>
      <c r="BI5986" s="51"/>
    </row>
    <row r="5987" spans="57:61" x14ac:dyDescent="0.55000000000000004">
      <c r="BE5987" s="51"/>
      <c r="BF5987" s="51"/>
      <c r="BG5987" s="51"/>
      <c r="BH5987" s="51"/>
      <c r="BI5987" s="51"/>
    </row>
    <row r="5988" spans="57:61" x14ac:dyDescent="0.55000000000000004">
      <c r="BE5988" s="51"/>
      <c r="BF5988" s="51"/>
      <c r="BG5988" s="51"/>
      <c r="BH5988" s="51"/>
      <c r="BI5988" s="51"/>
    </row>
    <row r="5989" spans="57:61" x14ac:dyDescent="0.55000000000000004">
      <c r="BE5989" s="51"/>
      <c r="BF5989" s="51"/>
      <c r="BG5989" s="51"/>
      <c r="BH5989" s="51"/>
      <c r="BI5989" s="51"/>
    </row>
    <row r="5990" spans="57:61" x14ac:dyDescent="0.55000000000000004">
      <c r="BE5990" s="51"/>
      <c r="BF5990" s="51"/>
      <c r="BG5990" s="51"/>
      <c r="BH5990" s="51"/>
      <c r="BI5990" s="51"/>
    </row>
    <row r="5991" spans="57:61" x14ac:dyDescent="0.55000000000000004">
      <c r="BE5991" s="51"/>
      <c r="BF5991" s="51"/>
      <c r="BG5991" s="51"/>
      <c r="BH5991" s="51"/>
      <c r="BI5991" s="51"/>
    </row>
    <row r="5992" spans="57:61" x14ac:dyDescent="0.55000000000000004">
      <c r="BE5992" s="51"/>
      <c r="BF5992" s="51"/>
      <c r="BG5992" s="51"/>
      <c r="BH5992" s="51"/>
      <c r="BI5992" s="51"/>
    </row>
    <row r="5993" spans="57:61" x14ac:dyDescent="0.55000000000000004">
      <c r="BE5993" s="51"/>
      <c r="BF5993" s="51"/>
      <c r="BG5993" s="51"/>
      <c r="BH5993" s="51"/>
      <c r="BI5993" s="51"/>
    </row>
    <row r="5994" spans="57:61" x14ac:dyDescent="0.55000000000000004">
      <c r="BE5994" s="51"/>
      <c r="BF5994" s="51"/>
      <c r="BG5994" s="51"/>
      <c r="BH5994" s="51"/>
      <c r="BI5994" s="51"/>
    </row>
    <row r="5995" spans="57:61" x14ac:dyDescent="0.55000000000000004">
      <c r="BE5995" s="51"/>
      <c r="BF5995" s="51"/>
      <c r="BG5995" s="51"/>
      <c r="BH5995" s="51"/>
      <c r="BI5995" s="51"/>
    </row>
    <row r="5996" spans="57:61" x14ac:dyDescent="0.55000000000000004">
      <c r="BE5996" s="51"/>
      <c r="BF5996" s="51"/>
      <c r="BG5996" s="51"/>
      <c r="BH5996" s="51"/>
      <c r="BI5996" s="51"/>
    </row>
    <row r="5997" spans="57:61" x14ac:dyDescent="0.55000000000000004">
      <c r="BE5997" s="51"/>
      <c r="BF5997" s="51"/>
      <c r="BG5997" s="51"/>
      <c r="BH5997" s="51"/>
      <c r="BI5997" s="51"/>
    </row>
    <row r="5998" spans="57:61" x14ac:dyDescent="0.55000000000000004">
      <c r="BE5998" s="51"/>
      <c r="BF5998" s="51"/>
      <c r="BG5998" s="51"/>
      <c r="BH5998" s="51"/>
      <c r="BI5998" s="51"/>
    </row>
    <row r="5999" spans="57:61" x14ac:dyDescent="0.55000000000000004">
      <c r="BE5999" s="51"/>
      <c r="BF5999" s="51"/>
      <c r="BG5999" s="51"/>
      <c r="BH5999" s="51"/>
      <c r="BI5999" s="51"/>
    </row>
    <row r="6000" spans="57:61" x14ac:dyDescent="0.55000000000000004">
      <c r="BE6000" s="51"/>
      <c r="BF6000" s="51"/>
      <c r="BG6000" s="51"/>
      <c r="BH6000" s="51"/>
      <c r="BI6000" s="51"/>
    </row>
    <row r="6001" spans="57:61" x14ac:dyDescent="0.55000000000000004">
      <c r="BE6001" s="51"/>
      <c r="BF6001" s="51"/>
      <c r="BG6001" s="51"/>
      <c r="BH6001" s="51"/>
      <c r="BI6001" s="51"/>
    </row>
    <row r="6002" spans="57:61" x14ac:dyDescent="0.55000000000000004">
      <c r="BE6002" s="51"/>
      <c r="BF6002" s="51"/>
      <c r="BG6002" s="51"/>
      <c r="BH6002" s="51"/>
      <c r="BI6002" s="51"/>
    </row>
    <row r="6003" spans="57:61" x14ac:dyDescent="0.55000000000000004">
      <c r="BE6003" s="51"/>
      <c r="BF6003" s="51"/>
      <c r="BG6003" s="51"/>
      <c r="BH6003" s="51"/>
      <c r="BI6003" s="51"/>
    </row>
    <row r="6004" spans="57:61" x14ac:dyDescent="0.55000000000000004">
      <c r="BE6004" s="51"/>
      <c r="BF6004" s="51"/>
      <c r="BG6004" s="51"/>
      <c r="BH6004" s="51"/>
      <c r="BI6004" s="51"/>
    </row>
    <row r="6005" spans="57:61" x14ac:dyDescent="0.55000000000000004">
      <c r="BE6005" s="51"/>
      <c r="BF6005" s="51"/>
      <c r="BG6005" s="51"/>
      <c r="BH6005" s="51"/>
      <c r="BI6005" s="51"/>
    </row>
    <row r="6006" spans="57:61" x14ac:dyDescent="0.55000000000000004">
      <c r="BE6006" s="51"/>
      <c r="BF6006" s="51"/>
      <c r="BG6006" s="51"/>
      <c r="BH6006" s="51"/>
      <c r="BI6006" s="51"/>
    </row>
    <row r="6007" spans="57:61" x14ac:dyDescent="0.55000000000000004">
      <c r="BE6007" s="51"/>
      <c r="BF6007" s="51"/>
      <c r="BG6007" s="51"/>
      <c r="BH6007" s="51"/>
      <c r="BI6007" s="51"/>
    </row>
    <row r="6008" spans="57:61" x14ac:dyDescent="0.55000000000000004">
      <c r="BE6008" s="51"/>
      <c r="BF6008" s="51"/>
      <c r="BG6008" s="51"/>
      <c r="BH6008" s="51"/>
      <c r="BI6008" s="51"/>
    </row>
    <row r="6009" spans="57:61" x14ac:dyDescent="0.55000000000000004">
      <c r="BE6009" s="51"/>
      <c r="BF6009" s="51"/>
      <c r="BG6009" s="51"/>
      <c r="BH6009" s="51"/>
      <c r="BI6009" s="51"/>
    </row>
    <row r="6010" spans="57:61" x14ac:dyDescent="0.55000000000000004">
      <c r="BE6010" s="51"/>
      <c r="BF6010" s="51"/>
      <c r="BG6010" s="51"/>
      <c r="BH6010" s="51"/>
      <c r="BI6010" s="51"/>
    </row>
    <row r="6011" spans="57:61" x14ac:dyDescent="0.55000000000000004">
      <c r="BE6011" s="51"/>
      <c r="BF6011" s="51"/>
      <c r="BG6011" s="51"/>
      <c r="BH6011" s="51"/>
      <c r="BI6011" s="51"/>
    </row>
    <row r="6012" spans="57:61" x14ac:dyDescent="0.55000000000000004">
      <c r="BE6012" s="51"/>
      <c r="BF6012" s="51"/>
      <c r="BG6012" s="51"/>
      <c r="BH6012" s="51"/>
      <c r="BI6012" s="51"/>
    </row>
    <row r="6013" spans="57:61" x14ac:dyDescent="0.55000000000000004">
      <c r="BE6013" s="51"/>
      <c r="BF6013" s="51"/>
      <c r="BG6013" s="51"/>
      <c r="BH6013" s="51"/>
      <c r="BI6013" s="51"/>
    </row>
    <row r="6014" spans="57:61" x14ac:dyDescent="0.55000000000000004">
      <c r="BE6014" s="51"/>
      <c r="BF6014" s="51"/>
      <c r="BG6014" s="51"/>
      <c r="BH6014" s="51"/>
      <c r="BI6014" s="51"/>
    </row>
    <row r="6015" spans="57:61" x14ac:dyDescent="0.55000000000000004">
      <c r="BE6015" s="51"/>
      <c r="BF6015" s="51"/>
      <c r="BG6015" s="51"/>
      <c r="BH6015" s="51"/>
      <c r="BI6015" s="51"/>
    </row>
    <row r="6016" spans="57:61" x14ac:dyDescent="0.55000000000000004">
      <c r="BE6016" s="51"/>
      <c r="BF6016" s="51"/>
      <c r="BG6016" s="51"/>
      <c r="BH6016" s="51"/>
      <c r="BI6016" s="51"/>
    </row>
    <row r="6017" spans="57:61" x14ac:dyDescent="0.55000000000000004">
      <c r="BE6017" s="51"/>
      <c r="BF6017" s="51"/>
      <c r="BG6017" s="51"/>
      <c r="BH6017" s="51"/>
      <c r="BI6017" s="51"/>
    </row>
    <row r="6018" spans="57:61" x14ac:dyDescent="0.55000000000000004">
      <c r="BE6018" s="51"/>
      <c r="BF6018" s="51"/>
      <c r="BG6018" s="51"/>
      <c r="BH6018" s="51"/>
      <c r="BI6018" s="51"/>
    </row>
    <row r="6019" spans="57:61" x14ac:dyDescent="0.55000000000000004">
      <c r="BE6019" s="51"/>
      <c r="BF6019" s="51"/>
      <c r="BG6019" s="51"/>
      <c r="BH6019" s="51"/>
      <c r="BI6019" s="51"/>
    </row>
    <row r="6020" spans="57:61" x14ac:dyDescent="0.55000000000000004">
      <c r="BE6020" s="51"/>
      <c r="BF6020" s="51"/>
      <c r="BG6020" s="51"/>
      <c r="BH6020" s="51"/>
      <c r="BI6020" s="51"/>
    </row>
    <row r="6021" spans="57:61" x14ac:dyDescent="0.55000000000000004">
      <c r="BE6021" s="51"/>
      <c r="BF6021" s="51"/>
      <c r="BG6021" s="51"/>
      <c r="BH6021" s="51"/>
      <c r="BI6021" s="51"/>
    </row>
    <row r="6022" spans="57:61" x14ac:dyDescent="0.55000000000000004">
      <c r="BE6022" s="51"/>
      <c r="BF6022" s="51"/>
      <c r="BG6022" s="51"/>
      <c r="BH6022" s="51"/>
      <c r="BI6022" s="51"/>
    </row>
    <row r="6023" spans="57:61" x14ac:dyDescent="0.55000000000000004">
      <c r="BE6023" s="51"/>
      <c r="BF6023" s="51"/>
      <c r="BG6023" s="51"/>
      <c r="BH6023" s="51"/>
      <c r="BI6023" s="51"/>
    </row>
    <row r="6024" spans="57:61" x14ac:dyDescent="0.55000000000000004">
      <c r="BE6024" s="51"/>
      <c r="BF6024" s="51"/>
      <c r="BG6024" s="51"/>
      <c r="BH6024" s="51"/>
      <c r="BI6024" s="51"/>
    </row>
    <row r="6025" spans="57:61" x14ac:dyDescent="0.55000000000000004">
      <c r="BE6025" s="51"/>
      <c r="BF6025" s="51"/>
      <c r="BG6025" s="51"/>
      <c r="BH6025" s="51"/>
      <c r="BI6025" s="51"/>
    </row>
    <row r="6026" spans="57:61" x14ac:dyDescent="0.55000000000000004">
      <c r="BE6026" s="51"/>
      <c r="BF6026" s="51"/>
      <c r="BG6026" s="51"/>
      <c r="BH6026" s="51"/>
      <c r="BI6026" s="51"/>
    </row>
    <row r="6027" spans="57:61" x14ac:dyDescent="0.55000000000000004">
      <c r="BE6027" s="51"/>
      <c r="BF6027" s="51"/>
      <c r="BG6027" s="51"/>
      <c r="BH6027" s="51"/>
      <c r="BI6027" s="51"/>
    </row>
    <row r="6028" spans="57:61" x14ac:dyDescent="0.55000000000000004">
      <c r="BE6028" s="51"/>
      <c r="BF6028" s="51"/>
      <c r="BG6028" s="51"/>
      <c r="BH6028" s="51"/>
      <c r="BI6028" s="51"/>
    </row>
    <row r="6029" spans="57:61" x14ac:dyDescent="0.55000000000000004">
      <c r="BE6029" s="51"/>
      <c r="BF6029" s="51"/>
      <c r="BG6029" s="51"/>
      <c r="BH6029" s="51"/>
      <c r="BI6029" s="51"/>
    </row>
    <row r="6030" spans="57:61" x14ac:dyDescent="0.55000000000000004">
      <c r="BE6030" s="51"/>
      <c r="BF6030" s="51"/>
      <c r="BG6030" s="51"/>
      <c r="BH6030" s="51"/>
      <c r="BI6030" s="51"/>
    </row>
    <row r="6031" spans="57:61" x14ac:dyDescent="0.55000000000000004">
      <c r="BE6031" s="51"/>
      <c r="BF6031" s="51"/>
      <c r="BG6031" s="51"/>
      <c r="BH6031" s="51"/>
      <c r="BI6031" s="51"/>
    </row>
    <row r="6032" spans="57:61" x14ac:dyDescent="0.55000000000000004">
      <c r="BE6032" s="51"/>
      <c r="BF6032" s="51"/>
      <c r="BG6032" s="51"/>
      <c r="BH6032" s="51"/>
      <c r="BI6032" s="51"/>
    </row>
    <row r="6033" spans="57:61" x14ac:dyDescent="0.55000000000000004">
      <c r="BE6033" s="51"/>
      <c r="BF6033" s="51"/>
      <c r="BG6033" s="51"/>
      <c r="BH6033" s="51"/>
      <c r="BI6033" s="51"/>
    </row>
    <row r="6034" spans="57:61" x14ac:dyDescent="0.55000000000000004">
      <c r="BE6034" s="51"/>
      <c r="BF6034" s="51"/>
      <c r="BG6034" s="51"/>
      <c r="BH6034" s="51"/>
      <c r="BI6034" s="51"/>
    </row>
    <row r="6035" spans="57:61" x14ac:dyDescent="0.55000000000000004">
      <c r="BE6035" s="51"/>
      <c r="BF6035" s="51"/>
      <c r="BG6035" s="51"/>
      <c r="BH6035" s="51"/>
      <c r="BI6035" s="51"/>
    </row>
    <row r="6036" spans="57:61" x14ac:dyDescent="0.55000000000000004">
      <c r="BE6036" s="51"/>
      <c r="BF6036" s="51"/>
      <c r="BG6036" s="51"/>
      <c r="BH6036" s="51"/>
      <c r="BI6036" s="51"/>
    </row>
    <row r="6037" spans="57:61" x14ac:dyDescent="0.55000000000000004">
      <c r="BE6037" s="51"/>
      <c r="BF6037" s="51"/>
      <c r="BG6037" s="51"/>
      <c r="BH6037" s="51"/>
      <c r="BI6037" s="51"/>
    </row>
    <row r="6038" spans="57:61" x14ac:dyDescent="0.55000000000000004">
      <c r="BE6038" s="51"/>
      <c r="BF6038" s="51"/>
      <c r="BG6038" s="51"/>
      <c r="BH6038" s="51"/>
      <c r="BI6038" s="51"/>
    </row>
    <row r="6039" spans="57:61" x14ac:dyDescent="0.55000000000000004">
      <c r="BE6039" s="51"/>
      <c r="BF6039" s="51"/>
      <c r="BG6039" s="51"/>
      <c r="BH6039" s="51"/>
      <c r="BI6039" s="51"/>
    </row>
    <row r="6040" spans="57:61" x14ac:dyDescent="0.55000000000000004">
      <c r="BE6040" s="51"/>
      <c r="BF6040" s="51"/>
      <c r="BG6040" s="51"/>
      <c r="BH6040" s="51"/>
      <c r="BI6040" s="51"/>
    </row>
    <row r="6041" spans="57:61" x14ac:dyDescent="0.55000000000000004">
      <c r="BE6041" s="51"/>
      <c r="BF6041" s="51"/>
      <c r="BG6041" s="51"/>
      <c r="BH6041" s="51"/>
      <c r="BI6041" s="51"/>
    </row>
    <row r="6042" spans="57:61" x14ac:dyDescent="0.55000000000000004">
      <c r="BE6042" s="51"/>
      <c r="BF6042" s="51"/>
      <c r="BG6042" s="51"/>
      <c r="BH6042" s="51"/>
      <c r="BI6042" s="51"/>
    </row>
    <row r="6043" spans="57:61" x14ac:dyDescent="0.55000000000000004">
      <c r="BE6043" s="51"/>
      <c r="BF6043" s="51"/>
      <c r="BG6043" s="51"/>
      <c r="BH6043" s="51"/>
      <c r="BI6043" s="51"/>
    </row>
    <row r="6044" spans="57:61" x14ac:dyDescent="0.55000000000000004">
      <c r="BE6044" s="51"/>
      <c r="BF6044" s="51"/>
      <c r="BG6044" s="51"/>
      <c r="BH6044" s="51"/>
      <c r="BI6044" s="51"/>
    </row>
    <row r="6045" spans="57:61" x14ac:dyDescent="0.55000000000000004">
      <c r="BE6045" s="51"/>
      <c r="BF6045" s="51"/>
      <c r="BG6045" s="51"/>
      <c r="BH6045" s="51"/>
      <c r="BI6045" s="51"/>
    </row>
    <row r="6046" spans="57:61" x14ac:dyDescent="0.55000000000000004">
      <c r="BE6046" s="51"/>
      <c r="BF6046" s="51"/>
      <c r="BG6046" s="51"/>
      <c r="BH6046" s="51"/>
      <c r="BI6046" s="51"/>
    </row>
    <row r="6047" spans="57:61" x14ac:dyDescent="0.55000000000000004">
      <c r="BE6047" s="51"/>
      <c r="BF6047" s="51"/>
      <c r="BG6047" s="51"/>
      <c r="BH6047" s="51"/>
      <c r="BI6047" s="51"/>
    </row>
    <row r="6048" spans="57:61" x14ac:dyDescent="0.55000000000000004">
      <c r="BE6048" s="51"/>
      <c r="BF6048" s="51"/>
      <c r="BG6048" s="51"/>
      <c r="BH6048" s="51"/>
      <c r="BI6048" s="51"/>
    </row>
    <row r="6049" spans="57:61" x14ac:dyDescent="0.55000000000000004">
      <c r="BE6049" s="51"/>
      <c r="BF6049" s="51"/>
      <c r="BG6049" s="51"/>
      <c r="BH6049" s="51"/>
      <c r="BI6049" s="51"/>
    </row>
    <row r="6050" spans="57:61" x14ac:dyDescent="0.55000000000000004">
      <c r="BE6050" s="51"/>
      <c r="BF6050" s="51"/>
      <c r="BG6050" s="51"/>
      <c r="BH6050" s="51"/>
      <c r="BI6050" s="51"/>
    </row>
    <row r="6051" spans="57:61" x14ac:dyDescent="0.55000000000000004">
      <c r="BE6051" s="51"/>
      <c r="BF6051" s="51"/>
      <c r="BG6051" s="51"/>
      <c r="BH6051" s="51"/>
      <c r="BI6051" s="51"/>
    </row>
    <row r="6052" spans="57:61" x14ac:dyDescent="0.55000000000000004">
      <c r="BE6052" s="51"/>
      <c r="BF6052" s="51"/>
      <c r="BG6052" s="51"/>
      <c r="BH6052" s="51"/>
      <c r="BI6052" s="51"/>
    </row>
    <row r="6053" spans="57:61" x14ac:dyDescent="0.55000000000000004">
      <c r="BE6053" s="51"/>
      <c r="BF6053" s="51"/>
      <c r="BG6053" s="51"/>
      <c r="BH6053" s="51"/>
      <c r="BI6053" s="51"/>
    </row>
    <row r="6054" spans="57:61" x14ac:dyDescent="0.55000000000000004">
      <c r="BE6054" s="51"/>
      <c r="BF6054" s="51"/>
      <c r="BG6054" s="51"/>
      <c r="BH6054" s="51"/>
      <c r="BI6054" s="51"/>
    </row>
    <row r="6055" spans="57:61" x14ac:dyDescent="0.55000000000000004">
      <c r="BE6055" s="51"/>
      <c r="BF6055" s="51"/>
      <c r="BG6055" s="51"/>
      <c r="BH6055" s="51"/>
      <c r="BI6055" s="51"/>
    </row>
    <row r="6056" spans="57:61" x14ac:dyDescent="0.55000000000000004">
      <c r="BE6056" s="51"/>
      <c r="BF6056" s="51"/>
      <c r="BG6056" s="51"/>
      <c r="BH6056" s="51"/>
      <c r="BI6056" s="51"/>
    </row>
    <row r="6057" spans="57:61" x14ac:dyDescent="0.55000000000000004">
      <c r="BE6057" s="51"/>
      <c r="BF6057" s="51"/>
      <c r="BG6057" s="51"/>
      <c r="BH6057" s="51"/>
      <c r="BI6057" s="51"/>
    </row>
    <row r="6058" spans="57:61" x14ac:dyDescent="0.55000000000000004">
      <c r="BE6058" s="51"/>
      <c r="BF6058" s="51"/>
      <c r="BG6058" s="51"/>
      <c r="BH6058" s="51"/>
      <c r="BI6058" s="51"/>
    </row>
    <row r="6059" spans="57:61" x14ac:dyDescent="0.55000000000000004">
      <c r="BE6059" s="51"/>
      <c r="BF6059" s="51"/>
      <c r="BG6059" s="51"/>
      <c r="BH6059" s="51"/>
      <c r="BI6059" s="51"/>
    </row>
    <row r="6060" spans="57:61" x14ac:dyDescent="0.55000000000000004">
      <c r="BE6060" s="51"/>
      <c r="BF6060" s="51"/>
      <c r="BG6060" s="51"/>
      <c r="BH6060" s="51"/>
      <c r="BI6060" s="51"/>
    </row>
    <row r="6061" spans="57:61" x14ac:dyDescent="0.55000000000000004">
      <c r="BE6061" s="51"/>
      <c r="BF6061" s="51"/>
      <c r="BG6061" s="51"/>
      <c r="BH6061" s="51"/>
      <c r="BI6061" s="51"/>
    </row>
    <row r="6062" spans="57:61" x14ac:dyDescent="0.55000000000000004">
      <c r="BE6062" s="51"/>
      <c r="BF6062" s="51"/>
      <c r="BG6062" s="51"/>
      <c r="BH6062" s="51"/>
      <c r="BI6062" s="51"/>
    </row>
    <row r="6063" spans="57:61" x14ac:dyDescent="0.55000000000000004">
      <c r="BE6063" s="51"/>
      <c r="BF6063" s="51"/>
      <c r="BG6063" s="51"/>
      <c r="BH6063" s="51"/>
      <c r="BI6063" s="51"/>
    </row>
    <row r="6064" spans="57:61" x14ac:dyDescent="0.55000000000000004">
      <c r="BE6064" s="51"/>
      <c r="BF6064" s="51"/>
      <c r="BG6064" s="51"/>
      <c r="BH6064" s="51"/>
      <c r="BI6064" s="51"/>
    </row>
    <row r="6065" spans="57:61" x14ac:dyDescent="0.55000000000000004">
      <c r="BE6065" s="51"/>
      <c r="BF6065" s="51"/>
      <c r="BG6065" s="51"/>
      <c r="BH6065" s="51"/>
      <c r="BI6065" s="51"/>
    </row>
    <row r="6066" spans="57:61" x14ac:dyDescent="0.55000000000000004">
      <c r="BE6066" s="51"/>
      <c r="BF6066" s="51"/>
      <c r="BG6066" s="51"/>
      <c r="BH6066" s="51"/>
      <c r="BI6066" s="51"/>
    </row>
    <row r="6067" spans="57:61" x14ac:dyDescent="0.55000000000000004">
      <c r="BE6067" s="51"/>
      <c r="BF6067" s="51"/>
      <c r="BG6067" s="51"/>
      <c r="BH6067" s="51"/>
      <c r="BI6067" s="51"/>
    </row>
    <row r="6068" spans="57:61" x14ac:dyDescent="0.55000000000000004">
      <c r="BE6068" s="51"/>
      <c r="BF6068" s="51"/>
      <c r="BG6068" s="51"/>
      <c r="BH6068" s="51"/>
      <c r="BI6068" s="51"/>
    </row>
    <row r="6069" spans="57:61" x14ac:dyDescent="0.55000000000000004">
      <c r="BE6069" s="51"/>
      <c r="BF6069" s="51"/>
      <c r="BG6069" s="51"/>
      <c r="BH6069" s="51"/>
      <c r="BI6069" s="51"/>
    </row>
    <row r="6070" spans="57:61" x14ac:dyDescent="0.55000000000000004">
      <c r="BE6070" s="51"/>
      <c r="BF6070" s="51"/>
      <c r="BG6070" s="51"/>
      <c r="BH6070" s="51"/>
      <c r="BI6070" s="51"/>
    </row>
    <row r="6071" spans="57:61" x14ac:dyDescent="0.55000000000000004">
      <c r="BE6071" s="51"/>
      <c r="BF6071" s="51"/>
      <c r="BG6071" s="51"/>
      <c r="BH6071" s="51"/>
      <c r="BI6071" s="51"/>
    </row>
    <row r="6072" spans="57:61" x14ac:dyDescent="0.55000000000000004">
      <c r="BE6072" s="51"/>
      <c r="BF6072" s="51"/>
      <c r="BG6072" s="51"/>
      <c r="BH6072" s="51"/>
      <c r="BI6072" s="51"/>
    </row>
    <row r="6073" spans="57:61" x14ac:dyDescent="0.55000000000000004">
      <c r="BE6073" s="51"/>
      <c r="BF6073" s="51"/>
      <c r="BG6073" s="51"/>
      <c r="BH6073" s="51"/>
      <c r="BI6073" s="51"/>
    </row>
    <row r="6074" spans="57:61" x14ac:dyDescent="0.55000000000000004">
      <c r="BE6074" s="51"/>
      <c r="BF6074" s="51"/>
      <c r="BG6074" s="51"/>
      <c r="BH6074" s="51"/>
      <c r="BI6074" s="51"/>
    </row>
    <row r="6075" spans="57:61" x14ac:dyDescent="0.55000000000000004">
      <c r="BE6075" s="51"/>
      <c r="BF6075" s="51"/>
      <c r="BG6075" s="51"/>
      <c r="BH6075" s="51"/>
      <c r="BI6075" s="51"/>
    </row>
    <row r="6076" spans="57:61" x14ac:dyDescent="0.55000000000000004">
      <c r="BE6076" s="51"/>
      <c r="BF6076" s="51"/>
      <c r="BG6076" s="51"/>
      <c r="BH6076" s="51"/>
      <c r="BI6076" s="51"/>
    </row>
    <row r="6077" spans="57:61" x14ac:dyDescent="0.55000000000000004">
      <c r="BE6077" s="51"/>
      <c r="BF6077" s="51"/>
      <c r="BG6077" s="51"/>
      <c r="BH6077" s="51"/>
      <c r="BI6077" s="51"/>
    </row>
    <row r="6078" spans="57:61" x14ac:dyDescent="0.55000000000000004">
      <c r="BE6078" s="51"/>
      <c r="BF6078" s="51"/>
      <c r="BG6078" s="51"/>
      <c r="BH6078" s="51"/>
      <c r="BI6078" s="51"/>
    </row>
    <row r="6079" spans="57:61" x14ac:dyDescent="0.55000000000000004">
      <c r="BE6079" s="51"/>
      <c r="BF6079" s="51"/>
      <c r="BG6079" s="51"/>
      <c r="BH6079" s="51"/>
      <c r="BI6079" s="51"/>
    </row>
    <row r="6080" spans="57:61" x14ac:dyDescent="0.55000000000000004">
      <c r="BE6080" s="51"/>
      <c r="BF6080" s="51"/>
      <c r="BG6080" s="51"/>
      <c r="BH6080" s="51"/>
      <c r="BI6080" s="51"/>
    </row>
    <row r="6081" spans="57:61" x14ac:dyDescent="0.55000000000000004">
      <c r="BE6081" s="51"/>
      <c r="BF6081" s="51"/>
      <c r="BG6081" s="51"/>
      <c r="BH6081" s="51"/>
      <c r="BI6081" s="51"/>
    </row>
    <row r="6082" spans="57:61" x14ac:dyDescent="0.55000000000000004">
      <c r="BE6082" s="51"/>
      <c r="BF6082" s="51"/>
      <c r="BG6082" s="51"/>
      <c r="BH6082" s="51"/>
      <c r="BI6082" s="51"/>
    </row>
    <row r="6083" spans="57:61" x14ac:dyDescent="0.55000000000000004">
      <c r="BE6083" s="51"/>
      <c r="BF6083" s="51"/>
      <c r="BG6083" s="51"/>
      <c r="BH6083" s="51"/>
      <c r="BI6083" s="51"/>
    </row>
    <row r="6084" spans="57:61" x14ac:dyDescent="0.55000000000000004">
      <c r="BE6084" s="51"/>
      <c r="BF6084" s="51"/>
      <c r="BG6084" s="51"/>
      <c r="BH6084" s="51"/>
      <c r="BI6084" s="51"/>
    </row>
    <row r="6085" spans="57:61" x14ac:dyDescent="0.55000000000000004">
      <c r="BE6085" s="51"/>
      <c r="BF6085" s="51"/>
      <c r="BG6085" s="51"/>
      <c r="BH6085" s="51"/>
      <c r="BI6085" s="51"/>
    </row>
    <row r="6086" spans="57:61" x14ac:dyDescent="0.55000000000000004">
      <c r="BE6086" s="51"/>
      <c r="BF6086" s="51"/>
      <c r="BG6086" s="51"/>
      <c r="BH6086" s="51"/>
      <c r="BI6086" s="51"/>
    </row>
    <row r="6087" spans="57:61" x14ac:dyDescent="0.55000000000000004">
      <c r="BE6087" s="51"/>
      <c r="BF6087" s="51"/>
      <c r="BG6087" s="51"/>
      <c r="BH6087" s="51"/>
      <c r="BI6087" s="51"/>
    </row>
    <row r="6088" spans="57:61" x14ac:dyDescent="0.55000000000000004">
      <c r="BE6088" s="51"/>
      <c r="BF6088" s="51"/>
      <c r="BG6088" s="51"/>
      <c r="BH6088" s="51"/>
      <c r="BI6088" s="51"/>
    </row>
    <row r="6089" spans="57:61" x14ac:dyDescent="0.55000000000000004">
      <c r="BE6089" s="51"/>
      <c r="BF6089" s="51"/>
      <c r="BG6089" s="51"/>
      <c r="BH6089" s="51"/>
      <c r="BI6089" s="51"/>
    </row>
    <row r="6090" spans="57:61" x14ac:dyDescent="0.55000000000000004">
      <c r="BE6090" s="51"/>
      <c r="BF6090" s="51"/>
      <c r="BG6090" s="51"/>
      <c r="BH6090" s="51"/>
      <c r="BI6090" s="51"/>
    </row>
    <row r="6091" spans="57:61" x14ac:dyDescent="0.55000000000000004">
      <c r="BE6091" s="51"/>
      <c r="BF6091" s="51"/>
      <c r="BG6091" s="51"/>
      <c r="BH6091" s="51"/>
      <c r="BI6091" s="51"/>
    </row>
    <row r="6092" spans="57:61" x14ac:dyDescent="0.55000000000000004">
      <c r="BE6092" s="51"/>
      <c r="BF6092" s="51"/>
      <c r="BG6092" s="51"/>
      <c r="BH6092" s="51"/>
      <c r="BI6092" s="51"/>
    </row>
    <row r="6093" spans="57:61" x14ac:dyDescent="0.55000000000000004">
      <c r="BE6093" s="51"/>
      <c r="BF6093" s="51"/>
      <c r="BG6093" s="51"/>
      <c r="BH6093" s="51"/>
      <c r="BI6093" s="51"/>
    </row>
    <row r="6094" spans="57:61" x14ac:dyDescent="0.55000000000000004">
      <c r="BE6094" s="51"/>
      <c r="BF6094" s="51"/>
      <c r="BG6094" s="51"/>
      <c r="BH6094" s="51"/>
      <c r="BI6094" s="51"/>
    </row>
    <row r="6095" spans="57:61" x14ac:dyDescent="0.55000000000000004">
      <c r="BE6095" s="51"/>
      <c r="BF6095" s="51"/>
      <c r="BG6095" s="51"/>
      <c r="BH6095" s="51"/>
      <c r="BI6095" s="51"/>
    </row>
    <row r="6096" spans="57:61" x14ac:dyDescent="0.55000000000000004">
      <c r="BE6096" s="51"/>
      <c r="BF6096" s="51"/>
      <c r="BG6096" s="51"/>
      <c r="BH6096" s="51"/>
      <c r="BI6096" s="51"/>
    </row>
    <row r="6097" spans="57:61" x14ac:dyDescent="0.55000000000000004">
      <c r="BE6097" s="51"/>
      <c r="BF6097" s="51"/>
      <c r="BG6097" s="51"/>
      <c r="BH6097" s="51"/>
      <c r="BI6097" s="51"/>
    </row>
    <row r="6098" spans="57:61" x14ac:dyDescent="0.55000000000000004">
      <c r="BE6098" s="51"/>
      <c r="BF6098" s="51"/>
      <c r="BG6098" s="51"/>
      <c r="BH6098" s="51"/>
      <c r="BI6098" s="51"/>
    </row>
    <row r="6099" spans="57:61" x14ac:dyDescent="0.55000000000000004">
      <c r="BE6099" s="51"/>
      <c r="BF6099" s="51"/>
      <c r="BG6099" s="51"/>
      <c r="BH6099" s="51"/>
      <c r="BI6099" s="51"/>
    </row>
    <row r="6100" spans="57:61" x14ac:dyDescent="0.55000000000000004">
      <c r="BE6100" s="51"/>
      <c r="BF6100" s="51"/>
      <c r="BG6100" s="51"/>
      <c r="BH6100" s="51"/>
      <c r="BI6100" s="51"/>
    </row>
    <row r="6101" spans="57:61" x14ac:dyDescent="0.55000000000000004">
      <c r="BE6101" s="51"/>
      <c r="BF6101" s="51"/>
      <c r="BG6101" s="51"/>
      <c r="BH6101" s="51"/>
      <c r="BI6101" s="51"/>
    </row>
    <row r="6102" spans="57:61" x14ac:dyDescent="0.55000000000000004">
      <c r="BE6102" s="51"/>
      <c r="BF6102" s="51"/>
      <c r="BG6102" s="51"/>
      <c r="BH6102" s="51"/>
      <c r="BI6102" s="51"/>
    </row>
    <row r="6103" spans="57:61" x14ac:dyDescent="0.55000000000000004">
      <c r="BE6103" s="51"/>
      <c r="BF6103" s="51"/>
      <c r="BG6103" s="51"/>
      <c r="BH6103" s="51"/>
      <c r="BI6103" s="51"/>
    </row>
    <row r="6104" spans="57:61" x14ac:dyDescent="0.55000000000000004">
      <c r="BE6104" s="51"/>
      <c r="BF6104" s="51"/>
      <c r="BG6104" s="51"/>
      <c r="BH6104" s="51"/>
      <c r="BI6104" s="51"/>
    </row>
    <row r="6105" spans="57:61" x14ac:dyDescent="0.55000000000000004">
      <c r="BE6105" s="51"/>
      <c r="BF6105" s="51"/>
      <c r="BG6105" s="51"/>
      <c r="BH6105" s="51"/>
      <c r="BI6105" s="51"/>
    </row>
    <row r="6106" spans="57:61" x14ac:dyDescent="0.55000000000000004">
      <c r="BE6106" s="51"/>
      <c r="BF6106" s="51"/>
      <c r="BG6106" s="51"/>
      <c r="BH6106" s="51"/>
      <c r="BI6106" s="51"/>
    </row>
    <row r="6107" spans="57:61" x14ac:dyDescent="0.55000000000000004">
      <c r="BE6107" s="51"/>
      <c r="BF6107" s="51"/>
      <c r="BG6107" s="51"/>
      <c r="BH6107" s="51"/>
      <c r="BI6107" s="51"/>
    </row>
    <row r="6108" spans="57:61" x14ac:dyDescent="0.55000000000000004">
      <c r="BE6108" s="51"/>
      <c r="BF6108" s="51"/>
      <c r="BG6108" s="51"/>
      <c r="BH6108" s="51"/>
      <c r="BI6108" s="51"/>
    </row>
    <row r="6109" spans="57:61" x14ac:dyDescent="0.55000000000000004">
      <c r="BE6109" s="51"/>
      <c r="BF6109" s="51"/>
      <c r="BG6109" s="51"/>
      <c r="BH6109" s="51"/>
      <c r="BI6109" s="51"/>
    </row>
    <row r="6110" spans="57:61" x14ac:dyDescent="0.55000000000000004">
      <c r="BE6110" s="51"/>
      <c r="BF6110" s="51"/>
      <c r="BG6110" s="51"/>
      <c r="BH6110" s="51"/>
      <c r="BI6110" s="51"/>
    </row>
    <row r="6111" spans="57:61" x14ac:dyDescent="0.55000000000000004">
      <c r="BE6111" s="51"/>
      <c r="BF6111" s="51"/>
      <c r="BG6111" s="51"/>
      <c r="BH6111" s="51"/>
      <c r="BI6111" s="51"/>
    </row>
    <row r="6112" spans="57:61" x14ac:dyDescent="0.55000000000000004">
      <c r="BE6112" s="51"/>
      <c r="BF6112" s="51"/>
      <c r="BG6112" s="51"/>
      <c r="BH6112" s="51"/>
      <c r="BI6112" s="51"/>
    </row>
    <row r="6113" spans="57:61" x14ac:dyDescent="0.55000000000000004">
      <c r="BE6113" s="51"/>
      <c r="BF6113" s="51"/>
      <c r="BG6113" s="51"/>
      <c r="BH6113" s="51"/>
      <c r="BI6113" s="51"/>
    </row>
    <row r="6114" spans="57:61" x14ac:dyDescent="0.55000000000000004">
      <c r="BE6114" s="51"/>
      <c r="BF6114" s="51"/>
      <c r="BG6114" s="51"/>
      <c r="BH6114" s="51"/>
      <c r="BI6114" s="51"/>
    </row>
    <row r="6115" spans="57:61" x14ac:dyDescent="0.55000000000000004">
      <c r="BE6115" s="51"/>
      <c r="BF6115" s="51"/>
      <c r="BG6115" s="51"/>
      <c r="BH6115" s="51"/>
      <c r="BI6115" s="51"/>
    </row>
    <row r="6116" spans="57:61" x14ac:dyDescent="0.55000000000000004">
      <c r="BE6116" s="51"/>
      <c r="BF6116" s="51"/>
      <c r="BG6116" s="51"/>
      <c r="BH6116" s="51"/>
      <c r="BI6116" s="51"/>
    </row>
    <row r="6117" spans="57:61" x14ac:dyDescent="0.55000000000000004">
      <c r="BE6117" s="51"/>
      <c r="BF6117" s="51"/>
      <c r="BG6117" s="51"/>
      <c r="BH6117" s="51"/>
      <c r="BI6117" s="51"/>
    </row>
    <row r="6118" spans="57:61" x14ac:dyDescent="0.55000000000000004">
      <c r="BE6118" s="51"/>
      <c r="BF6118" s="51"/>
      <c r="BG6118" s="51"/>
      <c r="BH6118" s="51"/>
      <c r="BI6118" s="51"/>
    </row>
    <row r="6119" spans="57:61" x14ac:dyDescent="0.55000000000000004">
      <c r="BE6119" s="51"/>
      <c r="BF6119" s="51"/>
      <c r="BG6119" s="51"/>
      <c r="BH6119" s="51"/>
      <c r="BI6119" s="51"/>
    </row>
    <row r="6120" spans="57:61" x14ac:dyDescent="0.55000000000000004">
      <c r="BE6120" s="51"/>
      <c r="BF6120" s="51"/>
      <c r="BG6120" s="51"/>
      <c r="BH6120" s="51"/>
      <c r="BI6120" s="51"/>
    </row>
    <row r="6121" spans="57:61" x14ac:dyDescent="0.55000000000000004">
      <c r="BE6121" s="51"/>
      <c r="BF6121" s="51"/>
      <c r="BG6121" s="51"/>
      <c r="BH6121" s="51"/>
      <c r="BI6121" s="51"/>
    </row>
    <row r="6122" spans="57:61" x14ac:dyDescent="0.55000000000000004">
      <c r="BE6122" s="51"/>
      <c r="BF6122" s="51"/>
      <c r="BG6122" s="51"/>
      <c r="BH6122" s="51"/>
      <c r="BI6122" s="51"/>
    </row>
    <row r="6123" spans="57:61" x14ac:dyDescent="0.55000000000000004">
      <c r="BE6123" s="51"/>
      <c r="BF6123" s="51"/>
      <c r="BG6123" s="51"/>
      <c r="BH6123" s="51"/>
      <c r="BI6123" s="51"/>
    </row>
    <row r="6124" spans="57:61" x14ac:dyDescent="0.55000000000000004">
      <c r="BE6124" s="51"/>
      <c r="BF6124" s="51"/>
      <c r="BG6124" s="51"/>
      <c r="BH6124" s="51"/>
      <c r="BI6124" s="51"/>
    </row>
    <row r="6125" spans="57:61" x14ac:dyDescent="0.55000000000000004">
      <c r="BE6125" s="51"/>
      <c r="BF6125" s="51"/>
      <c r="BG6125" s="51"/>
      <c r="BH6125" s="51"/>
      <c r="BI6125" s="51"/>
    </row>
    <row r="6126" spans="57:61" x14ac:dyDescent="0.55000000000000004">
      <c r="BE6126" s="51"/>
      <c r="BF6126" s="51"/>
      <c r="BG6126" s="51"/>
      <c r="BH6126" s="51"/>
      <c r="BI6126" s="51"/>
    </row>
    <row r="6127" spans="57:61" x14ac:dyDescent="0.55000000000000004">
      <c r="BE6127" s="51"/>
      <c r="BF6127" s="51"/>
      <c r="BG6127" s="51"/>
      <c r="BH6127" s="51"/>
      <c r="BI6127" s="51"/>
    </row>
    <row r="6128" spans="57:61" x14ac:dyDescent="0.55000000000000004">
      <c r="BE6128" s="51"/>
      <c r="BF6128" s="51"/>
      <c r="BG6128" s="51"/>
      <c r="BH6128" s="51"/>
      <c r="BI6128" s="51"/>
    </row>
    <row r="6129" spans="57:61" x14ac:dyDescent="0.55000000000000004">
      <c r="BE6129" s="51"/>
      <c r="BF6129" s="51"/>
      <c r="BG6129" s="51"/>
      <c r="BH6129" s="51"/>
      <c r="BI6129" s="51"/>
    </row>
    <row r="6130" spans="57:61" x14ac:dyDescent="0.55000000000000004">
      <c r="BE6130" s="51"/>
      <c r="BF6130" s="51"/>
      <c r="BG6130" s="51"/>
      <c r="BH6130" s="51"/>
      <c r="BI6130" s="51"/>
    </row>
    <row r="6131" spans="57:61" x14ac:dyDescent="0.55000000000000004">
      <c r="BE6131" s="51"/>
      <c r="BF6131" s="51"/>
      <c r="BG6131" s="51"/>
      <c r="BH6131" s="51"/>
      <c r="BI6131" s="51"/>
    </row>
    <row r="6132" spans="57:61" x14ac:dyDescent="0.55000000000000004">
      <c r="BE6132" s="51"/>
      <c r="BF6132" s="51"/>
      <c r="BG6132" s="51"/>
      <c r="BH6132" s="51"/>
      <c r="BI6132" s="51"/>
    </row>
    <row r="6133" spans="57:61" x14ac:dyDescent="0.55000000000000004">
      <c r="BE6133" s="51"/>
      <c r="BF6133" s="51"/>
      <c r="BG6133" s="51"/>
      <c r="BH6133" s="51"/>
      <c r="BI6133" s="51"/>
    </row>
    <row r="6134" spans="57:61" x14ac:dyDescent="0.55000000000000004">
      <c r="BE6134" s="51"/>
      <c r="BF6134" s="51"/>
      <c r="BG6134" s="51"/>
      <c r="BH6134" s="51"/>
      <c r="BI6134" s="51"/>
    </row>
    <row r="6135" spans="57:61" x14ac:dyDescent="0.55000000000000004">
      <c r="BE6135" s="51"/>
      <c r="BF6135" s="51"/>
      <c r="BG6135" s="51"/>
      <c r="BH6135" s="51"/>
      <c r="BI6135" s="51"/>
    </row>
    <row r="6136" spans="57:61" x14ac:dyDescent="0.55000000000000004">
      <c r="BE6136" s="51"/>
      <c r="BF6136" s="51"/>
      <c r="BG6136" s="51"/>
      <c r="BH6136" s="51"/>
      <c r="BI6136" s="51"/>
    </row>
    <row r="6137" spans="57:61" x14ac:dyDescent="0.55000000000000004">
      <c r="BE6137" s="51"/>
      <c r="BF6137" s="51"/>
      <c r="BG6137" s="51"/>
      <c r="BH6137" s="51"/>
      <c r="BI6137" s="51"/>
    </row>
    <row r="6138" spans="57:61" x14ac:dyDescent="0.55000000000000004">
      <c r="BE6138" s="51"/>
      <c r="BF6138" s="51"/>
      <c r="BG6138" s="51"/>
      <c r="BH6138" s="51"/>
      <c r="BI6138" s="51"/>
    </row>
    <row r="6139" spans="57:61" x14ac:dyDescent="0.55000000000000004">
      <c r="BE6139" s="51"/>
      <c r="BF6139" s="51"/>
      <c r="BG6139" s="51"/>
      <c r="BH6139" s="51"/>
      <c r="BI6139" s="51"/>
    </row>
    <row r="6140" spans="57:61" x14ac:dyDescent="0.55000000000000004">
      <c r="BE6140" s="51"/>
      <c r="BF6140" s="51"/>
      <c r="BG6140" s="51"/>
      <c r="BH6140" s="51"/>
      <c r="BI6140" s="51"/>
    </row>
    <row r="6141" spans="57:61" x14ac:dyDescent="0.55000000000000004">
      <c r="BE6141" s="51"/>
      <c r="BF6141" s="51"/>
      <c r="BG6141" s="51"/>
      <c r="BH6141" s="51"/>
      <c r="BI6141" s="51"/>
    </row>
    <row r="6142" spans="57:61" x14ac:dyDescent="0.55000000000000004">
      <c r="BE6142" s="51"/>
      <c r="BF6142" s="51"/>
      <c r="BG6142" s="51"/>
      <c r="BH6142" s="51"/>
      <c r="BI6142" s="51"/>
    </row>
    <row r="6143" spans="57:61" x14ac:dyDescent="0.55000000000000004">
      <c r="BE6143" s="51"/>
      <c r="BF6143" s="51"/>
      <c r="BG6143" s="51"/>
      <c r="BH6143" s="51"/>
      <c r="BI6143" s="51"/>
    </row>
    <row r="6144" spans="57:61" x14ac:dyDescent="0.55000000000000004">
      <c r="BE6144" s="51"/>
      <c r="BF6144" s="51"/>
      <c r="BG6144" s="51"/>
      <c r="BH6144" s="51"/>
      <c r="BI6144" s="51"/>
    </row>
    <row r="6145" spans="57:61" x14ac:dyDescent="0.55000000000000004">
      <c r="BE6145" s="51"/>
      <c r="BF6145" s="51"/>
      <c r="BG6145" s="51"/>
      <c r="BH6145" s="51"/>
      <c r="BI6145" s="51"/>
    </row>
    <row r="6146" spans="57:61" x14ac:dyDescent="0.55000000000000004">
      <c r="BE6146" s="51"/>
      <c r="BF6146" s="51"/>
      <c r="BG6146" s="51"/>
      <c r="BH6146" s="51"/>
      <c r="BI6146" s="51"/>
    </row>
    <row r="6147" spans="57:61" x14ac:dyDescent="0.55000000000000004">
      <c r="BE6147" s="51"/>
      <c r="BF6147" s="51"/>
      <c r="BG6147" s="51"/>
      <c r="BH6147" s="51"/>
      <c r="BI6147" s="51"/>
    </row>
    <row r="6148" spans="57:61" x14ac:dyDescent="0.55000000000000004">
      <c r="BE6148" s="51"/>
      <c r="BF6148" s="51"/>
      <c r="BG6148" s="51"/>
      <c r="BH6148" s="51"/>
      <c r="BI6148" s="51"/>
    </row>
    <row r="6149" spans="57:61" x14ac:dyDescent="0.55000000000000004">
      <c r="BE6149" s="51"/>
      <c r="BF6149" s="51"/>
      <c r="BG6149" s="51"/>
      <c r="BH6149" s="51"/>
      <c r="BI6149" s="51"/>
    </row>
    <row r="6150" spans="57:61" x14ac:dyDescent="0.55000000000000004">
      <c r="BE6150" s="51"/>
      <c r="BF6150" s="51"/>
      <c r="BG6150" s="51"/>
      <c r="BH6150" s="51"/>
      <c r="BI6150" s="51"/>
    </row>
    <row r="6151" spans="57:61" x14ac:dyDescent="0.55000000000000004">
      <c r="BE6151" s="51"/>
      <c r="BF6151" s="51"/>
      <c r="BG6151" s="51"/>
      <c r="BH6151" s="51"/>
      <c r="BI6151" s="51"/>
    </row>
    <row r="6152" spans="57:61" x14ac:dyDescent="0.55000000000000004">
      <c r="BE6152" s="51"/>
      <c r="BF6152" s="51"/>
      <c r="BG6152" s="51"/>
      <c r="BH6152" s="51"/>
      <c r="BI6152" s="51"/>
    </row>
    <row r="6153" spans="57:61" x14ac:dyDescent="0.55000000000000004">
      <c r="BE6153" s="51"/>
      <c r="BF6153" s="51"/>
      <c r="BG6153" s="51"/>
      <c r="BH6153" s="51"/>
      <c r="BI6153" s="51"/>
    </row>
    <row r="6154" spans="57:61" x14ac:dyDescent="0.55000000000000004">
      <c r="BE6154" s="51"/>
      <c r="BF6154" s="51"/>
      <c r="BG6154" s="51"/>
      <c r="BH6154" s="51"/>
      <c r="BI6154" s="51"/>
    </row>
    <row r="6155" spans="57:61" x14ac:dyDescent="0.55000000000000004">
      <c r="BE6155" s="51"/>
      <c r="BF6155" s="51"/>
      <c r="BG6155" s="51"/>
      <c r="BH6155" s="51"/>
      <c r="BI6155" s="51"/>
    </row>
    <row r="6156" spans="57:61" x14ac:dyDescent="0.55000000000000004">
      <c r="BE6156" s="51"/>
      <c r="BF6156" s="51"/>
      <c r="BG6156" s="51"/>
      <c r="BH6156" s="51"/>
      <c r="BI6156" s="51"/>
    </row>
    <row r="6157" spans="57:61" x14ac:dyDescent="0.55000000000000004">
      <c r="BE6157" s="51"/>
      <c r="BF6157" s="51"/>
      <c r="BG6157" s="51"/>
      <c r="BH6157" s="51"/>
      <c r="BI6157" s="51"/>
    </row>
    <row r="6158" spans="57:61" x14ac:dyDescent="0.55000000000000004">
      <c r="BE6158" s="51"/>
      <c r="BF6158" s="51"/>
      <c r="BG6158" s="51"/>
      <c r="BH6158" s="51"/>
      <c r="BI6158" s="51"/>
    </row>
    <row r="6159" spans="57:61" x14ac:dyDescent="0.55000000000000004">
      <c r="BE6159" s="51"/>
      <c r="BF6159" s="51"/>
      <c r="BG6159" s="51"/>
      <c r="BH6159" s="51"/>
      <c r="BI6159" s="51"/>
    </row>
    <row r="6160" spans="57:61" x14ac:dyDescent="0.55000000000000004">
      <c r="BE6160" s="51"/>
      <c r="BF6160" s="51"/>
      <c r="BG6160" s="51"/>
      <c r="BH6160" s="51"/>
      <c r="BI6160" s="51"/>
    </row>
    <row r="6161" spans="57:61" x14ac:dyDescent="0.55000000000000004">
      <c r="BE6161" s="51"/>
      <c r="BF6161" s="51"/>
      <c r="BG6161" s="51"/>
      <c r="BH6161" s="51"/>
      <c r="BI6161" s="51"/>
    </row>
    <row r="6162" spans="57:61" x14ac:dyDescent="0.55000000000000004">
      <c r="BE6162" s="51"/>
      <c r="BF6162" s="51"/>
      <c r="BG6162" s="51"/>
      <c r="BH6162" s="51"/>
      <c r="BI6162" s="51"/>
    </row>
    <row r="6163" spans="57:61" x14ac:dyDescent="0.55000000000000004">
      <c r="BE6163" s="51"/>
      <c r="BF6163" s="51"/>
      <c r="BG6163" s="51"/>
      <c r="BH6163" s="51"/>
      <c r="BI6163" s="51"/>
    </row>
    <row r="6164" spans="57:61" x14ac:dyDescent="0.55000000000000004">
      <c r="BE6164" s="51"/>
      <c r="BF6164" s="51"/>
      <c r="BG6164" s="51"/>
      <c r="BH6164" s="51"/>
      <c r="BI6164" s="51"/>
    </row>
    <row r="6165" spans="57:61" x14ac:dyDescent="0.55000000000000004">
      <c r="BE6165" s="51"/>
      <c r="BF6165" s="51"/>
      <c r="BG6165" s="51"/>
      <c r="BH6165" s="51"/>
      <c r="BI6165" s="51"/>
    </row>
    <row r="6166" spans="57:61" x14ac:dyDescent="0.55000000000000004">
      <c r="BE6166" s="51"/>
      <c r="BF6166" s="51"/>
      <c r="BG6166" s="51"/>
      <c r="BH6166" s="51"/>
      <c r="BI6166" s="51"/>
    </row>
    <row r="6167" spans="57:61" x14ac:dyDescent="0.55000000000000004">
      <c r="BE6167" s="51"/>
      <c r="BF6167" s="51"/>
      <c r="BG6167" s="51"/>
      <c r="BH6167" s="51"/>
      <c r="BI6167" s="51"/>
    </row>
    <row r="6168" spans="57:61" x14ac:dyDescent="0.55000000000000004">
      <c r="BE6168" s="51"/>
      <c r="BF6168" s="51"/>
      <c r="BG6168" s="51"/>
      <c r="BH6168" s="51"/>
      <c r="BI6168" s="51"/>
    </row>
    <row r="6169" spans="57:61" x14ac:dyDescent="0.55000000000000004">
      <c r="BE6169" s="51"/>
      <c r="BF6169" s="51"/>
      <c r="BG6169" s="51"/>
      <c r="BH6169" s="51"/>
      <c r="BI6169" s="51"/>
    </row>
    <row r="6170" spans="57:61" x14ac:dyDescent="0.55000000000000004">
      <c r="BE6170" s="51"/>
      <c r="BF6170" s="51"/>
      <c r="BG6170" s="51"/>
      <c r="BH6170" s="51"/>
      <c r="BI6170" s="51"/>
    </row>
    <row r="6171" spans="57:61" x14ac:dyDescent="0.55000000000000004">
      <c r="BE6171" s="51"/>
      <c r="BF6171" s="51"/>
      <c r="BG6171" s="51"/>
      <c r="BH6171" s="51"/>
      <c r="BI6171" s="51"/>
    </row>
    <row r="6172" spans="57:61" x14ac:dyDescent="0.55000000000000004">
      <c r="BE6172" s="51"/>
      <c r="BF6172" s="51"/>
      <c r="BG6172" s="51"/>
      <c r="BH6172" s="51"/>
      <c r="BI6172" s="51"/>
    </row>
    <row r="6173" spans="57:61" x14ac:dyDescent="0.55000000000000004">
      <c r="BE6173" s="51"/>
      <c r="BF6173" s="51"/>
      <c r="BG6173" s="51"/>
      <c r="BH6173" s="51"/>
      <c r="BI6173" s="51"/>
    </row>
    <row r="6174" spans="57:61" x14ac:dyDescent="0.55000000000000004">
      <c r="BE6174" s="51"/>
      <c r="BF6174" s="51"/>
      <c r="BG6174" s="51"/>
      <c r="BH6174" s="51"/>
      <c r="BI6174" s="51"/>
    </row>
    <row r="6175" spans="57:61" x14ac:dyDescent="0.55000000000000004">
      <c r="BE6175" s="51"/>
      <c r="BF6175" s="51"/>
      <c r="BG6175" s="51"/>
      <c r="BH6175" s="51"/>
      <c r="BI6175" s="51"/>
    </row>
    <row r="6176" spans="57:61" x14ac:dyDescent="0.55000000000000004">
      <c r="BE6176" s="51"/>
      <c r="BF6176" s="51"/>
      <c r="BG6176" s="51"/>
      <c r="BH6176" s="51"/>
      <c r="BI6176" s="51"/>
    </row>
    <row r="6177" spans="57:61" x14ac:dyDescent="0.55000000000000004">
      <c r="BE6177" s="51"/>
      <c r="BF6177" s="51"/>
      <c r="BG6177" s="51"/>
      <c r="BH6177" s="51"/>
      <c r="BI6177" s="51"/>
    </row>
    <row r="6178" spans="57:61" x14ac:dyDescent="0.55000000000000004">
      <c r="BE6178" s="51"/>
      <c r="BF6178" s="51"/>
      <c r="BG6178" s="51"/>
      <c r="BH6178" s="51"/>
      <c r="BI6178" s="51"/>
    </row>
    <row r="6179" spans="57:61" x14ac:dyDescent="0.55000000000000004">
      <c r="BE6179" s="51"/>
      <c r="BF6179" s="51"/>
      <c r="BG6179" s="51"/>
      <c r="BH6179" s="51"/>
      <c r="BI6179" s="51"/>
    </row>
    <row r="6180" spans="57:61" x14ac:dyDescent="0.55000000000000004">
      <c r="BE6180" s="51"/>
      <c r="BF6180" s="51"/>
      <c r="BG6180" s="51"/>
      <c r="BH6180" s="51"/>
      <c r="BI6180" s="51"/>
    </row>
    <row r="6181" spans="57:61" x14ac:dyDescent="0.55000000000000004">
      <c r="BE6181" s="51"/>
      <c r="BF6181" s="51"/>
      <c r="BG6181" s="51"/>
      <c r="BH6181" s="51"/>
      <c r="BI6181" s="51"/>
    </row>
    <row r="6182" spans="57:61" x14ac:dyDescent="0.55000000000000004">
      <c r="BE6182" s="51"/>
      <c r="BF6182" s="51"/>
      <c r="BG6182" s="51"/>
      <c r="BH6182" s="51"/>
      <c r="BI6182" s="51"/>
    </row>
    <row r="6183" spans="57:61" x14ac:dyDescent="0.55000000000000004">
      <c r="BE6183" s="51"/>
      <c r="BF6183" s="51"/>
      <c r="BG6183" s="51"/>
      <c r="BH6183" s="51"/>
      <c r="BI6183" s="51"/>
    </row>
    <row r="6184" spans="57:61" x14ac:dyDescent="0.55000000000000004">
      <c r="BE6184" s="51"/>
      <c r="BF6184" s="51"/>
      <c r="BG6184" s="51"/>
      <c r="BH6184" s="51"/>
      <c r="BI6184" s="51"/>
    </row>
    <row r="6185" spans="57:61" x14ac:dyDescent="0.55000000000000004">
      <c r="BE6185" s="51"/>
      <c r="BF6185" s="51"/>
      <c r="BG6185" s="51"/>
      <c r="BH6185" s="51"/>
      <c r="BI6185" s="51"/>
    </row>
    <row r="6186" spans="57:61" x14ac:dyDescent="0.55000000000000004">
      <c r="BE6186" s="51"/>
      <c r="BF6186" s="51"/>
      <c r="BG6186" s="51"/>
      <c r="BH6186" s="51"/>
      <c r="BI6186" s="51"/>
    </row>
    <row r="6187" spans="57:61" x14ac:dyDescent="0.55000000000000004">
      <c r="BE6187" s="51"/>
      <c r="BF6187" s="51"/>
      <c r="BG6187" s="51"/>
      <c r="BH6187" s="51"/>
      <c r="BI6187" s="51"/>
    </row>
    <row r="6188" spans="57:61" x14ac:dyDescent="0.55000000000000004">
      <c r="BE6188" s="51"/>
      <c r="BF6188" s="51"/>
      <c r="BG6188" s="51"/>
      <c r="BH6188" s="51"/>
      <c r="BI6188" s="51"/>
    </row>
    <row r="6189" spans="57:61" x14ac:dyDescent="0.55000000000000004">
      <c r="BE6189" s="51"/>
      <c r="BF6189" s="51"/>
      <c r="BG6189" s="51"/>
      <c r="BH6189" s="51"/>
      <c r="BI6189" s="51"/>
    </row>
    <row r="6190" spans="57:61" x14ac:dyDescent="0.55000000000000004">
      <c r="BE6190" s="51"/>
      <c r="BF6190" s="51"/>
      <c r="BG6190" s="51"/>
      <c r="BH6190" s="51"/>
      <c r="BI6190" s="51"/>
    </row>
    <row r="6191" spans="57:61" x14ac:dyDescent="0.55000000000000004">
      <c r="BE6191" s="51"/>
      <c r="BF6191" s="51"/>
      <c r="BG6191" s="51"/>
      <c r="BH6191" s="51"/>
      <c r="BI6191" s="51"/>
    </row>
    <row r="6192" spans="57:61" x14ac:dyDescent="0.55000000000000004">
      <c r="BE6192" s="51"/>
      <c r="BF6192" s="51"/>
      <c r="BG6192" s="51"/>
      <c r="BH6192" s="51"/>
      <c r="BI6192" s="51"/>
    </row>
    <row r="6193" spans="57:61" x14ac:dyDescent="0.55000000000000004">
      <c r="BE6193" s="51"/>
      <c r="BF6193" s="51"/>
      <c r="BG6193" s="51"/>
      <c r="BH6193" s="51"/>
      <c r="BI6193" s="51"/>
    </row>
    <row r="6194" spans="57:61" x14ac:dyDescent="0.55000000000000004">
      <c r="BE6194" s="51"/>
      <c r="BF6194" s="51"/>
      <c r="BG6194" s="51"/>
      <c r="BH6194" s="51"/>
      <c r="BI6194" s="51"/>
    </row>
    <row r="6195" spans="57:61" x14ac:dyDescent="0.55000000000000004">
      <c r="BE6195" s="51"/>
      <c r="BF6195" s="51"/>
      <c r="BG6195" s="51"/>
      <c r="BH6195" s="51"/>
      <c r="BI6195" s="51"/>
    </row>
    <row r="6196" spans="57:61" x14ac:dyDescent="0.55000000000000004">
      <c r="BE6196" s="51"/>
      <c r="BF6196" s="51"/>
      <c r="BG6196" s="51"/>
      <c r="BH6196" s="51"/>
      <c r="BI6196" s="51"/>
    </row>
    <row r="6197" spans="57:61" x14ac:dyDescent="0.55000000000000004">
      <c r="BE6197" s="51"/>
      <c r="BF6197" s="51"/>
      <c r="BG6197" s="51"/>
      <c r="BH6197" s="51"/>
      <c r="BI6197" s="51"/>
    </row>
    <row r="6198" spans="57:61" x14ac:dyDescent="0.55000000000000004">
      <c r="BE6198" s="51"/>
      <c r="BF6198" s="51"/>
      <c r="BG6198" s="51"/>
      <c r="BH6198" s="51"/>
      <c r="BI6198" s="51"/>
    </row>
    <row r="6199" spans="57:61" x14ac:dyDescent="0.55000000000000004">
      <c r="BE6199" s="51"/>
      <c r="BF6199" s="51"/>
      <c r="BG6199" s="51"/>
      <c r="BH6199" s="51"/>
      <c r="BI6199" s="51"/>
    </row>
    <row r="6200" spans="57:61" x14ac:dyDescent="0.55000000000000004">
      <c r="BE6200" s="51"/>
      <c r="BF6200" s="51"/>
      <c r="BG6200" s="51"/>
      <c r="BH6200" s="51"/>
      <c r="BI6200" s="51"/>
    </row>
    <row r="6201" spans="57:61" x14ac:dyDescent="0.55000000000000004">
      <c r="BE6201" s="51"/>
      <c r="BF6201" s="51"/>
      <c r="BG6201" s="51"/>
      <c r="BH6201" s="51"/>
      <c r="BI6201" s="51"/>
    </row>
    <row r="6202" spans="57:61" x14ac:dyDescent="0.55000000000000004">
      <c r="BE6202" s="51"/>
      <c r="BF6202" s="51"/>
      <c r="BG6202" s="51"/>
      <c r="BH6202" s="51"/>
      <c r="BI6202" s="51"/>
    </row>
    <row r="6203" spans="57:61" x14ac:dyDescent="0.55000000000000004">
      <c r="BE6203" s="51"/>
      <c r="BF6203" s="51"/>
      <c r="BG6203" s="51"/>
      <c r="BH6203" s="51"/>
      <c r="BI6203" s="51"/>
    </row>
    <row r="6204" spans="57:61" x14ac:dyDescent="0.55000000000000004">
      <c r="BE6204" s="51"/>
      <c r="BF6204" s="51"/>
      <c r="BG6204" s="51"/>
      <c r="BH6204" s="51"/>
      <c r="BI6204" s="51"/>
    </row>
    <row r="6205" spans="57:61" x14ac:dyDescent="0.55000000000000004">
      <c r="BE6205" s="51"/>
      <c r="BF6205" s="51"/>
      <c r="BG6205" s="51"/>
      <c r="BH6205" s="51"/>
      <c r="BI6205" s="51"/>
    </row>
    <row r="6206" spans="57:61" x14ac:dyDescent="0.55000000000000004">
      <c r="BE6206" s="51"/>
      <c r="BF6206" s="51"/>
      <c r="BG6206" s="51"/>
      <c r="BH6206" s="51"/>
      <c r="BI6206" s="51"/>
    </row>
    <row r="6207" spans="57:61" x14ac:dyDescent="0.55000000000000004">
      <c r="BE6207" s="51"/>
      <c r="BF6207" s="51"/>
      <c r="BG6207" s="51"/>
      <c r="BH6207" s="51"/>
      <c r="BI6207" s="51"/>
    </row>
    <row r="6208" spans="57:61" x14ac:dyDescent="0.55000000000000004">
      <c r="BE6208" s="51"/>
      <c r="BF6208" s="51"/>
      <c r="BG6208" s="51"/>
      <c r="BH6208" s="51"/>
      <c r="BI6208" s="51"/>
    </row>
    <row r="6209" spans="57:61" x14ac:dyDescent="0.55000000000000004">
      <c r="BE6209" s="51"/>
      <c r="BF6209" s="51"/>
      <c r="BG6209" s="51"/>
      <c r="BH6209" s="51"/>
      <c r="BI6209" s="51"/>
    </row>
    <row r="6210" spans="57:61" x14ac:dyDescent="0.55000000000000004">
      <c r="BE6210" s="51"/>
      <c r="BF6210" s="51"/>
      <c r="BG6210" s="51"/>
      <c r="BH6210" s="51"/>
      <c r="BI6210" s="51"/>
    </row>
    <row r="6211" spans="57:61" x14ac:dyDescent="0.55000000000000004">
      <c r="BE6211" s="51"/>
      <c r="BF6211" s="51"/>
      <c r="BG6211" s="51"/>
      <c r="BH6211" s="51"/>
      <c r="BI6211" s="51"/>
    </row>
    <row r="6212" spans="57:61" x14ac:dyDescent="0.55000000000000004">
      <c r="BE6212" s="51"/>
      <c r="BF6212" s="51"/>
      <c r="BG6212" s="51"/>
      <c r="BH6212" s="51"/>
      <c r="BI6212" s="51"/>
    </row>
    <row r="6213" spans="57:61" x14ac:dyDescent="0.55000000000000004">
      <c r="BE6213" s="51"/>
      <c r="BF6213" s="51"/>
      <c r="BG6213" s="51"/>
      <c r="BH6213" s="51"/>
      <c r="BI6213" s="51"/>
    </row>
    <row r="6214" spans="57:61" x14ac:dyDescent="0.55000000000000004">
      <c r="BE6214" s="51"/>
      <c r="BF6214" s="51"/>
      <c r="BG6214" s="51"/>
      <c r="BH6214" s="51"/>
      <c r="BI6214" s="51"/>
    </row>
    <row r="6215" spans="57:61" x14ac:dyDescent="0.55000000000000004">
      <c r="BE6215" s="51"/>
      <c r="BF6215" s="51"/>
      <c r="BG6215" s="51"/>
      <c r="BH6215" s="51"/>
      <c r="BI6215" s="51"/>
    </row>
    <row r="6216" spans="57:61" x14ac:dyDescent="0.55000000000000004">
      <c r="BE6216" s="51"/>
      <c r="BF6216" s="51"/>
      <c r="BG6216" s="51"/>
      <c r="BH6216" s="51"/>
      <c r="BI6216" s="51"/>
    </row>
    <row r="6217" spans="57:61" x14ac:dyDescent="0.55000000000000004">
      <c r="BE6217" s="51"/>
      <c r="BF6217" s="51"/>
      <c r="BG6217" s="51"/>
      <c r="BH6217" s="51"/>
      <c r="BI6217" s="51"/>
    </row>
    <row r="6218" spans="57:61" x14ac:dyDescent="0.55000000000000004">
      <c r="BE6218" s="51"/>
      <c r="BF6218" s="51"/>
      <c r="BG6218" s="51"/>
      <c r="BH6218" s="51"/>
      <c r="BI6218" s="51"/>
    </row>
    <row r="6219" spans="57:61" x14ac:dyDescent="0.55000000000000004">
      <c r="BE6219" s="51"/>
      <c r="BF6219" s="51"/>
      <c r="BG6219" s="51"/>
      <c r="BH6219" s="51"/>
      <c r="BI6219" s="51"/>
    </row>
    <row r="6220" spans="57:61" x14ac:dyDescent="0.55000000000000004">
      <c r="BE6220" s="51"/>
      <c r="BF6220" s="51"/>
      <c r="BG6220" s="51"/>
      <c r="BH6220" s="51"/>
      <c r="BI6220" s="51"/>
    </row>
    <row r="6221" spans="57:61" x14ac:dyDescent="0.55000000000000004">
      <c r="BE6221" s="51"/>
      <c r="BF6221" s="51"/>
      <c r="BG6221" s="51"/>
      <c r="BH6221" s="51"/>
      <c r="BI6221" s="51"/>
    </row>
    <row r="6222" spans="57:61" x14ac:dyDescent="0.55000000000000004">
      <c r="BE6222" s="51"/>
      <c r="BF6222" s="51"/>
      <c r="BG6222" s="51"/>
      <c r="BH6222" s="51"/>
      <c r="BI6222" s="51"/>
    </row>
    <row r="6223" spans="57:61" x14ac:dyDescent="0.55000000000000004">
      <c r="BE6223" s="51"/>
      <c r="BF6223" s="51"/>
      <c r="BG6223" s="51"/>
      <c r="BH6223" s="51"/>
      <c r="BI6223" s="51"/>
    </row>
    <row r="6224" spans="57:61" x14ac:dyDescent="0.55000000000000004">
      <c r="BE6224" s="51"/>
      <c r="BF6224" s="51"/>
      <c r="BG6224" s="51"/>
      <c r="BH6224" s="51"/>
      <c r="BI6224" s="51"/>
    </row>
    <row r="6225" spans="57:61" x14ac:dyDescent="0.55000000000000004">
      <c r="BE6225" s="51"/>
      <c r="BF6225" s="51"/>
      <c r="BG6225" s="51"/>
      <c r="BH6225" s="51"/>
      <c r="BI6225" s="51"/>
    </row>
    <row r="6226" spans="57:61" x14ac:dyDescent="0.55000000000000004">
      <c r="BE6226" s="51"/>
      <c r="BF6226" s="51"/>
      <c r="BG6226" s="51"/>
      <c r="BH6226" s="51"/>
      <c r="BI6226" s="51"/>
    </row>
    <row r="6227" spans="57:61" x14ac:dyDescent="0.55000000000000004">
      <c r="BE6227" s="51"/>
      <c r="BF6227" s="51"/>
      <c r="BG6227" s="51"/>
      <c r="BH6227" s="51"/>
      <c r="BI6227" s="51"/>
    </row>
    <row r="6228" spans="57:61" x14ac:dyDescent="0.55000000000000004">
      <c r="BE6228" s="51"/>
      <c r="BF6228" s="51"/>
      <c r="BG6228" s="51"/>
      <c r="BH6228" s="51"/>
      <c r="BI6228" s="51"/>
    </row>
    <row r="6229" spans="57:61" x14ac:dyDescent="0.55000000000000004">
      <c r="BE6229" s="51"/>
      <c r="BF6229" s="51"/>
      <c r="BG6229" s="51"/>
      <c r="BH6229" s="51"/>
      <c r="BI6229" s="51"/>
    </row>
    <row r="6230" spans="57:61" x14ac:dyDescent="0.55000000000000004">
      <c r="BE6230" s="51"/>
      <c r="BF6230" s="51"/>
      <c r="BG6230" s="51"/>
      <c r="BH6230" s="51"/>
      <c r="BI6230" s="51"/>
    </row>
    <row r="6231" spans="57:61" x14ac:dyDescent="0.55000000000000004">
      <c r="BE6231" s="51"/>
      <c r="BF6231" s="51"/>
      <c r="BG6231" s="51"/>
      <c r="BH6231" s="51"/>
      <c r="BI6231" s="51"/>
    </row>
    <row r="6232" spans="57:61" x14ac:dyDescent="0.55000000000000004">
      <c r="BE6232" s="51"/>
      <c r="BF6232" s="51"/>
      <c r="BG6232" s="51"/>
      <c r="BH6232" s="51"/>
      <c r="BI6232" s="51"/>
    </row>
    <row r="6233" spans="57:61" x14ac:dyDescent="0.55000000000000004">
      <c r="BE6233" s="51"/>
      <c r="BF6233" s="51"/>
      <c r="BG6233" s="51"/>
      <c r="BH6233" s="51"/>
      <c r="BI6233" s="51"/>
    </row>
    <row r="6234" spans="57:61" x14ac:dyDescent="0.55000000000000004">
      <c r="BE6234" s="51"/>
      <c r="BF6234" s="51"/>
      <c r="BG6234" s="51"/>
      <c r="BH6234" s="51"/>
      <c r="BI6234" s="51"/>
    </row>
    <row r="6235" spans="57:61" x14ac:dyDescent="0.55000000000000004">
      <c r="BE6235" s="51"/>
      <c r="BF6235" s="51"/>
      <c r="BG6235" s="51"/>
      <c r="BH6235" s="51"/>
      <c r="BI6235" s="51"/>
    </row>
    <row r="6236" spans="57:61" x14ac:dyDescent="0.55000000000000004">
      <c r="BE6236" s="51"/>
      <c r="BF6236" s="51"/>
      <c r="BG6236" s="51"/>
      <c r="BH6236" s="51"/>
      <c r="BI6236" s="51"/>
    </row>
    <row r="6237" spans="57:61" x14ac:dyDescent="0.55000000000000004">
      <c r="BE6237" s="51"/>
      <c r="BF6237" s="51"/>
      <c r="BG6237" s="51"/>
      <c r="BH6237" s="51"/>
      <c r="BI6237" s="51"/>
    </row>
    <row r="6238" spans="57:61" x14ac:dyDescent="0.55000000000000004">
      <c r="BE6238" s="51"/>
      <c r="BF6238" s="51"/>
      <c r="BG6238" s="51"/>
      <c r="BH6238" s="51"/>
      <c r="BI6238" s="51"/>
    </row>
    <row r="6239" spans="57:61" x14ac:dyDescent="0.55000000000000004">
      <c r="BE6239" s="51"/>
      <c r="BF6239" s="51"/>
      <c r="BG6239" s="51"/>
      <c r="BH6239" s="51"/>
      <c r="BI6239" s="51"/>
    </row>
    <row r="6240" spans="57:61" x14ac:dyDescent="0.55000000000000004">
      <c r="BE6240" s="51"/>
      <c r="BF6240" s="51"/>
      <c r="BG6240" s="51"/>
      <c r="BH6240" s="51"/>
      <c r="BI6240" s="51"/>
    </row>
    <row r="6241" spans="57:61" x14ac:dyDescent="0.55000000000000004">
      <c r="BE6241" s="51"/>
      <c r="BF6241" s="51"/>
      <c r="BG6241" s="51"/>
      <c r="BH6241" s="51"/>
      <c r="BI6241" s="51"/>
    </row>
    <row r="6242" spans="57:61" x14ac:dyDescent="0.55000000000000004">
      <c r="BE6242" s="51"/>
      <c r="BF6242" s="51"/>
      <c r="BG6242" s="51"/>
      <c r="BH6242" s="51"/>
      <c r="BI6242" s="51"/>
    </row>
    <row r="6243" spans="57:61" x14ac:dyDescent="0.55000000000000004">
      <c r="BE6243" s="51"/>
      <c r="BF6243" s="51"/>
      <c r="BG6243" s="51"/>
      <c r="BH6243" s="51"/>
      <c r="BI6243" s="51"/>
    </row>
    <row r="6244" spans="57:61" x14ac:dyDescent="0.55000000000000004">
      <c r="BE6244" s="51"/>
      <c r="BF6244" s="51"/>
      <c r="BG6244" s="51"/>
      <c r="BH6244" s="51"/>
      <c r="BI6244" s="51"/>
    </row>
    <row r="6245" spans="57:61" x14ac:dyDescent="0.55000000000000004">
      <c r="BE6245" s="51"/>
      <c r="BF6245" s="51"/>
      <c r="BG6245" s="51"/>
      <c r="BH6245" s="51"/>
      <c r="BI6245" s="51"/>
    </row>
    <row r="6246" spans="57:61" x14ac:dyDescent="0.55000000000000004">
      <c r="BE6246" s="51"/>
      <c r="BF6246" s="51"/>
      <c r="BG6246" s="51"/>
      <c r="BH6246" s="51"/>
      <c r="BI6246" s="51"/>
    </row>
    <row r="6247" spans="57:61" x14ac:dyDescent="0.55000000000000004">
      <c r="BE6247" s="51"/>
      <c r="BF6247" s="51"/>
      <c r="BG6247" s="51"/>
      <c r="BH6247" s="51"/>
      <c r="BI6247" s="51"/>
    </row>
    <row r="6248" spans="57:61" x14ac:dyDescent="0.55000000000000004">
      <c r="BE6248" s="51"/>
      <c r="BF6248" s="51"/>
      <c r="BG6248" s="51"/>
      <c r="BH6248" s="51"/>
      <c r="BI6248" s="51"/>
    </row>
    <row r="6249" spans="57:61" x14ac:dyDescent="0.55000000000000004">
      <c r="BE6249" s="51"/>
      <c r="BF6249" s="51"/>
      <c r="BG6249" s="51"/>
      <c r="BH6249" s="51"/>
      <c r="BI6249" s="51"/>
    </row>
    <row r="6250" spans="57:61" x14ac:dyDescent="0.55000000000000004">
      <c r="BE6250" s="51"/>
      <c r="BF6250" s="51"/>
      <c r="BG6250" s="51"/>
      <c r="BH6250" s="51"/>
      <c r="BI6250" s="51"/>
    </row>
    <row r="6251" spans="57:61" x14ac:dyDescent="0.55000000000000004">
      <c r="BE6251" s="51"/>
      <c r="BF6251" s="51"/>
      <c r="BG6251" s="51"/>
      <c r="BH6251" s="51"/>
      <c r="BI6251" s="51"/>
    </row>
    <row r="6252" spans="57:61" x14ac:dyDescent="0.55000000000000004">
      <c r="BE6252" s="51"/>
      <c r="BF6252" s="51"/>
      <c r="BG6252" s="51"/>
      <c r="BH6252" s="51"/>
      <c r="BI6252" s="51"/>
    </row>
    <row r="6253" spans="57:61" x14ac:dyDescent="0.55000000000000004">
      <c r="BE6253" s="51"/>
      <c r="BF6253" s="51"/>
      <c r="BG6253" s="51"/>
      <c r="BH6253" s="51"/>
      <c r="BI6253" s="51"/>
    </row>
    <row r="6254" spans="57:61" x14ac:dyDescent="0.55000000000000004">
      <c r="BE6254" s="51"/>
      <c r="BF6254" s="51"/>
      <c r="BG6254" s="51"/>
      <c r="BH6254" s="51"/>
      <c r="BI6254" s="51"/>
    </row>
    <row r="6255" spans="57:61" x14ac:dyDescent="0.55000000000000004">
      <c r="BE6255" s="51"/>
      <c r="BF6255" s="51"/>
      <c r="BG6255" s="51"/>
      <c r="BH6255" s="51"/>
      <c r="BI6255" s="51"/>
    </row>
    <row r="6256" spans="57:61" x14ac:dyDescent="0.55000000000000004">
      <c r="BE6256" s="51"/>
      <c r="BF6256" s="51"/>
      <c r="BG6256" s="51"/>
      <c r="BH6256" s="51"/>
      <c r="BI6256" s="51"/>
    </row>
    <row r="6257" spans="57:61" x14ac:dyDescent="0.55000000000000004">
      <c r="BE6257" s="51"/>
      <c r="BF6257" s="51"/>
      <c r="BG6257" s="51"/>
      <c r="BH6257" s="51"/>
      <c r="BI6257" s="51"/>
    </row>
    <row r="6258" spans="57:61" x14ac:dyDescent="0.55000000000000004">
      <c r="BE6258" s="51"/>
      <c r="BF6258" s="51"/>
      <c r="BG6258" s="51"/>
      <c r="BH6258" s="51"/>
      <c r="BI6258" s="51"/>
    </row>
    <row r="6259" spans="57:61" x14ac:dyDescent="0.55000000000000004">
      <c r="BE6259" s="51"/>
      <c r="BF6259" s="51"/>
      <c r="BG6259" s="51"/>
      <c r="BH6259" s="51"/>
      <c r="BI6259" s="51"/>
    </row>
    <row r="6260" spans="57:61" x14ac:dyDescent="0.55000000000000004">
      <c r="BE6260" s="51"/>
      <c r="BF6260" s="51"/>
      <c r="BG6260" s="51"/>
      <c r="BH6260" s="51"/>
      <c r="BI6260" s="51"/>
    </row>
    <row r="6261" spans="57:61" x14ac:dyDescent="0.55000000000000004">
      <c r="BE6261" s="51"/>
      <c r="BF6261" s="51"/>
      <c r="BG6261" s="51"/>
      <c r="BH6261" s="51"/>
      <c r="BI6261" s="51"/>
    </row>
    <row r="6262" spans="57:61" x14ac:dyDescent="0.55000000000000004">
      <c r="BE6262" s="51"/>
      <c r="BF6262" s="51"/>
      <c r="BG6262" s="51"/>
      <c r="BH6262" s="51"/>
      <c r="BI6262" s="51"/>
    </row>
    <row r="6263" spans="57:61" x14ac:dyDescent="0.55000000000000004">
      <c r="BE6263" s="51"/>
      <c r="BF6263" s="51"/>
      <c r="BG6263" s="51"/>
      <c r="BH6263" s="51"/>
      <c r="BI6263" s="51"/>
    </row>
    <row r="6264" spans="57:61" x14ac:dyDescent="0.55000000000000004">
      <c r="BE6264" s="51"/>
      <c r="BF6264" s="51"/>
      <c r="BG6264" s="51"/>
      <c r="BH6264" s="51"/>
      <c r="BI6264" s="51"/>
    </row>
    <row r="6265" spans="57:61" x14ac:dyDescent="0.55000000000000004">
      <c r="BE6265" s="51"/>
      <c r="BF6265" s="51"/>
      <c r="BG6265" s="51"/>
      <c r="BH6265" s="51"/>
      <c r="BI6265" s="51"/>
    </row>
    <row r="6266" spans="57:61" x14ac:dyDescent="0.55000000000000004">
      <c r="BE6266" s="51"/>
      <c r="BF6266" s="51"/>
      <c r="BG6266" s="51"/>
      <c r="BH6266" s="51"/>
      <c r="BI6266" s="51"/>
    </row>
    <row r="6267" spans="57:61" x14ac:dyDescent="0.55000000000000004">
      <c r="BE6267" s="51"/>
      <c r="BF6267" s="51"/>
      <c r="BG6267" s="51"/>
      <c r="BH6267" s="51"/>
      <c r="BI6267" s="51"/>
    </row>
    <row r="6268" spans="57:61" x14ac:dyDescent="0.55000000000000004">
      <c r="BE6268" s="51"/>
      <c r="BF6268" s="51"/>
      <c r="BG6268" s="51"/>
      <c r="BH6268" s="51"/>
      <c r="BI6268" s="51"/>
    </row>
    <row r="6269" spans="57:61" x14ac:dyDescent="0.55000000000000004">
      <c r="BE6269" s="51"/>
      <c r="BF6269" s="51"/>
      <c r="BG6269" s="51"/>
      <c r="BH6269" s="51"/>
      <c r="BI6269" s="51"/>
    </row>
    <row r="6270" spans="57:61" x14ac:dyDescent="0.55000000000000004">
      <c r="BE6270" s="51"/>
      <c r="BF6270" s="51"/>
      <c r="BG6270" s="51"/>
      <c r="BH6270" s="51"/>
      <c r="BI6270" s="51"/>
    </row>
    <row r="6271" spans="57:61" x14ac:dyDescent="0.55000000000000004">
      <c r="BE6271" s="51"/>
      <c r="BF6271" s="51"/>
      <c r="BG6271" s="51"/>
      <c r="BH6271" s="51"/>
      <c r="BI6271" s="51"/>
    </row>
    <row r="6272" spans="57:61" x14ac:dyDescent="0.55000000000000004">
      <c r="BE6272" s="51"/>
      <c r="BF6272" s="51"/>
      <c r="BG6272" s="51"/>
      <c r="BH6272" s="51"/>
      <c r="BI6272" s="51"/>
    </row>
    <row r="6273" spans="57:61" x14ac:dyDescent="0.55000000000000004">
      <c r="BE6273" s="51"/>
      <c r="BF6273" s="51"/>
      <c r="BG6273" s="51"/>
      <c r="BH6273" s="51"/>
      <c r="BI6273" s="51"/>
    </row>
    <row r="6274" spans="57:61" x14ac:dyDescent="0.55000000000000004">
      <c r="BE6274" s="51"/>
      <c r="BF6274" s="51"/>
      <c r="BG6274" s="51"/>
      <c r="BH6274" s="51"/>
      <c r="BI6274" s="51"/>
    </row>
    <row r="6275" spans="57:61" x14ac:dyDescent="0.55000000000000004">
      <c r="BE6275" s="51"/>
      <c r="BF6275" s="51"/>
      <c r="BG6275" s="51"/>
      <c r="BH6275" s="51"/>
      <c r="BI6275" s="51"/>
    </row>
    <row r="6276" spans="57:61" x14ac:dyDescent="0.55000000000000004">
      <c r="BE6276" s="51"/>
      <c r="BF6276" s="51"/>
      <c r="BG6276" s="51"/>
      <c r="BH6276" s="51"/>
      <c r="BI6276" s="51"/>
    </row>
    <row r="6277" spans="57:61" x14ac:dyDescent="0.55000000000000004">
      <c r="BE6277" s="51"/>
      <c r="BF6277" s="51"/>
      <c r="BG6277" s="51"/>
      <c r="BH6277" s="51"/>
      <c r="BI6277" s="51"/>
    </row>
    <row r="6278" spans="57:61" x14ac:dyDescent="0.55000000000000004">
      <c r="BE6278" s="51"/>
      <c r="BF6278" s="51"/>
      <c r="BG6278" s="51"/>
      <c r="BH6278" s="51"/>
      <c r="BI6278" s="51"/>
    </row>
    <row r="6279" spans="57:61" x14ac:dyDescent="0.55000000000000004">
      <c r="BE6279" s="51"/>
      <c r="BF6279" s="51"/>
      <c r="BG6279" s="51"/>
      <c r="BH6279" s="51"/>
      <c r="BI6279" s="51"/>
    </row>
    <row r="6280" spans="57:61" x14ac:dyDescent="0.55000000000000004">
      <c r="BE6280" s="51"/>
      <c r="BF6280" s="51"/>
      <c r="BG6280" s="51"/>
      <c r="BH6280" s="51"/>
      <c r="BI6280" s="51"/>
    </row>
    <row r="6281" spans="57:61" x14ac:dyDescent="0.55000000000000004">
      <c r="BE6281" s="51"/>
      <c r="BF6281" s="51"/>
      <c r="BG6281" s="51"/>
      <c r="BH6281" s="51"/>
      <c r="BI6281" s="51"/>
    </row>
    <row r="6282" spans="57:61" x14ac:dyDescent="0.55000000000000004">
      <c r="BE6282" s="51"/>
      <c r="BF6282" s="51"/>
      <c r="BG6282" s="51"/>
      <c r="BH6282" s="51"/>
      <c r="BI6282" s="51"/>
    </row>
    <row r="6283" spans="57:61" x14ac:dyDescent="0.55000000000000004">
      <c r="BE6283" s="51"/>
      <c r="BF6283" s="51"/>
      <c r="BG6283" s="51"/>
      <c r="BH6283" s="51"/>
      <c r="BI6283" s="51"/>
    </row>
    <row r="6284" spans="57:61" x14ac:dyDescent="0.55000000000000004">
      <c r="BE6284" s="51"/>
      <c r="BF6284" s="51"/>
      <c r="BG6284" s="51"/>
      <c r="BH6284" s="51"/>
      <c r="BI6284" s="51"/>
    </row>
    <row r="6285" spans="57:61" x14ac:dyDescent="0.55000000000000004">
      <c r="BE6285" s="51"/>
      <c r="BF6285" s="51"/>
      <c r="BG6285" s="51"/>
      <c r="BH6285" s="51"/>
      <c r="BI6285" s="51"/>
    </row>
    <row r="6286" spans="57:61" x14ac:dyDescent="0.55000000000000004">
      <c r="BE6286" s="51"/>
      <c r="BF6286" s="51"/>
      <c r="BG6286" s="51"/>
      <c r="BH6286" s="51"/>
      <c r="BI6286" s="51"/>
    </row>
    <row r="6287" spans="57:61" x14ac:dyDescent="0.55000000000000004">
      <c r="BE6287" s="51"/>
      <c r="BF6287" s="51"/>
      <c r="BG6287" s="51"/>
      <c r="BH6287" s="51"/>
      <c r="BI6287" s="51"/>
    </row>
    <row r="6288" spans="57:61" x14ac:dyDescent="0.55000000000000004">
      <c r="BE6288" s="51"/>
      <c r="BF6288" s="51"/>
      <c r="BG6288" s="51"/>
      <c r="BH6288" s="51"/>
      <c r="BI6288" s="51"/>
    </row>
    <row r="6289" spans="57:61" x14ac:dyDescent="0.55000000000000004">
      <c r="BE6289" s="51"/>
      <c r="BF6289" s="51"/>
      <c r="BG6289" s="51"/>
      <c r="BH6289" s="51"/>
      <c r="BI6289" s="51"/>
    </row>
    <row r="6290" spans="57:61" x14ac:dyDescent="0.55000000000000004">
      <c r="BE6290" s="51"/>
      <c r="BF6290" s="51"/>
      <c r="BG6290" s="51"/>
      <c r="BH6290" s="51"/>
      <c r="BI6290" s="51"/>
    </row>
    <row r="6291" spans="57:61" x14ac:dyDescent="0.55000000000000004">
      <c r="BE6291" s="51"/>
      <c r="BF6291" s="51"/>
      <c r="BG6291" s="51"/>
      <c r="BH6291" s="51"/>
      <c r="BI6291" s="51"/>
    </row>
    <row r="6292" spans="57:61" x14ac:dyDescent="0.55000000000000004">
      <c r="BE6292" s="51"/>
      <c r="BF6292" s="51"/>
      <c r="BG6292" s="51"/>
      <c r="BH6292" s="51"/>
      <c r="BI6292" s="51"/>
    </row>
    <row r="6293" spans="57:61" x14ac:dyDescent="0.55000000000000004">
      <c r="BE6293" s="51"/>
      <c r="BF6293" s="51"/>
      <c r="BG6293" s="51"/>
      <c r="BH6293" s="51"/>
      <c r="BI6293" s="51"/>
    </row>
    <row r="6294" spans="57:61" x14ac:dyDescent="0.55000000000000004">
      <c r="BE6294" s="51"/>
      <c r="BF6294" s="51"/>
      <c r="BG6294" s="51"/>
      <c r="BH6294" s="51"/>
      <c r="BI6294" s="51"/>
    </row>
    <row r="6295" spans="57:61" x14ac:dyDescent="0.55000000000000004">
      <c r="BE6295" s="51"/>
      <c r="BF6295" s="51"/>
      <c r="BG6295" s="51"/>
      <c r="BH6295" s="51"/>
      <c r="BI6295" s="51"/>
    </row>
    <row r="6296" spans="57:61" x14ac:dyDescent="0.55000000000000004">
      <c r="BE6296" s="51"/>
      <c r="BF6296" s="51"/>
      <c r="BG6296" s="51"/>
      <c r="BH6296" s="51"/>
      <c r="BI6296" s="51"/>
    </row>
    <row r="6297" spans="57:61" x14ac:dyDescent="0.55000000000000004">
      <c r="BE6297" s="51"/>
      <c r="BF6297" s="51"/>
      <c r="BG6297" s="51"/>
      <c r="BH6297" s="51"/>
      <c r="BI6297" s="51"/>
    </row>
    <row r="6298" spans="57:61" x14ac:dyDescent="0.55000000000000004">
      <c r="BE6298" s="51"/>
      <c r="BF6298" s="51"/>
      <c r="BG6298" s="51"/>
      <c r="BH6298" s="51"/>
      <c r="BI6298" s="51"/>
    </row>
    <row r="6299" spans="57:61" x14ac:dyDescent="0.55000000000000004">
      <c r="BE6299" s="51"/>
      <c r="BF6299" s="51"/>
      <c r="BG6299" s="51"/>
      <c r="BH6299" s="51"/>
      <c r="BI6299" s="51"/>
    </row>
    <row r="6300" spans="57:61" x14ac:dyDescent="0.55000000000000004">
      <c r="BE6300" s="51"/>
      <c r="BF6300" s="51"/>
      <c r="BG6300" s="51"/>
      <c r="BH6300" s="51"/>
      <c r="BI6300" s="51"/>
    </row>
    <row r="6301" spans="57:61" x14ac:dyDescent="0.55000000000000004">
      <c r="BE6301" s="51"/>
      <c r="BF6301" s="51"/>
      <c r="BG6301" s="51"/>
      <c r="BH6301" s="51"/>
      <c r="BI6301" s="51"/>
    </row>
    <row r="6302" spans="57:61" x14ac:dyDescent="0.55000000000000004">
      <c r="BE6302" s="51"/>
      <c r="BF6302" s="51"/>
      <c r="BG6302" s="51"/>
      <c r="BH6302" s="51"/>
      <c r="BI6302" s="51"/>
    </row>
    <row r="6303" spans="57:61" x14ac:dyDescent="0.55000000000000004">
      <c r="BE6303" s="51"/>
      <c r="BF6303" s="51"/>
      <c r="BG6303" s="51"/>
      <c r="BH6303" s="51"/>
      <c r="BI6303" s="51"/>
    </row>
    <row r="6304" spans="57:61" x14ac:dyDescent="0.55000000000000004">
      <c r="BE6304" s="51"/>
      <c r="BF6304" s="51"/>
      <c r="BG6304" s="51"/>
      <c r="BH6304" s="51"/>
      <c r="BI6304" s="51"/>
    </row>
    <row r="6305" spans="57:61" x14ac:dyDescent="0.55000000000000004">
      <c r="BE6305" s="51"/>
      <c r="BF6305" s="51"/>
      <c r="BG6305" s="51"/>
      <c r="BH6305" s="51"/>
      <c r="BI6305" s="51"/>
    </row>
    <row r="6306" spans="57:61" x14ac:dyDescent="0.55000000000000004">
      <c r="BE6306" s="51"/>
      <c r="BF6306" s="51"/>
      <c r="BG6306" s="51"/>
      <c r="BH6306" s="51"/>
      <c r="BI6306" s="51"/>
    </row>
    <row r="6307" spans="57:61" x14ac:dyDescent="0.55000000000000004">
      <c r="BE6307" s="51"/>
      <c r="BF6307" s="51"/>
      <c r="BG6307" s="51"/>
      <c r="BH6307" s="51"/>
      <c r="BI6307" s="51"/>
    </row>
    <row r="6308" spans="57:61" x14ac:dyDescent="0.55000000000000004">
      <c r="BE6308" s="51"/>
      <c r="BF6308" s="51"/>
      <c r="BG6308" s="51"/>
      <c r="BH6308" s="51"/>
      <c r="BI6308" s="51"/>
    </row>
    <row r="6309" spans="57:61" x14ac:dyDescent="0.55000000000000004">
      <c r="BE6309" s="51"/>
      <c r="BF6309" s="51"/>
      <c r="BG6309" s="51"/>
      <c r="BH6309" s="51"/>
      <c r="BI6309" s="51"/>
    </row>
    <row r="6310" spans="57:61" x14ac:dyDescent="0.55000000000000004">
      <c r="BE6310" s="51"/>
      <c r="BF6310" s="51"/>
      <c r="BG6310" s="51"/>
      <c r="BH6310" s="51"/>
      <c r="BI6310" s="51"/>
    </row>
    <row r="6311" spans="57:61" x14ac:dyDescent="0.55000000000000004">
      <c r="BE6311" s="51"/>
      <c r="BF6311" s="51"/>
      <c r="BG6311" s="51"/>
      <c r="BH6311" s="51"/>
      <c r="BI6311" s="51"/>
    </row>
    <row r="6312" spans="57:61" x14ac:dyDescent="0.55000000000000004">
      <c r="BE6312" s="51"/>
      <c r="BF6312" s="51"/>
      <c r="BG6312" s="51"/>
      <c r="BH6312" s="51"/>
      <c r="BI6312" s="51"/>
    </row>
    <row r="6313" spans="57:61" x14ac:dyDescent="0.55000000000000004">
      <c r="BE6313" s="51"/>
      <c r="BF6313" s="51"/>
      <c r="BG6313" s="51"/>
      <c r="BH6313" s="51"/>
      <c r="BI6313" s="51"/>
    </row>
    <row r="6314" spans="57:61" x14ac:dyDescent="0.55000000000000004">
      <c r="BE6314" s="51"/>
      <c r="BF6314" s="51"/>
      <c r="BG6314" s="51"/>
      <c r="BH6314" s="51"/>
      <c r="BI6314" s="51"/>
    </row>
    <row r="6315" spans="57:61" x14ac:dyDescent="0.55000000000000004">
      <c r="BE6315" s="51"/>
      <c r="BF6315" s="51"/>
      <c r="BG6315" s="51"/>
      <c r="BH6315" s="51"/>
      <c r="BI6315" s="51"/>
    </row>
    <row r="6316" spans="57:61" x14ac:dyDescent="0.55000000000000004">
      <c r="BE6316" s="51"/>
      <c r="BF6316" s="51"/>
      <c r="BG6316" s="51"/>
      <c r="BH6316" s="51"/>
      <c r="BI6316" s="51"/>
    </row>
    <row r="6317" spans="57:61" x14ac:dyDescent="0.55000000000000004">
      <c r="BE6317" s="51"/>
      <c r="BF6317" s="51"/>
      <c r="BG6317" s="51"/>
      <c r="BH6317" s="51"/>
      <c r="BI6317" s="51"/>
    </row>
    <row r="6318" spans="57:61" x14ac:dyDescent="0.55000000000000004">
      <c r="BE6318" s="51"/>
      <c r="BF6318" s="51"/>
      <c r="BG6318" s="51"/>
      <c r="BH6318" s="51"/>
      <c r="BI6318" s="51"/>
    </row>
    <row r="6319" spans="57:61" x14ac:dyDescent="0.55000000000000004">
      <c r="BE6319" s="51"/>
      <c r="BF6319" s="51"/>
      <c r="BG6319" s="51"/>
      <c r="BH6319" s="51"/>
      <c r="BI6319" s="51"/>
    </row>
    <row r="6320" spans="57:61" x14ac:dyDescent="0.55000000000000004">
      <c r="BE6320" s="51"/>
      <c r="BF6320" s="51"/>
      <c r="BG6320" s="51"/>
      <c r="BH6320" s="51"/>
      <c r="BI6320" s="51"/>
    </row>
    <row r="6321" spans="57:61" x14ac:dyDescent="0.55000000000000004">
      <c r="BE6321" s="51"/>
      <c r="BF6321" s="51"/>
      <c r="BG6321" s="51"/>
      <c r="BH6321" s="51"/>
      <c r="BI6321" s="51"/>
    </row>
    <row r="6322" spans="57:61" x14ac:dyDescent="0.55000000000000004">
      <c r="BE6322" s="51"/>
      <c r="BF6322" s="51"/>
      <c r="BG6322" s="51"/>
      <c r="BH6322" s="51"/>
      <c r="BI6322" s="51"/>
    </row>
    <row r="6323" spans="57:61" x14ac:dyDescent="0.55000000000000004">
      <c r="BE6323" s="51"/>
      <c r="BF6323" s="51"/>
      <c r="BG6323" s="51"/>
      <c r="BH6323" s="51"/>
      <c r="BI6323" s="51"/>
    </row>
    <row r="6324" spans="57:61" x14ac:dyDescent="0.55000000000000004">
      <c r="BE6324" s="51"/>
      <c r="BF6324" s="51"/>
      <c r="BG6324" s="51"/>
      <c r="BH6324" s="51"/>
      <c r="BI6324" s="51"/>
    </row>
    <row r="6325" spans="57:61" x14ac:dyDescent="0.55000000000000004">
      <c r="BE6325" s="51"/>
      <c r="BF6325" s="51"/>
      <c r="BG6325" s="51"/>
      <c r="BH6325" s="51"/>
      <c r="BI6325" s="51"/>
    </row>
    <row r="6326" spans="57:61" x14ac:dyDescent="0.55000000000000004">
      <c r="BE6326" s="51"/>
      <c r="BF6326" s="51"/>
      <c r="BG6326" s="51"/>
      <c r="BH6326" s="51"/>
      <c r="BI6326" s="51"/>
    </row>
    <row r="6327" spans="57:61" x14ac:dyDescent="0.55000000000000004">
      <c r="BE6327" s="51"/>
      <c r="BF6327" s="51"/>
      <c r="BG6327" s="51"/>
      <c r="BH6327" s="51"/>
      <c r="BI6327" s="51"/>
    </row>
    <row r="6328" spans="57:61" x14ac:dyDescent="0.55000000000000004">
      <c r="BE6328" s="51"/>
      <c r="BF6328" s="51"/>
      <c r="BG6328" s="51"/>
      <c r="BH6328" s="51"/>
      <c r="BI6328" s="51"/>
    </row>
    <row r="6329" spans="57:61" x14ac:dyDescent="0.55000000000000004">
      <c r="BE6329" s="51"/>
      <c r="BF6329" s="51"/>
      <c r="BG6329" s="51"/>
      <c r="BH6329" s="51"/>
      <c r="BI6329" s="51"/>
    </row>
    <row r="6330" spans="57:61" x14ac:dyDescent="0.55000000000000004">
      <c r="BE6330" s="51"/>
      <c r="BF6330" s="51"/>
      <c r="BG6330" s="51"/>
      <c r="BH6330" s="51"/>
      <c r="BI6330" s="51"/>
    </row>
    <row r="6331" spans="57:61" x14ac:dyDescent="0.55000000000000004">
      <c r="BE6331" s="51"/>
      <c r="BF6331" s="51"/>
      <c r="BG6331" s="51"/>
      <c r="BH6331" s="51"/>
      <c r="BI6331" s="51"/>
    </row>
    <row r="6332" spans="57:61" x14ac:dyDescent="0.55000000000000004">
      <c r="BE6332" s="51"/>
      <c r="BF6332" s="51"/>
      <c r="BG6332" s="51"/>
      <c r="BH6332" s="51"/>
      <c r="BI6332" s="51"/>
    </row>
    <row r="6333" spans="57:61" x14ac:dyDescent="0.55000000000000004">
      <c r="BE6333" s="51"/>
      <c r="BF6333" s="51"/>
      <c r="BG6333" s="51"/>
      <c r="BH6333" s="51"/>
      <c r="BI6333" s="51"/>
    </row>
    <row r="6334" spans="57:61" x14ac:dyDescent="0.55000000000000004">
      <c r="BE6334" s="51"/>
      <c r="BF6334" s="51"/>
      <c r="BG6334" s="51"/>
      <c r="BH6334" s="51"/>
      <c r="BI6334" s="51"/>
    </row>
    <row r="6335" spans="57:61" x14ac:dyDescent="0.55000000000000004">
      <c r="BE6335" s="51"/>
      <c r="BF6335" s="51"/>
      <c r="BG6335" s="51"/>
      <c r="BH6335" s="51"/>
      <c r="BI6335" s="51"/>
    </row>
    <row r="6336" spans="57:61" x14ac:dyDescent="0.55000000000000004">
      <c r="BE6336" s="51"/>
      <c r="BF6336" s="51"/>
      <c r="BG6336" s="51"/>
      <c r="BH6336" s="51"/>
      <c r="BI6336" s="51"/>
    </row>
    <row r="6337" spans="57:61" x14ac:dyDescent="0.55000000000000004">
      <c r="BE6337" s="51"/>
      <c r="BF6337" s="51"/>
      <c r="BG6337" s="51"/>
      <c r="BH6337" s="51"/>
      <c r="BI6337" s="51"/>
    </row>
    <row r="6338" spans="57:61" x14ac:dyDescent="0.55000000000000004">
      <c r="BE6338" s="51"/>
      <c r="BF6338" s="51"/>
      <c r="BG6338" s="51"/>
      <c r="BH6338" s="51"/>
      <c r="BI6338" s="51"/>
    </row>
    <row r="6339" spans="57:61" x14ac:dyDescent="0.55000000000000004">
      <c r="BE6339" s="51"/>
      <c r="BF6339" s="51"/>
      <c r="BG6339" s="51"/>
      <c r="BH6339" s="51"/>
      <c r="BI6339" s="51"/>
    </row>
    <row r="6340" spans="57:61" x14ac:dyDescent="0.55000000000000004">
      <c r="BE6340" s="51"/>
      <c r="BF6340" s="51"/>
      <c r="BG6340" s="51"/>
      <c r="BH6340" s="51"/>
      <c r="BI6340" s="51"/>
    </row>
    <row r="6341" spans="57:61" x14ac:dyDescent="0.55000000000000004">
      <c r="BE6341" s="51"/>
      <c r="BF6341" s="51"/>
      <c r="BG6341" s="51"/>
      <c r="BH6341" s="51"/>
      <c r="BI6341" s="51"/>
    </row>
    <row r="6342" spans="57:61" x14ac:dyDescent="0.55000000000000004">
      <c r="BE6342" s="51"/>
      <c r="BF6342" s="51"/>
      <c r="BG6342" s="51"/>
      <c r="BH6342" s="51"/>
      <c r="BI6342" s="51"/>
    </row>
    <row r="6343" spans="57:61" x14ac:dyDescent="0.55000000000000004">
      <c r="BE6343" s="51"/>
      <c r="BF6343" s="51"/>
      <c r="BG6343" s="51"/>
      <c r="BH6343" s="51"/>
      <c r="BI6343" s="51"/>
    </row>
    <row r="6344" spans="57:61" x14ac:dyDescent="0.55000000000000004">
      <c r="BE6344" s="51"/>
      <c r="BF6344" s="51"/>
      <c r="BG6344" s="51"/>
      <c r="BH6344" s="51"/>
      <c r="BI6344" s="51"/>
    </row>
    <row r="6345" spans="57:61" x14ac:dyDescent="0.55000000000000004">
      <c r="BE6345" s="51"/>
      <c r="BF6345" s="51"/>
      <c r="BG6345" s="51"/>
      <c r="BH6345" s="51"/>
      <c r="BI6345" s="51"/>
    </row>
    <row r="6346" spans="57:61" x14ac:dyDescent="0.55000000000000004">
      <c r="BE6346" s="51"/>
      <c r="BF6346" s="51"/>
      <c r="BG6346" s="51"/>
      <c r="BH6346" s="51"/>
      <c r="BI6346" s="51"/>
    </row>
    <row r="6347" spans="57:61" x14ac:dyDescent="0.55000000000000004">
      <c r="BE6347" s="51"/>
      <c r="BF6347" s="51"/>
      <c r="BG6347" s="51"/>
      <c r="BH6347" s="51"/>
      <c r="BI6347" s="51"/>
    </row>
    <row r="6348" spans="57:61" x14ac:dyDescent="0.55000000000000004">
      <c r="BE6348" s="51"/>
      <c r="BF6348" s="51"/>
      <c r="BG6348" s="51"/>
      <c r="BH6348" s="51"/>
      <c r="BI6348" s="51"/>
    </row>
    <row r="6349" spans="57:61" x14ac:dyDescent="0.55000000000000004">
      <c r="BE6349" s="51"/>
      <c r="BF6349" s="51"/>
      <c r="BG6349" s="51"/>
      <c r="BH6349" s="51"/>
      <c r="BI6349" s="51"/>
    </row>
    <row r="6350" spans="57:61" x14ac:dyDescent="0.55000000000000004">
      <c r="BE6350" s="51"/>
      <c r="BF6350" s="51"/>
      <c r="BG6350" s="51"/>
      <c r="BH6350" s="51"/>
      <c r="BI6350" s="51"/>
    </row>
    <row r="6351" spans="57:61" x14ac:dyDescent="0.55000000000000004">
      <c r="BE6351" s="51"/>
      <c r="BF6351" s="51"/>
      <c r="BG6351" s="51"/>
      <c r="BH6351" s="51"/>
      <c r="BI6351" s="51"/>
    </row>
    <row r="6352" spans="57:61" x14ac:dyDescent="0.55000000000000004">
      <c r="BE6352" s="51"/>
      <c r="BF6352" s="51"/>
      <c r="BG6352" s="51"/>
      <c r="BH6352" s="51"/>
      <c r="BI6352" s="51"/>
    </row>
    <row r="6353" spans="57:61" x14ac:dyDescent="0.55000000000000004">
      <c r="BE6353" s="51"/>
      <c r="BF6353" s="51"/>
      <c r="BG6353" s="51"/>
      <c r="BH6353" s="51"/>
      <c r="BI6353" s="51"/>
    </row>
    <row r="6354" spans="57:61" x14ac:dyDescent="0.55000000000000004">
      <c r="BE6354" s="51"/>
      <c r="BF6354" s="51"/>
      <c r="BG6354" s="51"/>
      <c r="BH6354" s="51"/>
      <c r="BI6354" s="51"/>
    </row>
    <row r="6355" spans="57:61" x14ac:dyDescent="0.55000000000000004">
      <c r="BE6355" s="51"/>
      <c r="BF6355" s="51"/>
      <c r="BG6355" s="51"/>
      <c r="BH6355" s="51"/>
      <c r="BI6355" s="51"/>
    </row>
    <row r="6356" spans="57:61" x14ac:dyDescent="0.55000000000000004">
      <c r="BE6356" s="51"/>
      <c r="BF6356" s="51"/>
      <c r="BG6356" s="51"/>
      <c r="BH6356" s="51"/>
      <c r="BI6356" s="51"/>
    </row>
    <row r="6357" spans="57:61" x14ac:dyDescent="0.55000000000000004">
      <c r="BE6357" s="51"/>
      <c r="BF6357" s="51"/>
      <c r="BG6357" s="51"/>
      <c r="BH6357" s="51"/>
      <c r="BI6357" s="51"/>
    </row>
    <row r="6358" spans="57:61" x14ac:dyDescent="0.55000000000000004">
      <c r="BE6358" s="51"/>
      <c r="BF6358" s="51"/>
      <c r="BG6358" s="51"/>
      <c r="BH6358" s="51"/>
      <c r="BI6358" s="51"/>
    </row>
    <row r="6359" spans="57:61" x14ac:dyDescent="0.55000000000000004">
      <c r="BE6359" s="51"/>
      <c r="BF6359" s="51"/>
      <c r="BG6359" s="51"/>
      <c r="BH6359" s="51"/>
      <c r="BI6359" s="51"/>
    </row>
    <row r="6360" spans="57:61" x14ac:dyDescent="0.55000000000000004">
      <c r="BE6360" s="51"/>
      <c r="BF6360" s="51"/>
      <c r="BG6360" s="51"/>
      <c r="BH6360" s="51"/>
      <c r="BI6360" s="51"/>
    </row>
    <row r="6361" spans="57:61" x14ac:dyDescent="0.55000000000000004">
      <c r="BE6361" s="51"/>
      <c r="BF6361" s="51"/>
      <c r="BG6361" s="51"/>
      <c r="BH6361" s="51"/>
      <c r="BI6361" s="51"/>
    </row>
    <row r="6362" spans="57:61" x14ac:dyDescent="0.55000000000000004">
      <c r="BE6362" s="51"/>
      <c r="BF6362" s="51"/>
      <c r="BG6362" s="51"/>
      <c r="BH6362" s="51"/>
      <c r="BI6362" s="51"/>
    </row>
    <row r="6363" spans="57:61" x14ac:dyDescent="0.55000000000000004">
      <c r="BE6363" s="51"/>
      <c r="BF6363" s="51"/>
      <c r="BG6363" s="51"/>
      <c r="BH6363" s="51"/>
      <c r="BI6363" s="51"/>
    </row>
    <row r="6364" spans="57:61" x14ac:dyDescent="0.55000000000000004">
      <c r="BE6364" s="51"/>
      <c r="BF6364" s="51"/>
      <c r="BG6364" s="51"/>
      <c r="BH6364" s="51"/>
      <c r="BI6364" s="51"/>
    </row>
    <row r="6365" spans="57:61" x14ac:dyDescent="0.55000000000000004">
      <c r="BE6365" s="51"/>
      <c r="BF6365" s="51"/>
      <c r="BG6365" s="51"/>
      <c r="BH6365" s="51"/>
      <c r="BI6365" s="51"/>
    </row>
    <row r="6366" spans="57:61" x14ac:dyDescent="0.55000000000000004">
      <c r="BE6366" s="51"/>
      <c r="BF6366" s="51"/>
      <c r="BG6366" s="51"/>
      <c r="BH6366" s="51"/>
      <c r="BI6366" s="51"/>
    </row>
    <row r="6367" spans="57:61" x14ac:dyDescent="0.55000000000000004">
      <c r="BE6367" s="51"/>
      <c r="BF6367" s="51"/>
      <c r="BG6367" s="51"/>
      <c r="BH6367" s="51"/>
      <c r="BI6367" s="51"/>
    </row>
    <row r="6368" spans="57:61" x14ac:dyDescent="0.55000000000000004">
      <c r="BE6368" s="51"/>
      <c r="BF6368" s="51"/>
      <c r="BG6368" s="51"/>
      <c r="BH6368" s="51"/>
      <c r="BI6368" s="51"/>
    </row>
    <row r="6369" spans="57:61" x14ac:dyDescent="0.55000000000000004">
      <c r="BE6369" s="51"/>
      <c r="BF6369" s="51"/>
      <c r="BG6369" s="51"/>
      <c r="BH6369" s="51"/>
      <c r="BI6369" s="51"/>
    </row>
    <row r="6370" spans="57:61" x14ac:dyDescent="0.55000000000000004">
      <c r="BE6370" s="51"/>
      <c r="BF6370" s="51"/>
      <c r="BG6370" s="51"/>
      <c r="BH6370" s="51"/>
      <c r="BI6370" s="51"/>
    </row>
    <row r="6371" spans="57:61" x14ac:dyDescent="0.55000000000000004">
      <c r="BE6371" s="51"/>
      <c r="BF6371" s="51"/>
      <c r="BG6371" s="51"/>
      <c r="BH6371" s="51"/>
      <c r="BI6371" s="51"/>
    </row>
    <row r="6372" spans="57:61" x14ac:dyDescent="0.55000000000000004">
      <c r="BE6372" s="51"/>
      <c r="BF6372" s="51"/>
      <c r="BG6372" s="51"/>
      <c r="BH6372" s="51"/>
      <c r="BI6372" s="51"/>
    </row>
    <row r="6373" spans="57:61" x14ac:dyDescent="0.55000000000000004">
      <c r="BE6373" s="51"/>
      <c r="BF6373" s="51"/>
      <c r="BG6373" s="51"/>
      <c r="BH6373" s="51"/>
      <c r="BI6373" s="51"/>
    </row>
    <row r="6374" spans="57:61" x14ac:dyDescent="0.55000000000000004">
      <c r="BE6374" s="51"/>
      <c r="BF6374" s="51"/>
      <c r="BG6374" s="51"/>
      <c r="BH6374" s="51"/>
      <c r="BI6374" s="51"/>
    </row>
    <row r="6375" spans="57:61" x14ac:dyDescent="0.55000000000000004">
      <c r="BE6375" s="51"/>
      <c r="BF6375" s="51"/>
      <c r="BG6375" s="51"/>
      <c r="BH6375" s="51"/>
      <c r="BI6375" s="51"/>
    </row>
    <row r="6376" spans="57:61" x14ac:dyDescent="0.55000000000000004">
      <c r="BE6376" s="51"/>
      <c r="BF6376" s="51"/>
      <c r="BG6376" s="51"/>
      <c r="BH6376" s="51"/>
      <c r="BI6376" s="51"/>
    </row>
    <row r="6377" spans="57:61" x14ac:dyDescent="0.55000000000000004">
      <c r="BE6377" s="51"/>
      <c r="BF6377" s="51"/>
      <c r="BG6377" s="51"/>
      <c r="BH6377" s="51"/>
      <c r="BI6377" s="51"/>
    </row>
    <row r="6378" spans="57:61" x14ac:dyDescent="0.55000000000000004">
      <c r="BE6378" s="51"/>
      <c r="BF6378" s="51"/>
      <c r="BG6378" s="51"/>
      <c r="BH6378" s="51"/>
      <c r="BI6378" s="51"/>
    </row>
    <row r="6379" spans="57:61" x14ac:dyDescent="0.55000000000000004">
      <c r="BE6379" s="51"/>
      <c r="BF6379" s="51"/>
      <c r="BG6379" s="51"/>
      <c r="BH6379" s="51"/>
      <c r="BI6379" s="51"/>
    </row>
    <row r="6380" spans="57:61" x14ac:dyDescent="0.55000000000000004">
      <c r="BE6380" s="51"/>
      <c r="BF6380" s="51"/>
      <c r="BG6380" s="51"/>
      <c r="BH6380" s="51"/>
      <c r="BI6380" s="51"/>
    </row>
    <row r="6381" spans="57:61" x14ac:dyDescent="0.55000000000000004">
      <c r="BE6381" s="51"/>
      <c r="BF6381" s="51"/>
      <c r="BG6381" s="51"/>
      <c r="BH6381" s="51"/>
      <c r="BI6381" s="51"/>
    </row>
    <row r="6382" spans="57:61" x14ac:dyDescent="0.55000000000000004">
      <c r="BE6382" s="51"/>
      <c r="BF6382" s="51"/>
      <c r="BG6382" s="51"/>
      <c r="BH6382" s="51"/>
      <c r="BI6382" s="51"/>
    </row>
    <row r="6383" spans="57:61" x14ac:dyDescent="0.55000000000000004">
      <c r="BE6383" s="51"/>
      <c r="BF6383" s="51"/>
      <c r="BG6383" s="51"/>
      <c r="BH6383" s="51"/>
      <c r="BI6383" s="51"/>
    </row>
    <row r="6384" spans="57:61" x14ac:dyDescent="0.55000000000000004">
      <c r="BE6384" s="51"/>
      <c r="BF6384" s="51"/>
      <c r="BG6384" s="51"/>
      <c r="BH6384" s="51"/>
      <c r="BI6384" s="51"/>
    </row>
    <row r="6385" spans="57:61" x14ac:dyDescent="0.55000000000000004">
      <c r="BE6385" s="51"/>
      <c r="BF6385" s="51"/>
      <c r="BG6385" s="51"/>
      <c r="BH6385" s="51"/>
      <c r="BI6385" s="51"/>
    </row>
    <row r="6386" spans="57:61" x14ac:dyDescent="0.55000000000000004">
      <c r="BE6386" s="51"/>
      <c r="BF6386" s="51"/>
      <c r="BG6386" s="51"/>
      <c r="BH6386" s="51"/>
      <c r="BI6386" s="51"/>
    </row>
    <row r="6387" spans="57:61" x14ac:dyDescent="0.55000000000000004">
      <c r="BE6387" s="51"/>
      <c r="BF6387" s="51"/>
      <c r="BG6387" s="51"/>
      <c r="BH6387" s="51"/>
      <c r="BI6387" s="51"/>
    </row>
    <row r="6388" spans="57:61" x14ac:dyDescent="0.55000000000000004">
      <c r="BE6388" s="51"/>
      <c r="BF6388" s="51"/>
      <c r="BG6388" s="51"/>
      <c r="BH6388" s="51"/>
      <c r="BI6388" s="51"/>
    </row>
    <row r="6389" spans="57:61" x14ac:dyDescent="0.55000000000000004">
      <c r="BE6389" s="51"/>
      <c r="BF6389" s="51"/>
      <c r="BG6389" s="51"/>
      <c r="BH6389" s="51"/>
      <c r="BI6389" s="51"/>
    </row>
    <row r="6390" spans="57:61" x14ac:dyDescent="0.55000000000000004">
      <c r="BE6390" s="51"/>
      <c r="BF6390" s="51"/>
      <c r="BG6390" s="51"/>
      <c r="BH6390" s="51"/>
      <c r="BI6390" s="51"/>
    </row>
    <row r="6391" spans="57:61" x14ac:dyDescent="0.55000000000000004">
      <c r="BE6391" s="51"/>
      <c r="BF6391" s="51"/>
      <c r="BG6391" s="51"/>
      <c r="BH6391" s="51"/>
      <c r="BI6391" s="51"/>
    </row>
    <row r="6392" spans="57:61" x14ac:dyDescent="0.55000000000000004">
      <c r="BE6392" s="51"/>
      <c r="BF6392" s="51"/>
      <c r="BG6392" s="51"/>
      <c r="BH6392" s="51"/>
      <c r="BI6392" s="51"/>
    </row>
    <row r="6393" spans="57:61" x14ac:dyDescent="0.55000000000000004">
      <c r="BE6393" s="51"/>
      <c r="BF6393" s="51"/>
      <c r="BG6393" s="51"/>
      <c r="BH6393" s="51"/>
      <c r="BI6393" s="51"/>
    </row>
    <row r="6394" spans="57:61" x14ac:dyDescent="0.55000000000000004">
      <c r="BE6394" s="51"/>
      <c r="BF6394" s="51"/>
      <c r="BG6394" s="51"/>
      <c r="BH6394" s="51"/>
      <c r="BI6394" s="51"/>
    </row>
    <row r="6395" spans="57:61" x14ac:dyDescent="0.55000000000000004">
      <c r="BE6395" s="51"/>
      <c r="BF6395" s="51"/>
      <c r="BG6395" s="51"/>
      <c r="BH6395" s="51"/>
      <c r="BI6395" s="51"/>
    </row>
    <row r="6396" spans="57:61" x14ac:dyDescent="0.55000000000000004">
      <c r="BE6396" s="51"/>
      <c r="BF6396" s="51"/>
      <c r="BG6396" s="51"/>
      <c r="BH6396" s="51"/>
      <c r="BI6396" s="51"/>
    </row>
    <row r="6397" spans="57:61" x14ac:dyDescent="0.55000000000000004">
      <c r="BE6397" s="51"/>
      <c r="BF6397" s="51"/>
      <c r="BG6397" s="51"/>
      <c r="BH6397" s="51"/>
      <c r="BI6397" s="51"/>
    </row>
    <row r="6398" spans="57:61" x14ac:dyDescent="0.55000000000000004">
      <c r="BE6398" s="51"/>
      <c r="BF6398" s="51"/>
      <c r="BG6398" s="51"/>
      <c r="BH6398" s="51"/>
      <c r="BI6398" s="51"/>
    </row>
    <row r="6399" spans="57:61" x14ac:dyDescent="0.55000000000000004">
      <c r="BE6399" s="51"/>
      <c r="BF6399" s="51"/>
      <c r="BG6399" s="51"/>
      <c r="BH6399" s="51"/>
      <c r="BI6399" s="51"/>
    </row>
    <row r="6400" spans="57:61" x14ac:dyDescent="0.55000000000000004">
      <c r="BE6400" s="51"/>
      <c r="BF6400" s="51"/>
      <c r="BG6400" s="51"/>
      <c r="BH6400" s="51"/>
      <c r="BI6400" s="51"/>
    </row>
    <row r="6401" spans="57:61" x14ac:dyDescent="0.55000000000000004">
      <c r="BE6401" s="51"/>
      <c r="BF6401" s="51"/>
      <c r="BG6401" s="51"/>
      <c r="BH6401" s="51"/>
      <c r="BI6401" s="51"/>
    </row>
    <row r="6402" spans="57:61" x14ac:dyDescent="0.55000000000000004">
      <c r="BE6402" s="51"/>
      <c r="BF6402" s="51"/>
      <c r="BG6402" s="51"/>
      <c r="BH6402" s="51"/>
      <c r="BI6402" s="51"/>
    </row>
    <row r="6403" spans="57:61" x14ac:dyDescent="0.55000000000000004">
      <c r="BE6403" s="51"/>
      <c r="BF6403" s="51"/>
      <c r="BG6403" s="51"/>
      <c r="BH6403" s="51"/>
      <c r="BI6403" s="51"/>
    </row>
    <row r="6404" spans="57:61" x14ac:dyDescent="0.55000000000000004">
      <c r="BE6404" s="51"/>
      <c r="BF6404" s="51"/>
      <c r="BG6404" s="51"/>
      <c r="BH6404" s="51"/>
      <c r="BI6404" s="51"/>
    </row>
    <row r="6405" spans="57:61" x14ac:dyDescent="0.55000000000000004">
      <c r="BE6405" s="51"/>
      <c r="BF6405" s="51"/>
      <c r="BG6405" s="51"/>
      <c r="BH6405" s="51"/>
      <c r="BI6405" s="51"/>
    </row>
    <row r="6406" spans="57:61" x14ac:dyDescent="0.55000000000000004">
      <c r="BE6406" s="51"/>
      <c r="BF6406" s="51"/>
      <c r="BG6406" s="51"/>
      <c r="BH6406" s="51"/>
      <c r="BI6406" s="51"/>
    </row>
    <row r="6407" spans="57:61" x14ac:dyDescent="0.55000000000000004">
      <c r="BE6407" s="51"/>
      <c r="BF6407" s="51"/>
      <c r="BG6407" s="51"/>
      <c r="BH6407" s="51"/>
      <c r="BI6407" s="51"/>
    </row>
    <row r="6408" spans="57:61" x14ac:dyDescent="0.55000000000000004">
      <c r="BE6408" s="51"/>
      <c r="BF6408" s="51"/>
      <c r="BG6408" s="51"/>
      <c r="BH6408" s="51"/>
      <c r="BI6408" s="51"/>
    </row>
    <row r="6409" spans="57:61" x14ac:dyDescent="0.55000000000000004">
      <c r="BE6409" s="51"/>
      <c r="BF6409" s="51"/>
      <c r="BG6409" s="51"/>
      <c r="BH6409" s="51"/>
      <c r="BI6409" s="51"/>
    </row>
    <row r="6410" spans="57:61" x14ac:dyDescent="0.55000000000000004">
      <c r="BE6410" s="51"/>
      <c r="BF6410" s="51"/>
      <c r="BG6410" s="51"/>
      <c r="BH6410" s="51"/>
      <c r="BI6410" s="51"/>
    </row>
    <row r="6411" spans="57:61" x14ac:dyDescent="0.55000000000000004">
      <c r="BE6411" s="51"/>
      <c r="BF6411" s="51"/>
      <c r="BG6411" s="51"/>
      <c r="BH6411" s="51"/>
      <c r="BI6411" s="51"/>
    </row>
    <row r="6412" spans="57:61" x14ac:dyDescent="0.55000000000000004">
      <c r="BE6412" s="51"/>
      <c r="BF6412" s="51"/>
      <c r="BG6412" s="51"/>
      <c r="BH6412" s="51"/>
      <c r="BI6412" s="51"/>
    </row>
    <row r="6413" spans="57:61" x14ac:dyDescent="0.55000000000000004">
      <c r="BE6413" s="51"/>
      <c r="BF6413" s="51"/>
      <c r="BG6413" s="51"/>
      <c r="BH6413" s="51"/>
      <c r="BI6413" s="51"/>
    </row>
    <row r="6414" spans="57:61" x14ac:dyDescent="0.55000000000000004">
      <c r="BE6414" s="51"/>
      <c r="BF6414" s="51"/>
      <c r="BG6414" s="51"/>
      <c r="BH6414" s="51"/>
      <c r="BI6414" s="51"/>
    </row>
    <row r="6415" spans="57:61" x14ac:dyDescent="0.55000000000000004">
      <c r="BE6415" s="51"/>
      <c r="BF6415" s="51"/>
      <c r="BG6415" s="51"/>
      <c r="BH6415" s="51"/>
      <c r="BI6415" s="51"/>
    </row>
    <row r="6416" spans="57:61" x14ac:dyDescent="0.55000000000000004">
      <c r="BE6416" s="51"/>
      <c r="BF6416" s="51"/>
      <c r="BG6416" s="51"/>
      <c r="BH6416" s="51"/>
      <c r="BI6416" s="51"/>
    </row>
    <row r="6417" spans="57:61" x14ac:dyDescent="0.55000000000000004">
      <c r="BE6417" s="51"/>
      <c r="BF6417" s="51"/>
      <c r="BG6417" s="51"/>
      <c r="BH6417" s="51"/>
      <c r="BI6417" s="51"/>
    </row>
    <row r="6418" spans="57:61" x14ac:dyDescent="0.55000000000000004">
      <c r="BE6418" s="51"/>
      <c r="BF6418" s="51"/>
      <c r="BG6418" s="51"/>
      <c r="BH6418" s="51"/>
      <c r="BI6418" s="51"/>
    </row>
    <row r="6419" spans="57:61" x14ac:dyDescent="0.55000000000000004">
      <c r="BE6419" s="51"/>
      <c r="BF6419" s="51"/>
      <c r="BG6419" s="51"/>
      <c r="BH6419" s="51"/>
      <c r="BI6419" s="51"/>
    </row>
    <row r="6420" spans="57:61" x14ac:dyDescent="0.55000000000000004">
      <c r="BE6420" s="51"/>
      <c r="BF6420" s="51"/>
      <c r="BG6420" s="51"/>
      <c r="BH6420" s="51"/>
      <c r="BI6420" s="51"/>
    </row>
    <row r="6421" spans="57:61" x14ac:dyDescent="0.55000000000000004">
      <c r="BE6421" s="51"/>
      <c r="BF6421" s="51"/>
      <c r="BG6421" s="51"/>
      <c r="BH6421" s="51"/>
      <c r="BI6421" s="51"/>
    </row>
    <row r="6422" spans="57:61" x14ac:dyDescent="0.55000000000000004">
      <c r="BE6422" s="51"/>
      <c r="BF6422" s="51"/>
      <c r="BG6422" s="51"/>
      <c r="BH6422" s="51"/>
      <c r="BI6422" s="51"/>
    </row>
    <row r="6423" spans="57:61" x14ac:dyDescent="0.55000000000000004">
      <c r="BE6423" s="51"/>
      <c r="BF6423" s="51"/>
      <c r="BG6423" s="51"/>
      <c r="BH6423" s="51"/>
      <c r="BI6423" s="51"/>
    </row>
    <row r="6424" spans="57:61" x14ac:dyDescent="0.55000000000000004">
      <c r="BE6424" s="51"/>
      <c r="BF6424" s="51"/>
      <c r="BG6424" s="51"/>
      <c r="BH6424" s="51"/>
      <c r="BI6424" s="51"/>
    </row>
    <row r="6425" spans="57:61" x14ac:dyDescent="0.55000000000000004">
      <c r="BE6425" s="51"/>
      <c r="BF6425" s="51"/>
      <c r="BG6425" s="51"/>
      <c r="BH6425" s="51"/>
      <c r="BI6425" s="51"/>
    </row>
    <row r="6426" spans="57:61" x14ac:dyDescent="0.55000000000000004">
      <c r="BE6426" s="51"/>
      <c r="BF6426" s="51"/>
      <c r="BG6426" s="51"/>
      <c r="BH6426" s="51"/>
      <c r="BI6426" s="51"/>
    </row>
    <row r="6427" spans="57:61" x14ac:dyDescent="0.55000000000000004">
      <c r="BE6427" s="51"/>
      <c r="BF6427" s="51"/>
      <c r="BG6427" s="51"/>
      <c r="BH6427" s="51"/>
      <c r="BI6427" s="51"/>
    </row>
    <row r="6428" spans="57:61" x14ac:dyDescent="0.55000000000000004">
      <c r="BE6428" s="51"/>
      <c r="BF6428" s="51"/>
      <c r="BG6428" s="51"/>
      <c r="BH6428" s="51"/>
      <c r="BI6428" s="51"/>
    </row>
    <row r="6429" spans="57:61" x14ac:dyDescent="0.55000000000000004">
      <c r="BE6429" s="51"/>
      <c r="BF6429" s="51"/>
      <c r="BG6429" s="51"/>
      <c r="BH6429" s="51"/>
      <c r="BI6429" s="51"/>
    </row>
    <row r="6430" spans="57:61" x14ac:dyDescent="0.55000000000000004">
      <c r="BE6430" s="51"/>
      <c r="BF6430" s="51"/>
      <c r="BG6430" s="51"/>
      <c r="BH6430" s="51"/>
      <c r="BI6430" s="51"/>
    </row>
    <row r="6431" spans="57:61" x14ac:dyDescent="0.55000000000000004">
      <c r="BE6431" s="51"/>
      <c r="BF6431" s="51"/>
      <c r="BG6431" s="51"/>
      <c r="BH6431" s="51"/>
      <c r="BI6431" s="51"/>
    </row>
    <row r="6432" spans="57:61" x14ac:dyDescent="0.55000000000000004">
      <c r="BE6432" s="51"/>
      <c r="BF6432" s="51"/>
      <c r="BG6432" s="51"/>
      <c r="BH6432" s="51"/>
      <c r="BI6432" s="51"/>
    </row>
    <row r="6433" spans="57:61" x14ac:dyDescent="0.55000000000000004">
      <c r="BE6433" s="51"/>
      <c r="BF6433" s="51"/>
      <c r="BG6433" s="51"/>
      <c r="BH6433" s="51"/>
      <c r="BI6433" s="51"/>
    </row>
    <row r="6434" spans="57:61" x14ac:dyDescent="0.55000000000000004">
      <c r="BE6434" s="51"/>
      <c r="BF6434" s="51"/>
      <c r="BG6434" s="51"/>
      <c r="BH6434" s="51"/>
      <c r="BI6434" s="51"/>
    </row>
    <row r="6435" spans="57:61" x14ac:dyDescent="0.55000000000000004">
      <c r="BE6435" s="51"/>
      <c r="BF6435" s="51"/>
      <c r="BG6435" s="51"/>
      <c r="BH6435" s="51"/>
      <c r="BI6435" s="51"/>
    </row>
    <row r="6436" spans="57:61" x14ac:dyDescent="0.55000000000000004">
      <c r="BE6436" s="51"/>
      <c r="BF6436" s="51"/>
      <c r="BG6436" s="51"/>
      <c r="BH6436" s="51"/>
      <c r="BI6436" s="51"/>
    </row>
    <row r="6437" spans="57:61" x14ac:dyDescent="0.55000000000000004">
      <c r="BE6437" s="51"/>
      <c r="BF6437" s="51"/>
      <c r="BG6437" s="51"/>
      <c r="BH6437" s="51"/>
      <c r="BI6437" s="51"/>
    </row>
    <row r="6438" spans="57:61" x14ac:dyDescent="0.55000000000000004">
      <c r="BE6438" s="51"/>
      <c r="BF6438" s="51"/>
      <c r="BG6438" s="51"/>
      <c r="BH6438" s="51"/>
      <c r="BI6438" s="51"/>
    </row>
    <row r="6439" spans="57:61" x14ac:dyDescent="0.55000000000000004">
      <c r="BE6439" s="51"/>
      <c r="BF6439" s="51"/>
      <c r="BG6439" s="51"/>
      <c r="BH6439" s="51"/>
      <c r="BI6439" s="51"/>
    </row>
    <row r="6440" spans="57:61" x14ac:dyDescent="0.55000000000000004">
      <c r="BE6440" s="51"/>
      <c r="BF6440" s="51"/>
      <c r="BG6440" s="51"/>
      <c r="BH6440" s="51"/>
      <c r="BI6440" s="51"/>
    </row>
    <row r="6441" spans="57:61" x14ac:dyDescent="0.55000000000000004">
      <c r="BE6441" s="51"/>
      <c r="BF6441" s="51"/>
      <c r="BG6441" s="51"/>
      <c r="BH6441" s="51"/>
      <c r="BI6441" s="51"/>
    </row>
    <row r="6442" spans="57:61" x14ac:dyDescent="0.55000000000000004">
      <c r="BE6442" s="51"/>
      <c r="BF6442" s="51"/>
      <c r="BG6442" s="51"/>
      <c r="BH6442" s="51"/>
      <c r="BI6442" s="51"/>
    </row>
    <row r="6443" spans="57:61" x14ac:dyDescent="0.55000000000000004">
      <c r="BE6443" s="51"/>
      <c r="BF6443" s="51"/>
      <c r="BG6443" s="51"/>
      <c r="BH6443" s="51"/>
      <c r="BI6443" s="51"/>
    </row>
    <row r="6444" spans="57:61" x14ac:dyDescent="0.55000000000000004">
      <c r="BE6444" s="51"/>
      <c r="BF6444" s="51"/>
      <c r="BG6444" s="51"/>
      <c r="BH6444" s="51"/>
      <c r="BI6444" s="51"/>
    </row>
    <row r="6445" spans="57:61" x14ac:dyDescent="0.55000000000000004">
      <c r="BE6445" s="51"/>
      <c r="BF6445" s="51"/>
      <c r="BG6445" s="51"/>
      <c r="BH6445" s="51"/>
      <c r="BI6445" s="51"/>
    </row>
    <row r="6446" spans="57:61" x14ac:dyDescent="0.55000000000000004">
      <c r="BE6446" s="51"/>
      <c r="BF6446" s="51"/>
      <c r="BG6446" s="51"/>
      <c r="BH6446" s="51"/>
      <c r="BI6446" s="51"/>
    </row>
    <row r="6447" spans="57:61" x14ac:dyDescent="0.55000000000000004">
      <c r="BE6447" s="51"/>
      <c r="BF6447" s="51"/>
      <c r="BG6447" s="51"/>
      <c r="BH6447" s="51"/>
      <c r="BI6447" s="51"/>
    </row>
    <row r="6448" spans="57:61" x14ac:dyDescent="0.55000000000000004">
      <c r="BE6448" s="51"/>
      <c r="BF6448" s="51"/>
      <c r="BG6448" s="51"/>
      <c r="BH6448" s="51"/>
      <c r="BI6448" s="51"/>
    </row>
    <row r="6449" spans="57:61" x14ac:dyDescent="0.55000000000000004">
      <c r="BE6449" s="51"/>
      <c r="BF6449" s="51"/>
      <c r="BG6449" s="51"/>
      <c r="BH6449" s="51"/>
      <c r="BI6449" s="51"/>
    </row>
    <row r="6450" spans="57:61" x14ac:dyDescent="0.55000000000000004">
      <c r="BE6450" s="51"/>
      <c r="BF6450" s="51"/>
      <c r="BG6450" s="51"/>
      <c r="BH6450" s="51"/>
      <c r="BI6450" s="51"/>
    </row>
    <row r="6451" spans="57:61" x14ac:dyDescent="0.55000000000000004">
      <c r="BE6451" s="51"/>
      <c r="BF6451" s="51"/>
      <c r="BG6451" s="51"/>
      <c r="BH6451" s="51"/>
      <c r="BI6451" s="51"/>
    </row>
    <row r="6452" spans="57:61" x14ac:dyDescent="0.55000000000000004">
      <c r="BE6452" s="51"/>
      <c r="BF6452" s="51"/>
      <c r="BG6452" s="51"/>
      <c r="BH6452" s="51"/>
      <c r="BI6452" s="51"/>
    </row>
    <row r="6453" spans="57:61" x14ac:dyDescent="0.55000000000000004">
      <c r="BE6453" s="51"/>
      <c r="BF6453" s="51"/>
      <c r="BG6453" s="51"/>
      <c r="BH6453" s="51"/>
      <c r="BI6453" s="51"/>
    </row>
    <row r="6454" spans="57:61" x14ac:dyDescent="0.55000000000000004">
      <c r="BE6454" s="51"/>
      <c r="BF6454" s="51"/>
      <c r="BG6454" s="51"/>
      <c r="BH6454" s="51"/>
      <c r="BI6454" s="51"/>
    </row>
    <row r="6455" spans="57:61" x14ac:dyDescent="0.55000000000000004">
      <c r="BE6455" s="51"/>
      <c r="BF6455" s="51"/>
      <c r="BG6455" s="51"/>
      <c r="BH6455" s="51"/>
      <c r="BI6455" s="51"/>
    </row>
    <row r="6456" spans="57:61" x14ac:dyDescent="0.55000000000000004">
      <c r="BE6456" s="51"/>
      <c r="BF6456" s="51"/>
      <c r="BG6456" s="51"/>
      <c r="BH6456" s="51"/>
      <c r="BI6456" s="51"/>
    </row>
    <row r="6457" spans="57:61" x14ac:dyDescent="0.55000000000000004">
      <c r="BE6457" s="51"/>
      <c r="BF6457" s="51"/>
      <c r="BG6457" s="51"/>
      <c r="BH6457" s="51"/>
      <c r="BI6457" s="51"/>
    </row>
    <row r="6458" spans="57:61" x14ac:dyDescent="0.55000000000000004">
      <c r="BE6458" s="51"/>
      <c r="BF6458" s="51"/>
      <c r="BG6458" s="51"/>
      <c r="BH6458" s="51"/>
      <c r="BI6458" s="51"/>
    </row>
    <row r="6459" spans="57:61" x14ac:dyDescent="0.55000000000000004">
      <c r="BE6459" s="51"/>
      <c r="BF6459" s="51"/>
      <c r="BG6459" s="51"/>
      <c r="BH6459" s="51"/>
      <c r="BI6459" s="51"/>
    </row>
    <row r="6460" spans="57:61" x14ac:dyDescent="0.55000000000000004">
      <c r="BE6460" s="51"/>
      <c r="BF6460" s="51"/>
      <c r="BG6460" s="51"/>
      <c r="BH6460" s="51"/>
      <c r="BI6460" s="51"/>
    </row>
    <row r="6461" spans="57:61" x14ac:dyDescent="0.55000000000000004">
      <c r="BE6461" s="51"/>
      <c r="BF6461" s="51"/>
      <c r="BG6461" s="51"/>
      <c r="BH6461" s="51"/>
      <c r="BI6461" s="51"/>
    </row>
    <row r="6462" spans="57:61" x14ac:dyDescent="0.55000000000000004">
      <c r="BE6462" s="51"/>
      <c r="BF6462" s="51"/>
      <c r="BG6462" s="51"/>
      <c r="BH6462" s="51"/>
      <c r="BI6462" s="51"/>
    </row>
    <row r="6463" spans="57:61" x14ac:dyDescent="0.55000000000000004">
      <c r="BE6463" s="51"/>
      <c r="BF6463" s="51"/>
      <c r="BG6463" s="51"/>
      <c r="BH6463" s="51"/>
      <c r="BI6463" s="51"/>
    </row>
    <row r="6464" spans="57:61" x14ac:dyDescent="0.55000000000000004">
      <c r="BE6464" s="51"/>
      <c r="BF6464" s="51"/>
      <c r="BG6464" s="51"/>
      <c r="BH6464" s="51"/>
      <c r="BI6464" s="51"/>
    </row>
    <row r="6465" spans="57:61" x14ac:dyDescent="0.55000000000000004">
      <c r="BE6465" s="51"/>
      <c r="BF6465" s="51"/>
      <c r="BG6465" s="51"/>
      <c r="BH6465" s="51"/>
      <c r="BI6465" s="51"/>
    </row>
    <row r="6466" spans="57:61" x14ac:dyDescent="0.55000000000000004">
      <c r="BE6466" s="51"/>
      <c r="BF6466" s="51"/>
      <c r="BG6466" s="51"/>
      <c r="BH6466" s="51"/>
      <c r="BI6466" s="51"/>
    </row>
    <row r="6467" spans="57:61" x14ac:dyDescent="0.55000000000000004">
      <c r="BE6467" s="51"/>
      <c r="BF6467" s="51"/>
      <c r="BG6467" s="51"/>
      <c r="BH6467" s="51"/>
      <c r="BI6467" s="51"/>
    </row>
    <row r="6468" spans="57:61" x14ac:dyDescent="0.55000000000000004">
      <c r="BE6468" s="51"/>
      <c r="BF6468" s="51"/>
      <c r="BG6468" s="51"/>
      <c r="BH6468" s="51"/>
      <c r="BI6468" s="51"/>
    </row>
    <row r="6469" spans="57:61" x14ac:dyDescent="0.55000000000000004">
      <c r="BE6469" s="51"/>
      <c r="BF6469" s="51"/>
      <c r="BG6469" s="51"/>
      <c r="BH6469" s="51"/>
      <c r="BI6469" s="51"/>
    </row>
    <row r="6470" spans="57:61" x14ac:dyDescent="0.55000000000000004">
      <c r="BE6470" s="51"/>
      <c r="BF6470" s="51"/>
      <c r="BG6470" s="51"/>
      <c r="BH6470" s="51"/>
      <c r="BI6470" s="51"/>
    </row>
    <row r="6471" spans="57:61" x14ac:dyDescent="0.55000000000000004">
      <c r="BE6471" s="51"/>
      <c r="BF6471" s="51"/>
      <c r="BG6471" s="51"/>
      <c r="BH6471" s="51"/>
      <c r="BI6471" s="51"/>
    </row>
    <row r="6472" spans="57:61" x14ac:dyDescent="0.55000000000000004">
      <c r="BE6472" s="51"/>
      <c r="BF6472" s="51"/>
      <c r="BG6472" s="51"/>
      <c r="BH6472" s="51"/>
      <c r="BI6472" s="51"/>
    </row>
    <row r="6473" spans="57:61" x14ac:dyDescent="0.55000000000000004">
      <c r="BE6473" s="51"/>
      <c r="BF6473" s="51"/>
      <c r="BG6473" s="51"/>
      <c r="BH6473" s="51"/>
      <c r="BI6473" s="51"/>
    </row>
    <row r="6474" spans="57:61" x14ac:dyDescent="0.55000000000000004">
      <c r="BE6474" s="51"/>
      <c r="BF6474" s="51"/>
      <c r="BG6474" s="51"/>
      <c r="BH6474" s="51"/>
      <c r="BI6474" s="51"/>
    </row>
    <row r="6475" spans="57:61" x14ac:dyDescent="0.55000000000000004">
      <c r="BE6475" s="51"/>
      <c r="BF6475" s="51"/>
      <c r="BG6475" s="51"/>
      <c r="BH6475" s="51"/>
      <c r="BI6475" s="51"/>
    </row>
    <row r="6476" spans="57:61" x14ac:dyDescent="0.55000000000000004">
      <c r="BE6476" s="51"/>
      <c r="BF6476" s="51"/>
      <c r="BG6476" s="51"/>
      <c r="BH6476" s="51"/>
      <c r="BI6476" s="51"/>
    </row>
    <row r="6477" spans="57:61" x14ac:dyDescent="0.55000000000000004">
      <c r="BE6477" s="51"/>
      <c r="BF6477" s="51"/>
      <c r="BG6477" s="51"/>
      <c r="BH6477" s="51"/>
      <c r="BI6477" s="51"/>
    </row>
    <row r="6478" spans="57:61" x14ac:dyDescent="0.55000000000000004">
      <c r="BE6478" s="51"/>
      <c r="BF6478" s="51"/>
      <c r="BG6478" s="51"/>
      <c r="BH6478" s="51"/>
      <c r="BI6478" s="51"/>
    </row>
    <row r="6479" spans="57:61" x14ac:dyDescent="0.55000000000000004">
      <c r="BE6479" s="51"/>
      <c r="BF6479" s="51"/>
      <c r="BG6479" s="51"/>
      <c r="BH6479" s="51"/>
      <c r="BI6479" s="51"/>
    </row>
    <row r="6480" spans="57:61" x14ac:dyDescent="0.55000000000000004">
      <c r="BE6480" s="51"/>
      <c r="BF6480" s="51"/>
      <c r="BG6480" s="51"/>
      <c r="BH6480" s="51"/>
      <c r="BI6480" s="51"/>
    </row>
    <row r="6481" spans="57:61" x14ac:dyDescent="0.55000000000000004">
      <c r="BE6481" s="51"/>
      <c r="BF6481" s="51"/>
      <c r="BG6481" s="51"/>
      <c r="BH6481" s="51"/>
      <c r="BI6481" s="51"/>
    </row>
    <row r="6482" spans="57:61" x14ac:dyDescent="0.55000000000000004">
      <c r="BE6482" s="51"/>
      <c r="BF6482" s="51"/>
      <c r="BG6482" s="51"/>
      <c r="BH6482" s="51"/>
      <c r="BI6482" s="51"/>
    </row>
    <row r="6483" spans="57:61" x14ac:dyDescent="0.55000000000000004">
      <c r="BE6483" s="51"/>
      <c r="BF6483" s="51"/>
      <c r="BG6483" s="51"/>
      <c r="BH6483" s="51"/>
      <c r="BI6483" s="51"/>
    </row>
    <row r="6484" spans="57:61" x14ac:dyDescent="0.55000000000000004">
      <c r="BE6484" s="51"/>
      <c r="BF6484" s="51"/>
      <c r="BG6484" s="51"/>
      <c r="BH6484" s="51"/>
      <c r="BI6484" s="51"/>
    </row>
    <row r="6485" spans="57:61" x14ac:dyDescent="0.55000000000000004">
      <c r="BE6485" s="51"/>
      <c r="BF6485" s="51"/>
      <c r="BG6485" s="51"/>
      <c r="BH6485" s="51"/>
      <c r="BI6485" s="51"/>
    </row>
    <row r="6486" spans="57:61" x14ac:dyDescent="0.55000000000000004">
      <c r="BE6486" s="51"/>
      <c r="BF6486" s="51"/>
      <c r="BG6486" s="51"/>
      <c r="BH6486" s="51"/>
      <c r="BI6486" s="51"/>
    </row>
    <row r="6487" spans="57:61" x14ac:dyDescent="0.55000000000000004">
      <c r="BE6487" s="51"/>
      <c r="BF6487" s="51"/>
      <c r="BG6487" s="51"/>
      <c r="BH6487" s="51"/>
      <c r="BI6487" s="51"/>
    </row>
    <row r="6488" spans="57:61" x14ac:dyDescent="0.55000000000000004">
      <c r="BE6488" s="51"/>
      <c r="BF6488" s="51"/>
      <c r="BG6488" s="51"/>
      <c r="BH6488" s="51"/>
      <c r="BI6488" s="51"/>
    </row>
    <row r="6489" spans="57:61" x14ac:dyDescent="0.55000000000000004">
      <c r="BE6489" s="51"/>
      <c r="BF6489" s="51"/>
      <c r="BG6489" s="51"/>
      <c r="BH6489" s="51"/>
      <c r="BI6489" s="51"/>
    </row>
    <row r="6490" spans="57:61" x14ac:dyDescent="0.55000000000000004">
      <c r="BE6490" s="51"/>
      <c r="BF6490" s="51"/>
      <c r="BG6490" s="51"/>
      <c r="BH6490" s="51"/>
      <c r="BI6490" s="51"/>
    </row>
    <row r="6491" spans="57:61" x14ac:dyDescent="0.55000000000000004">
      <c r="BE6491" s="51"/>
      <c r="BF6491" s="51"/>
      <c r="BG6491" s="51"/>
      <c r="BH6491" s="51"/>
      <c r="BI6491" s="51"/>
    </row>
    <row r="6492" spans="57:61" x14ac:dyDescent="0.55000000000000004">
      <c r="BE6492" s="51"/>
      <c r="BF6492" s="51"/>
      <c r="BG6492" s="51"/>
      <c r="BH6492" s="51"/>
      <c r="BI6492" s="51"/>
    </row>
    <row r="6493" spans="57:61" x14ac:dyDescent="0.55000000000000004">
      <c r="BE6493" s="51"/>
      <c r="BF6493" s="51"/>
      <c r="BG6493" s="51"/>
      <c r="BH6493" s="51"/>
      <c r="BI6493" s="51"/>
    </row>
    <row r="6494" spans="57:61" x14ac:dyDescent="0.55000000000000004">
      <c r="BE6494" s="51"/>
      <c r="BF6494" s="51"/>
      <c r="BG6494" s="51"/>
      <c r="BH6494" s="51"/>
      <c r="BI6494" s="51"/>
    </row>
    <row r="6495" spans="57:61" x14ac:dyDescent="0.55000000000000004">
      <c r="BE6495" s="51"/>
      <c r="BF6495" s="51"/>
      <c r="BG6495" s="51"/>
      <c r="BH6495" s="51"/>
      <c r="BI6495" s="51"/>
    </row>
    <row r="6496" spans="57:61" x14ac:dyDescent="0.55000000000000004">
      <c r="BE6496" s="51"/>
      <c r="BF6496" s="51"/>
      <c r="BG6496" s="51"/>
      <c r="BH6496" s="51"/>
      <c r="BI6496" s="51"/>
    </row>
    <row r="6497" spans="57:61" x14ac:dyDescent="0.55000000000000004">
      <c r="BE6497" s="51"/>
      <c r="BF6497" s="51"/>
      <c r="BG6497" s="51"/>
      <c r="BH6497" s="51"/>
      <c r="BI6497" s="51"/>
    </row>
    <row r="6498" spans="57:61" x14ac:dyDescent="0.55000000000000004">
      <c r="BE6498" s="51"/>
      <c r="BF6498" s="51"/>
      <c r="BG6498" s="51"/>
      <c r="BH6498" s="51"/>
      <c r="BI6498" s="51"/>
    </row>
    <row r="6499" spans="57:61" x14ac:dyDescent="0.55000000000000004">
      <c r="BE6499" s="51"/>
      <c r="BF6499" s="51"/>
      <c r="BG6499" s="51"/>
      <c r="BH6499" s="51"/>
      <c r="BI6499" s="51"/>
    </row>
    <row r="6500" spans="57:61" x14ac:dyDescent="0.55000000000000004">
      <c r="BE6500" s="51"/>
      <c r="BF6500" s="51"/>
      <c r="BG6500" s="51"/>
      <c r="BH6500" s="51"/>
      <c r="BI6500" s="51"/>
    </row>
    <row r="6501" spans="57:61" x14ac:dyDescent="0.55000000000000004">
      <c r="BE6501" s="51"/>
      <c r="BF6501" s="51"/>
      <c r="BG6501" s="51"/>
      <c r="BH6501" s="51"/>
      <c r="BI6501" s="51"/>
    </row>
    <row r="6502" spans="57:61" x14ac:dyDescent="0.55000000000000004">
      <c r="BE6502" s="51"/>
      <c r="BF6502" s="51"/>
      <c r="BG6502" s="51"/>
      <c r="BH6502" s="51"/>
      <c r="BI6502" s="51"/>
    </row>
    <row r="6503" spans="57:61" x14ac:dyDescent="0.55000000000000004">
      <c r="BE6503" s="51"/>
      <c r="BF6503" s="51"/>
      <c r="BG6503" s="51"/>
      <c r="BH6503" s="51"/>
      <c r="BI6503" s="51"/>
    </row>
    <row r="6504" spans="57:61" x14ac:dyDescent="0.55000000000000004">
      <c r="BE6504" s="51"/>
      <c r="BF6504" s="51"/>
      <c r="BG6504" s="51"/>
      <c r="BH6504" s="51"/>
      <c r="BI6504" s="51"/>
    </row>
    <row r="6505" spans="57:61" x14ac:dyDescent="0.55000000000000004">
      <c r="BE6505" s="51"/>
      <c r="BF6505" s="51"/>
      <c r="BG6505" s="51"/>
      <c r="BH6505" s="51"/>
      <c r="BI6505" s="51"/>
    </row>
    <row r="6506" spans="57:61" x14ac:dyDescent="0.55000000000000004">
      <c r="BE6506" s="51"/>
      <c r="BF6506" s="51"/>
      <c r="BG6506" s="51"/>
      <c r="BH6506" s="51"/>
      <c r="BI6506" s="51"/>
    </row>
    <row r="6507" spans="57:61" x14ac:dyDescent="0.55000000000000004">
      <c r="BE6507" s="51"/>
      <c r="BF6507" s="51"/>
      <c r="BG6507" s="51"/>
      <c r="BH6507" s="51"/>
      <c r="BI6507" s="51"/>
    </row>
    <row r="6508" spans="57:61" x14ac:dyDescent="0.55000000000000004">
      <c r="BE6508" s="51"/>
      <c r="BF6508" s="51"/>
      <c r="BG6508" s="51"/>
      <c r="BH6508" s="51"/>
      <c r="BI6508" s="51"/>
    </row>
    <row r="6509" spans="57:61" x14ac:dyDescent="0.55000000000000004">
      <c r="BE6509" s="51"/>
      <c r="BF6509" s="51"/>
      <c r="BG6509" s="51"/>
      <c r="BH6509" s="51"/>
      <c r="BI6509" s="51"/>
    </row>
    <row r="6510" spans="57:61" x14ac:dyDescent="0.55000000000000004">
      <c r="BE6510" s="51"/>
      <c r="BF6510" s="51"/>
      <c r="BG6510" s="51"/>
      <c r="BH6510" s="51"/>
      <c r="BI6510" s="51"/>
    </row>
    <row r="6511" spans="57:61" x14ac:dyDescent="0.55000000000000004">
      <c r="BE6511" s="51"/>
      <c r="BF6511" s="51"/>
      <c r="BG6511" s="51"/>
      <c r="BH6511" s="51"/>
      <c r="BI6511" s="51"/>
    </row>
    <row r="6512" spans="57:61" x14ac:dyDescent="0.55000000000000004">
      <c r="BE6512" s="51"/>
      <c r="BF6512" s="51"/>
      <c r="BG6512" s="51"/>
      <c r="BH6512" s="51"/>
      <c r="BI6512" s="51"/>
    </row>
    <row r="6513" spans="57:61" x14ac:dyDescent="0.55000000000000004">
      <c r="BE6513" s="51"/>
      <c r="BF6513" s="51"/>
      <c r="BG6513" s="51"/>
      <c r="BH6513" s="51"/>
      <c r="BI6513" s="51"/>
    </row>
    <row r="6514" spans="57:61" x14ac:dyDescent="0.55000000000000004">
      <c r="BE6514" s="51"/>
      <c r="BF6514" s="51"/>
      <c r="BG6514" s="51"/>
      <c r="BH6514" s="51"/>
      <c r="BI6514" s="51"/>
    </row>
    <row r="6515" spans="57:61" x14ac:dyDescent="0.55000000000000004">
      <c r="BE6515" s="51"/>
      <c r="BF6515" s="51"/>
      <c r="BG6515" s="51"/>
      <c r="BH6515" s="51"/>
      <c r="BI6515" s="51"/>
    </row>
    <row r="6516" spans="57:61" x14ac:dyDescent="0.55000000000000004">
      <c r="BE6516" s="51"/>
      <c r="BF6516" s="51"/>
      <c r="BG6516" s="51"/>
      <c r="BH6516" s="51"/>
      <c r="BI6516" s="51"/>
    </row>
    <row r="6517" spans="57:61" x14ac:dyDescent="0.55000000000000004">
      <c r="BE6517" s="51"/>
      <c r="BF6517" s="51"/>
      <c r="BG6517" s="51"/>
      <c r="BH6517" s="51"/>
      <c r="BI6517" s="51"/>
    </row>
    <row r="6518" spans="57:61" x14ac:dyDescent="0.55000000000000004">
      <c r="BE6518" s="51"/>
      <c r="BF6518" s="51"/>
      <c r="BG6518" s="51"/>
      <c r="BH6518" s="51"/>
      <c r="BI6518" s="51"/>
    </row>
    <row r="6519" spans="57:61" x14ac:dyDescent="0.55000000000000004">
      <c r="BE6519" s="51"/>
      <c r="BF6519" s="51"/>
      <c r="BG6519" s="51"/>
      <c r="BH6519" s="51"/>
      <c r="BI6519" s="51"/>
    </row>
    <row r="6520" spans="57:61" x14ac:dyDescent="0.55000000000000004">
      <c r="BE6520" s="51"/>
      <c r="BF6520" s="51"/>
      <c r="BG6520" s="51"/>
      <c r="BH6520" s="51"/>
      <c r="BI6520" s="51"/>
    </row>
    <row r="6521" spans="57:61" x14ac:dyDescent="0.55000000000000004">
      <c r="BE6521" s="51"/>
      <c r="BF6521" s="51"/>
      <c r="BG6521" s="51"/>
      <c r="BH6521" s="51"/>
      <c r="BI6521" s="51"/>
    </row>
    <row r="6522" spans="57:61" x14ac:dyDescent="0.55000000000000004">
      <c r="BE6522" s="51"/>
      <c r="BF6522" s="51"/>
      <c r="BG6522" s="51"/>
      <c r="BH6522" s="51"/>
      <c r="BI6522" s="51"/>
    </row>
    <row r="6523" spans="57:61" x14ac:dyDescent="0.55000000000000004">
      <c r="BE6523" s="51"/>
      <c r="BF6523" s="51"/>
      <c r="BG6523" s="51"/>
      <c r="BH6523" s="51"/>
      <c r="BI6523" s="51"/>
    </row>
    <row r="6524" spans="57:61" x14ac:dyDescent="0.55000000000000004">
      <c r="BE6524" s="51"/>
      <c r="BF6524" s="51"/>
      <c r="BG6524" s="51"/>
      <c r="BH6524" s="51"/>
      <c r="BI6524" s="51"/>
    </row>
    <row r="6525" spans="57:61" x14ac:dyDescent="0.55000000000000004">
      <c r="BE6525" s="51"/>
      <c r="BF6525" s="51"/>
      <c r="BG6525" s="51"/>
      <c r="BH6525" s="51"/>
      <c r="BI6525" s="51"/>
    </row>
    <row r="6526" spans="57:61" x14ac:dyDescent="0.55000000000000004">
      <c r="BE6526" s="51"/>
      <c r="BF6526" s="51"/>
      <c r="BG6526" s="51"/>
      <c r="BH6526" s="51"/>
      <c r="BI6526" s="51"/>
    </row>
    <row r="6527" spans="57:61" x14ac:dyDescent="0.55000000000000004">
      <c r="BE6527" s="51"/>
      <c r="BF6527" s="51"/>
      <c r="BG6527" s="51"/>
      <c r="BH6527" s="51"/>
      <c r="BI6527" s="51"/>
    </row>
    <row r="6528" spans="57:61" x14ac:dyDescent="0.55000000000000004">
      <c r="BE6528" s="51"/>
      <c r="BF6528" s="51"/>
      <c r="BG6528" s="51"/>
      <c r="BH6528" s="51"/>
      <c r="BI6528" s="51"/>
    </row>
    <row r="6529" spans="57:61" x14ac:dyDescent="0.55000000000000004">
      <c r="BE6529" s="51"/>
      <c r="BF6529" s="51"/>
      <c r="BG6529" s="51"/>
      <c r="BH6529" s="51"/>
      <c r="BI6529" s="51"/>
    </row>
    <row r="6530" spans="57:61" x14ac:dyDescent="0.55000000000000004">
      <c r="BE6530" s="51"/>
      <c r="BF6530" s="51"/>
      <c r="BG6530" s="51"/>
      <c r="BH6530" s="51"/>
      <c r="BI6530" s="51"/>
    </row>
    <row r="6531" spans="57:61" x14ac:dyDescent="0.55000000000000004">
      <c r="BE6531" s="51"/>
      <c r="BF6531" s="51"/>
      <c r="BG6531" s="51"/>
      <c r="BH6531" s="51"/>
      <c r="BI6531" s="51"/>
    </row>
    <row r="6532" spans="57:61" x14ac:dyDescent="0.55000000000000004">
      <c r="BE6532" s="51"/>
      <c r="BF6532" s="51"/>
      <c r="BG6532" s="51"/>
      <c r="BH6532" s="51"/>
      <c r="BI6532" s="51"/>
    </row>
    <row r="6533" spans="57:61" x14ac:dyDescent="0.55000000000000004">
      <c r="BE6533" s="51"/>
      <c r="BF6533" s="51"/>
      <c r="BG6533" s="51"/>
      <c r="BH6533" s="51"/>
      <c r="BI6533" s="51"/>
    </row>
    <row r="6534" spans="57:61" x14ac:dyDescent="0.55000000000000004">
      <c r="BE6534" s="51"/>
      <c r="BF6534" s="51"/>
      <c r="BG6534" s="51"/>
      <c r="BH6534" s="51"/>
      <c r="BI6534" s="51"/>
    </row>
    <row r="6535" spans="57:61" x14ac:dyDescent="0.55000000000000004">
      <c r="BE6535" s="51"/>
      <c r="BF6535" s="51"/>
      <c r="BG6535" s="51"/>
      <c r="BH6535" s="51"/>
      <c r="BI6535" s="51"/>
    </row>
    <row r="6536" spans="57:61" x14ac:dyDescent="0.55000000000000004">
      <c r="BE6536" s="51"/>
      <c r="BF6536" s="51"/>
      <c r="BG6536" s="51"/>
      <c r="BH6536" s="51"/>
      <c r="BI6536" s="51"/>
    </row>
    <row r="6537" spans="57:61" x14ac:dyDescent="0.55000000000000004">
      <c r="BE6537" s="51"/>
      <c r="BF6537" s="51"/>
      <c r="BG6537" s="51"/>
      <c r="BH6537" s="51"/>
      <c r="BI6537" s="51"/>
    </row>
    <row r="6538" spans="57:61" x14ac:dyDescent="0.55000000000000004">
      <c r="BE6538" s="51"/>
      <c r="BF6538" s="51"/>
      <c r="BG6538" s="51"/>
      <c r="BH6538" s="51"/>
      <c r="BI6538" s="51"/>
    </row>
    <row r="6539" spans="57:61" x14ac:dyDescent="0.55000000000000004">
      <c r="BE6539" s="51"/>
      <c r="BF6539" s="51"/>
      <c r="BG6539" s="51"/>
      <c r="BH6539" s="51"/>
      <c r="BI6539" s="51"/>
    </row>
    <row r="6540" spans="57:61" x14ac:dyDescent="0.55000000000000004">
      <c r="BE6540" s="51"/>
      <c r="BF6540" s="51"/>
      <c r="BG6540" s="51"/>
      <c r="BH6540" s="51"/>
      <c r="BI6540" s="51"/>
    </row>
    <row r="6541" spans="57:61" x14ac:dyDescent="0.55000000000000004">
      <c r="BE6541" s="51"/>
      <c r="BF6541" s="51"/>
      <c r="BG6541" s="51"/>
      <c r="BH6541" s="51"/>
      <c r="BI6541" s="51"/>
    </row>
    <row r="6542" spans="57:61" x14ac:dyDescent="0.55000000000000004">
      <c r="BE6542" s="51"/>
      <c r="BF6542" s="51"/>
      <c r="BG6542" s="51"/>
      <c r="BH6542" s="51"/>
      <c r="BI6542" s="51"/>
    </row>
    <row r="6543" spans="57:61" x14ac:dyDescent="0.55000000000000004">
      <c r="BE6543" s="51"/>
      <c r="BF6543" s="51"/>
      <c r="BG6543" s="51"/>
      <c r="BH6543" s="51"/>
      <c r="BI6543" s="51"/>
    </row>
    <row r="6544" spans="57:61" x14ac:dyDescent="0.55000000000000004">
      <c r="BE6544" s="51"/>
      <c r="BF6544" s="51"/>
      <c r="BG6544" s="51"/>
      <c r="BH6544" s="51"/>
      <c r="BI6544" s="51"/>
    </row>
    <row r="6545" spans="57:61" x14ac:dyDescent="0.55000000000000004">
      <c r="BE6545" s="51"/>
      <c r="BF6545" s="51"/>
      <c r="BG6545" s="51"/>
      <c r="BH6545" s="51"/>
      <c r="BI6545" s="51"/>
    </row>
    <row r="6546" spans="57:61" x14ac:dyDescent="0.55000000000000004">
      <c r="BE6546" s="51"/>
      <c r="BF6546" s="51"/>
      <c r="BG6546" s="51"/>
      <c r="BH6546" s="51"/>
      <c r="BI6546" s="51"/>
    </row>
    <row r="6547" spans="57:61" x14ac:dyDescent="0.55000000000000004">
      <c r="BE6547" s="51"/>
      <c r="BF6547" s="51"/>
      <c r="BG6547" s="51"/>
      <c r="BH6547" s="51"/>
      <c r="BI6547" s="51"/>
    </row>
    <row r="6548" spans="57:61" x14ac:dyDescent="0.55000000000000004">
      <c r="BE6548" s="51"/>
      <c r="BF6548" s="51"/>
      <c r="BG6548" s="51"/>
      <c r="BH6548" s="51"/>
      <c r="BI6548" s="51"/>
    </row>
    <row r="6549" spans="57:61" x14ac:dyDescent="0.55000000000000004">
      <c r="BE6549" s="51"/>
      <c r="BF6549" s="51"/>
      <c r="BG6549" s="51"/>
      <c r="BH6549" s="51"/>
      <c r="BI6549" s="51"/>
    </row>
    <row r="6550" spans="57:61" x14ac:dyDescent="0.55000000000000004">
      <c r="BE6550" s="51"/>
      <c r="BF6550" s="51"/>
      <c r="BG6550" s="51"/>
      <c r="BH6550" s="51"/>
      <c r="BI6550" s="51"/>
    </row>
    <row r="6551" spans="57:61" x14ac:dyDescent="0.55000000000000004">
      <c r="BE6551" s="51"/>
      <c r="BF6551" s="51"/>
      <c r="BG6551" s="51"/>
      <c r="BH6551" s="51"/>
      <c r="BI6551" s="51"/>
    </row>
    <row r="6552" spans="57:61" x14ac:dyDescent="0.55000000000000004">
      <c r="BE6552" s="51"/>
      <c r="BF6552" s="51"/>
      <c r="BG6552" s="51"/>
      <c r="BH6552" s="51"/>
      <c r="BI6552" s="51"/>
    </row>
    <row r="6553" spans="57:61" x14ac:dyDescent="0.55000000000000004">
      <c r="BE6553" s="51"/>
      <c r="BF6553" s="51"/>
      <c r="BG6553" s="51"/>
      <c r="BH6553" s="51"/>
      <c r="BI6553" s="51"/>
    </row>
    <row r="6554" spans="57:61" x14ac:dyDescent="0.55000000000000004">
      <c r="BE6554" s="51"/>
      <c r="BF6554" s="51"/>
      <c r="BG6554" s="51"/>
      <c r="BH6554" s="51"/>
      <c r="BI6554" s="51"/>
    </row>
    <row r="6555" spans="57:61" x14ac:dyDescent="0.55000000000000004">
      <c r="BE6555" s="51"/>
      <c r="BF6555" s="51"/>
      <c r="BG6555" s="51"/>
      <c r="BH6555" s="51"/>
      <c r="BI6555" s="51"/>
    </row>
    <row r="6556" spans="57:61" x14ac:dyDescent="0.55000000000000004">
      <c r="BE6556" s="51"/>
      <c r="BF6556" s="51"/>
      <c r="BG6556" s="51"/>
      <c r="BH6556" s="51"/>
      <c r="BI6556" s="51"/>
    </row>
    <row r="6557" spans="57:61" x14ac:dyDescent="0.55000000000000004">
      <c r="BE6557" s="51"/>
      <c r="BF6557" s="51"/>
      <c r="BG6557" s="51"/>
      <c r="BH6557" s="51"/>
      <c r="BI6557" s="51"/>
    </row>
    <row r="6558" spans="57:61" x14ac:dyDescent="0.55000000000000004">
      <c r="BE6558" s="51"/>
      <c r="BF6558" s="51"/>
      <c r="BG6558" s="51"/>
      <c r="BH6558" s="51"/>
      <c r="BI6558" s="51"/>
    </row>
    <row r="6559" spans="57:61" x14ac:dyDescent="0.55000000000000004">
      <c r="BE6559" s="51"/>
      <c r="BF6559" s="51"/>
      <c r="BG6559" s="51"/>
      <c r="BH6559" s="51"/>
      <c r="BI6559" s="51"/>
    </row>
    <row r="6560" spans="57:61" x14ac:dyDescent="0.55000000000000004">
      <c r="BE6560" s="51"/>
      <c r="BF6560" s="51"/>
      <c r="BG6560" s="51"/>
      <c r="BH6560" s="51"/>
      <c r="BI6560" s="51"/>
    </row>
    <row r="6561" spans="57:61" x14ac:dyDescent="0.55000000000000004">
      <c r="BE6561" s="51"/>
      <c r="BF6561" s="51"/>
      <c r="BG6561" s="51"/>
      <c r="BH6561" s="51"/>
      <c r="BI6561" s="51"/>
    </row>
    <row r="6562" spans="57:61" x14ac:dyDescent="0.55000000000000004">
      <c r="BE6562" s="51"/>
      <c r="BF6562" s="51"/>
      <c r="BG6562" s="51"/>
      <c r="BH6562" s="51"/>
      <c r="BI6562" s="51"/>
    </row>
    <row r="6563" spans="57:61" x14ac:dyDescent="0.55000000000000004">
      <c r="BE6563" s="51"/>
      <c r="BF6563" s="51"/>
      <c r="BG6563" s="51"/>
      <c r="BH6563" s="51"/>
      <c r="BI6563" s="51"/>
    </row>
    <row r="6564" spans="57:61" x14ac:dyDescent="0.55000000000000004">
      <c r="BE6564" s="51"/>
      <c r="BF6564" s="51"/>
      <c r="BG6564" s="51"/>
      <c r="BH6564" s="51"/>
      <c r="BI6564" s="51"/>
    </row>
    <row r="6565" spans="57:61" x14ac:dyDescent="0.55000000000000004">
      <c r="BE6565" s="51"/>
      <c r="BF6565" s="51"/>
      <c r="BG6565" s="51"/>
      <c r="BH6565" s="51"/>
      <c r="BI6565" s="51"/>
    </row>
    <row r="6566" spans="57:61" x14ac:dyDescent="0.55000000000000004">
      <c r="BE6566" s="51"/>
      <c r="BF6566" s="51"/>
      <c r="BG6566" s="51"/>
      <c r="BH6566" s="51"/>
      <c r="BI6566" s="51"/>
    </row>
    <row r="6567" spans="57:61" x14ac:dyDescent="0.55000000000000004">
      <c r="BE6567" s="51"/>
      <c r="BF6567" s="51"/>
      <c r="BG6567" s="51"/>
      <c r="BH6567" s="51"/>
      <c r="BI6567" s="51"/>
    </row>
    <row r="6568" spans="57:61" x14ac:dyDescent="0.55000000000000004">
      <c r="BE6568" s="51"/>
      <c r="BF6568" s="51"/>
      <c r="BG6568" s="51"/>
      <c r="BH6568" s="51"/>
      <c r="BI6568" s="51"/>
    </row>
    <row r="6569" spans="57:61" x14ac:dyDescent="0.55000000000000004">
      <c r="BE6569" s="51"/>
      <c r="BF6569" s="51"/>
      <c r="BG6569" s="51"/>
      <c r="BH6569" s="51"/>
      <c r="BI6569" s="51"/>
    </row>
    <row r="6570" spans="57:61" x14ac:dyDescent="0.55000000000000004">
      <c r="BE6570" s="51"/>
      <c r="BF6570" s="51"/>
      <c r="BG6570" s="51"/>
      <c r="BH6570" s="51"/>
      <c r="BI6570" s="51"/>
    </row>
    <row r="6571" spans="57:61" x14ac:dyDescent="0.55000000000000004">
      <c r="BE6571" s="51"/>
      <c r="BF6571" s="51"/>
      <c r="BG6571" s="51"/>
      <c r="BH6571" s="51"/>
      <c r="BI6571" s="51"/>
    </row>
    <row r="6572" spans="57:61" x14ac:dyDescent="0.55000000000000004">
      <c r="BE6572" s="51"/>
      <c r="BF6572" s="51"/>
      <c r="BG6572" s="51"/>
      <c r="BH6572" s="51"/>
      <c r="BI6572" s="51"/>
    </row>
    <row r="6573" spans="57:61" x14ac:dyDescent="0.55000000000000004">
      <c r="BE6573" s="51"/>
      <c r="BF6573" s="51"/>
      <c r="BG6573" s="51"/>
      <c r="BH6573" s="51"/>
      <c r="BI6573" s="51"/>
    </row>
    <row r="6574" spans="57:61" x14ac:dyDescent="0.55000000000000004">
      <c r="BE6574" s="51"/>
      <c r="BF6574" s="51"/>
      <c r="BG6574" s="51"/>
      <c r="BH6574" s="51"/>
      <c r="BI6574" s="51"/>
    </row>
    <row r="6575" spans="57:61" x14ac:dyDescent="0.55000000000000004">
      <c r="BE6575" s="51"/>
      <c r="BF6575" s="51"/>
      <c r="BG6575" s="51"/>
      <c r="BH6575" s="51"/>
      <c r="BI6575" s="51"/>
    </row>
    <row r="6576" spans="57:61" x14ac:dyDescent="0.55000000000000004">
      <c r="BE6576" s="51"/>
      <c r="BF6576" s="51"/>
      <c r="BG6576" s="51"/>
      <c r="BH6576" s="51"/>
      <c r="BI6576" s="51"/>
    </row>
    <row r="6577" spans="57:61" x14ac:dyDescent="0.55000000000000004">
      <c r="BE6577" s="51"/>
      <c r="BF6577" s="51"/>
      <c r="BG6577" s="51"/>
      <c r="BH6577" s="51"/>
      <c r="BI6577" s="51"/>
    </row>
    <row r="6578" spans="57:61" x14ac:dyDescent="0.55000000000000004">
      <c r="BE6578" s="51"/>
      <c r="BF6578" s="51"/>
      <c r="BG6578" s="51"/>
      <c r="BH6578" s="51"/>
      <c r="BI6578" s="51"/>
    </row>
    <row r="6579" spans="57:61" x14ac:dyDescent="0.55000000000000004">
      <c r="BE6579" s="51"/>
      <c r="BF6579" s="51"/>
      <c r="BG6579" s="51"/>
      <c r="BH6579" s="51"/>
      <c r="BI6579" s="51"/>
    </row>
    <row r="6580" spans="57:61" x14ac:dyDescent="0.55000000000000004">
      <c r="BE6580" s="51"/>
      <c r="BF6580" s="51"/>
      <c r="BG6580" s="51"/>
      <c r="BH6580" s="51"/>
      <c r="BI6580" s="51"/>
    </row>
    <row r="6581" spans="57:61" x14ac:dyDescent="0.55000000000000004">
      <c r="BE6581" s="51"/>
      <c r="BF6581" s="51"/>
      <c r="BG6581" s="51"/>
      <c r="BH6581" s="51"/>
      <c r="BI6581" s="51"/>
    </row>
    <row r="6582" spans="57:61" x14ac:dyDescent="0.55000000000000004">
      <c r="BE6582" s="51"/>
      <c r="BF6582" s="51"/>
      <c r="BG6582" s="51"/>
      <c r="BH6582" s="51"/>
      <c r="BI6582" s="51"/>
    </row>
    <row r="6583" spans="57:61" x14ac:dyDescent="0.55000000000000004">
      <c r="BE6583" s="51"/>
      <c r="BF6583" s="51"/>
      <c r="BG6583" s="51"/>
      <c r="BH6583" s="51"/>
      <c r="BI6583" s="51"/>
    </row>
    <row r="6584" spans="57:61" x14ac:dyDescent="0.55000000000000004">
      <c r="BE6584" s="51"/>
      <c r="BF6584" s="51"/>
      <c r="BG6584" s="51"/>
      <c r="BH6584" s="51"/>
      <c r="BI6584" s="51"/>
    </row>
    <row r="6585" spans="57:61" x14ac:dyDescent="0.55000000000000004">
      <c r="BE6585" s="51"/>
      <c r="BF6585" s="51"/>
      <c r="BG6585" s="51"/>
      <c r="BH6585" s="51"/>
      <c r="BI6585" s="51"/>
    </row>
    <row r="6586" spans="57:61" x14ac:dyDescent="0.55000000000000004">
      <c r="BE6586" s="51"/>
      <c r="BF6586" s="51"/>
      <c r="BG6586" s="51"/>
      <c r="BH6586" s="51"/>
      <c r="BI6586" s="51"/>
    </row>
    <row r="6587" spans="57:61" x14ac:dyDescent="0.55000000000000004">
      <c r="BE6587" s="51"/>
      <c r="BF6587" s="51"/>
      <c r="BG6587" s="51"/>
      <c r="BH6587" s="51"/>
      <c r="BI6587" s="51"/>
    </row>
    <row r="6588" spans="57:61" x14ac:dyDescent="0.55000000000000004">
      <c r="BE6588" s="51"/>
      <c r="BF6588" s="51"/>
      <c r="BG6588" s="51"/>
      <c r="BH6588" s="51"/>
      <c r="BI6588" s="51"/>
    </row>
    <row r="6589" spans="57:61" x14ac:dyDescent="0.55000000000000004">
      <c r="BE6589" s="51"/>
      <c r="BF6589" s="51"/>
      <c r="BG6589" s="51"/>
      <c r="BH6589" s="51"/>
      <c r="BI6589" s="51"/>
    </row>
    <row r="6590" spans="57:61" x14ac:dyDescent="0.55000000000000004">
      <c r="BE6590" s="51"/>
      <c r="BF6590" s="51"/>
      <c r="BG6590" s="51"/>
      <c r="BH6590" s="51"/>
      <c r="BI6590" s="51"/>
    </row>
    <row r="6591" spans="57:61" x14ac:dyDescent="0.55000000000000004">
      <c r="BE6591" s="51"/>
      <c r="BF6591" s="51"/>
      <c r="BG6591" s="51"/>
      <c r="BH6591" s="51"/>
      <c r="BI6591" s="51"/>
    </row>
    <row r="6592" spans="57:61" x14ac:dyDescent="0.55000000000000004">
      <c r="BE6592" s="51"/>
      <c r="BF6592" s="51"/>
      <c r="BG6592" s="51"/>
      <c r="BH6592" s="51"/>
      <c r="BI6592" s="51"/>
    </row>
    <row r="6593" spans="57:61" x14ac:dyDescent="0.55000000000000004">
      <c r="BE6593" s="51"/>
      <c r="BF6593" s="51"/>
      <c r="BG6593" s="51"/>
      <c r="BH6593" s="51"/>
      <c r="BI6593" s="51"/>
    </row>
    <row r="6594" spans="57:61" x14ac:dyDescent="0.55000000000000004">
      <c r="BE6594" s="51"/>
      <c r="BF6594" s="51"/>
      <c r="BG6594" s="51"/>
      <c r="BH6594" s="51"/>
      <c r="BI6594" s="51"/>
    </row>
    <row r="6595" spans="57:61" x14ac:dyDescent="0.55000000000000004">
      <c r="BE6595" s="51"/>
      <c r="BF6595" s="51"/>
      <c r="BG6595" s="51"/>
      <c r="BH6595" s="51"/>
      <c r="BI6595" s="51"/>
    </row>
    <row r="6596" spans="57:61" x14ac:dyDescent="0.55000000000000004">
      <c r="BE6596" s="51"/>
      <c r="BF6596" s="51"/>
      <c r="BG6596" s="51"/>
      <c r="BH6596" s="51"/>
      <c r="BI6596" s="51"/>
    </row>
    <row r="6597" spans="57:61" x14ac:dyDescent="0.55000000000000004">
      <c r="BE6597" s="51"/>
      <c r="BF6597" s="51"/>
      <c r="BG6597" s="51"/>
      <c r="BH6597" s="51"/>
      <c r="BI6597" s="51"/>
    </row>
    <row r="6598" spans="57:61" x14ac:dyDescent="0.55000000000000004">
      <c r="BE6598" s="51"/>
      <c r="BF6598" s="51"/>
      <c r="BG6598" s="51"/>
      <c r="BH6598" s="51"/>
      <c r="BI6598" s="51"/>
    </row>
    <row r="6599" spans="57:61" x14ac:dyDescent="0.55000000000000004">
      <c r="BE6599" s="51"/>
      <c r="BF6599" s="51"/>
      <c r="BG6599" s="51"/>
      <c r="BH6599" s="51"/>
      <c r="BI6599" s="51"/>
    </row>
    <row r="6600" spans="57:61" x14ac:dyDescent="0.55000000000000004">
      <c r="BE6600" s="51"/>
      <c r="BF6600" s="51"/>
      <c r="BG6600" s="51"/>
      <c r="BH6600" s="51"/>
      <c r="BI6600" s="51"/>
    </row>
    <row r="6601" spans="57:61" x14ac:dyDescent="0.55000000000000004">
      <c r="BE6601" s="51"/>
      <c r="BF6601" s="51"/>
      <c r="BG6601" s="51"/>
      <c r="BH6601" s="51"/>
      <c r="BI6601" s="51"/>
    </row>
    <row r="6602" spans="57:61" x14ac:dyDescent="0.55000000000000004">
      <c r="BE6602" s="51"/>
      <c r="BF6602" s="51"/>
      <c r="BG6602" s="51"/>
      <c r="BH6602" s="51"/>
      <c r="BI6602" s="51"/>
    </row>
    <row r="6603" spans="57:61" x14ac:dyDescent="0.55000000000000004">
      <c r="BE6603" s="51"/>
      <c r="BF6603" s="51"/>
      <c r="BG6603" s="51"/>
      <c r="BH6603" s="51"/>
      <c r="BI6603" s="51"/>
    </row>
    <row r="6604" spans="57:61" x14ac:dyDescent="0.55000000000000004">
      <c r="BE6604" s="51"/>
      <c r="BF6604" s="51"/>
      <c r="BG6604" s="51"/>
      <c r="BH6604" s="51"/>
      <c r="BI6604" s="51"/>
    </row>
    <row r="6605" spans="57:61" x14ac:dyDescent="0.55000000000000004">
      <c r="BE6605" s="51"/>
      <c r="BF6605" s="51"/>
      <c r="BG6605" s="51"/>
      <c r="BH6605" s="51"/>
      <c r="BI6605" s="51"/>
    </row>
    <row r="6606" spans="57:61" x14ac:dyDescent="0.55000000000000004">
      <c r="BE6606" s="51"/>
      <c r="BF6606" s="51"/>
      <c r="BG6606" s="51"/>
      <c r="BH6606" s="51"/>
      <c r="BI6606" s="51"/>
    </row>
    <row r="6607" spans="57:61" x14ac:dyDescent="0.55000000000000004">
      <c r="BE6607" s="51"/>
      <c r="BF6607" s="51"/>
      <c r="BG6607" s="51"/>
      <c r="BH6607" s="51"/>
      <c r="BI6607" s="51"/>
    </row>
    <row r="6608" spans="57:61" x14ac:dyDescent="0.55000000000000004">
      <c r="BE6608" s="51"/>
      <c r="BF6608" s="51"/>
      <c r="BG6608" s="51"/>
      <c r="BH6608" s="51"/>
      <c r="BI6608" s="51"/>
    </row>
    <row r="6609" spans="57:61" x14ac:dyDescent="0.55000000000000004">
      <c r="BE6609" s="51"/>
      <c r="BF6609" s="51"/>
      <c r="BG6609" s="51"/>
      <c r="BH6609" s="51"/>
      <c r="BI6609" s="51"/>
    </row>
    <row r="6610" spans="57:61" x14ac:dyDescent="0.55000000000000004">
      <c r="BE6610" s="51"/>
      <c r="BF6610" s="51"/>
      <c r="BG6610" s="51"/>
      <c r="BH6610" s="51"/>
      <c r="BI6610" s="51"/>
    </row>
    <row r="6611" spans="57:61" x14ac:dyDescent="0.55000000000000004">
      <c r="BE6611" s="51"/>
      <c r="BF6611" s="51"/>
      <c r="BG6611" s="51"/>
      <c r="BH6611" s="51"/>
      <c r="BI6611" s="51"/>
    </row>
    <row r="6612" spans="57:61" x14ac:dyDescent="0.55000000000000004">
      <c r="BE6612" s="51"/>
      <c r="BF6612" s="51"/>
      <c r="BG6612" s="51"/>
      <c r="BH6612" s="51"/>
      <c r="BI6612" s="51"/>
    </row>
    <row r="6613" spans="57:61" x14ac:dyDescent="0.55000000000000004">
      <c r="BE6613" s="51"/>
      <c r="BF6613" s="51"/>
      <c r="BG6613" s="51"/>
      <c r="BH6613" s="51"/>
      <c r="BI6613" s="51"/>
    </row>
    <row r="6614" spans="57:61" x14ac:dyDescent="0.55000000000000004">
      <c r="BE6614" s="51"/>
      <c r="BF6614" s="51"/>
      <c r="BG6614" s="51"/>
      <c r="BH6614" s="51"/>
      <c r="BI6614" s="51"/>
    </row>
    <row r="6615" spans="57:61" x14ac:dyDescent="0.55000000000000004">
      <c r="BE6615" s="51"/>
      <c r="BF6615" s="51"/>
      <c r="BG6615" s="51"/>
      <c r="BH6615" s="51"/>
      <c r="BI6615" s="51"/>
    </row>
    <row r="6616" spans="57:61" x14ac:dyDescent="0.55000000000000004">
      <c r="BE6616" s="51"/>
      <c r="BF6616" s="51"/>
      <c r="BG6616" s="51"/>
      <c r="BH6616" s="51"/>
      <c r="BI6616" s="51"/>
    </row>
    <row r="6617" spans="57:61" x14ac:dyDescent="0.55000000000000004">
      <c r="BE6617" s="51"/>
      <c r="BF6617" s="51"/>
      <c r="BG6617" s="51"/>
      <c r="BH6617" s="51"/>
      <c r="BI6617" s="51"/>
    </row>
    <row r="6618" spans="57:61" x14ac:dyDescent="0.55000000000000004">
      <c r="BE6618" s="51"/>
      <c r="BF6618" s="51"/>
      <c r="BG6618" s="51"/>
      <c r="BH6618" s="51"/>
      <c r="BI6618" s="51"/>
    </row>
    <row r="6619" spans="57:61" x14ac:dyDescent="0.55000000000000004">
      <c r="BE6619" s="51"/>
      <c r="BF6619" s="51"/>
      <c r="BG6619" s="51"/>
      <c r="BH6619" s="51"/>
      <c r="BI6619" s="51"/>
    </row>
    <row r="6620" spans="57:61" x14ac:dyDescent="0.55000000000000004">
      <c r="BE6620" s="51"/>
      <c r="BF6620" s="51"/>
      <c r="BG6620" s="51"/>
      <c r="BH6620" s="51"/>
      <c r="BI6620" s="51"/>
    </row>
    <row r="6621" spans="57:61" x14ac:dyDescent="0.55000000000000004">
      <c r="BE6621" s="51"/>
      <c r="BF6621" s="51"/>
      <c r="BG6621" s="51"/>
      <c r="BH6621" s="51"/>
      <c r="BI6621" s="51"/>
    </row>
    <row r="6622" spans="57:61" x14ac:dyDescent="0.55000000000000004">
      <c r="BE6622" s="51"/>
      <c r="BF6622" s="51"/>
      <c r="BG6622" s="51"/>
      <c r="BH6622" s="51"/>
      <c r="BI6622" s="51"/>
    </row>
    <row r="6623" spans="57:61" x14ac:dyDescent="0.55000000000000004">
      <c r="BE6623" s="51"/>
      <c r="BF6623" s="51"/>
      <c r="BG6623" s="51"/>
      <c r="BH6623" s="51"/>
      <c r="BI6623" s="51"/>
    </row>
    <row r="6624" spans="57:61" x14ac:dyDescent="0.55000000000000004">
      <c r="BE6624" s="51"/>
      <c r="BF6624" s="51"/>
      <c r="BG6624" s="51"/>
      <c r="BH6624" s="51"/>
      <c r="BI6624" s="51"/>
    </row>
    <row r="6625" spans="57:61" x14ac:dyDescent="0.55000000000000004">
      <c r="BE6625" s="51"/>
      <c r="BF6625" s="51"/>
      <c r="BG6625" s="51"/>
      <c r="BH6625" s="51"/>
      <c r="BI6625" s="51"/>
    </row>
    <row r="6626" spans="57:61" x14ac:dyDescent="0.55000000000000004">
      <c r="BE6626" s="51"/>
      <c r="BF6626" s="51"/>
      <c r="BG6626" s="51"/>
      <c r="BH6626" s="51"/>
      <c r="BI6626" s="51"/>
    </row>
    <row r="6627" spans="57:61" x14ac:dyDescent="0.55000000000000004">
      <c r="BE6627" s="51"/>
      <c r="BF6627" s="51"/>
      <c r="BG6627" s="51"/>
      <c r="BH6627" s="51"/>
      <c r="BI6627" s="51"/>
    </row>
    <row r="6628" spans="57:61" x14ac:dyDescent="0.55000000000000004">
      <c r="BE6628" s="51"/>
      <c r="BF6628" s="51"/>
      <c r="BG6628" s="51"/>
      <c r="BH6628" s="51"/>
      <c r="BI6628" s="51"/>
    </row>
    <row r="6629" spans="57:61" x14ac:dyDescent="0.55000000000000004">
      <c r="BE6629" s="51"/>
      <c r="BF6629" s="51"/>
      <c r="BG6629" s="51"/>
      <c r="BH6629" s="51"/>
      <c r="BI6629" s="51"/>
    </row>
    <row r="6630" spans="57:61" x14ac:dyDescent="0.55000000000000004">
      <c r="BE6630" s="51"/>
      <c r="BF6630" s="51"/>
      <c r="BG6630" s="51"/>
      <c r="BH6630" s="51"/>
      <c r="BI6630" s="51"/>
    </row>
    <row r="6631" spans="57:61" x14ac:dyDescent="0.55000000000000004">
      <c r="BE6631" s="51"/>
      <c r="BF6631" s="51"/>
      <c r="BG6631" s="51"/>
      <c r="BH6631" s="51"/>
      <c r="BI6631" s="51"/>
    </row>
    <row r="6632" spans="57:61" x14ac:dyDescent="0.55000000000000004">
      <c r="BE6632" s="51"/>
      <c r="BF6632" s="51"/>
      <c r="BG6632" s="51"/>
      <c r="BH6632" s="51"/>
      <c r="BI6632" s="51"/>
    </row>
    <row r="6633" spans="57:61" x14ac:dyDescent="0.55000000000000004">
      <c r="BE6633" s="51"/>
      <c r="BF6633" s="51"/>
      <c r="BG6633" s="51"/>
      <c r="BH6633" s="51"/>
      <c r="BI6633" s="51"/>
    </row>
    <row r="6634" spans="57:61" x14ac:dyDescent="0.55000000000000004">
      <c r="BE6634" s="51"/>
      <c r="BF6634" s="51"/>
      <c r="BG6634" s="51"/>
      <c r="BH6634" s="51"/>
      <c r="BI6634" s="51"/>
    </row>
    <row r="6635" spans="57:61" x14ac:dyDescent="0.55000000000000004">
      <c r="BE6635" s="51"/>
      <c r="BF6635" s="51"/>
      <c r="BG6635" s="51"/>
      <c r="BH6635" s="51"/>
      <c r="BI6635" s="51"/>
    </row>
    <row r="6636" spans="57:61" x14ac:dyDescent="0.55000000000000004">
      <c r="BE6636" s="51"/>
      <c r="BF6636" s="51"/>
      <c r="BG6636" s="51"/>
      <c r="BH6636" s="51"/>
      <c r="BI6636" s="51"/>
    </row>
    <row r="6637" spans="57:61" x14ac:dyDescent="0.55000000000000004">
      <c r="BE6637" s="51"/>
      <c r="BF6637" s="51"/>
      <c r="BG6637" s="51"/>
      <c r="BH6637" s="51"/>
      <c r="BI6637" s="51"/>
    </row>
    <row r="6638" spans="57:61" x14ac:dyDescent="0.55000000000000004">
      <c r="BE6638" s="51"/>
      <c r="BF6638" s="51"/>
      <c r="BG6638" s="51"/>
      <c r="BH6638" s="51"/>
      <c r="BI6638" s="51"/>
    </row>
    <row r="6639" spans="57:61" x14ac:dyDescent="0.55000000000000004">
      <c r="BE6639" s="51"/>
      <c r="BF6639" s="51"/>
      <c r="BG6639" s="51"/>
      <c r="BH6639" s="51"/>
      <c r="BI6639" s="51"/>
    </row>
    <row r="6640" spans="57:61" x14ac:dyDescent="0.55000000000000004">
      <c r="BE6640" s="51"/>
      <c r="BF6640" s="51"/>
      <c r="BG6640" s="51"/>
      <c r="BH6640" s="51"/>
      <c r="BI6640" s="51"/>
    </row>
    <row r="6641" spans="57:61" x14ac:dyDescent="0.55000000000000004">
      <c r="BE6641" s="51"/>
      <c r="BF6641" s="51"/>
      <c r="BG6641" s="51"/>
      <c r="BH6641" s="51"/>
      <c r="BI6641" s="51"/>
    </row>
    <row r="6642" spans="57:61" x14ac:dyDescent="0.55000000000000004">
      <c r="BE6642" s="51"/>
      <c r="BF6642" s="51"/>
      <c r="BG6642" s="51"/>
      <c r="BH6642" s="51"/>
      <c r="BI6642" s="51"/>
    </row>
    <row r="6643" spans="57:61" x14ac:dyDescent="0.55000000000000004">
      <c r="BE6643" s="51"/>
      <c r="BF6643" s="51"/>
      <c r="BG6643" s="51"/>
      <c r="BH6643" s="51"/>
      <c r="BI6643" s="51"/>
    </row>
    <row r="6644" spans="57:61" x14ac:dyDescent="0.55000000000000004">
      <c r="BE6644" s="51"/>
      <c r="BF6644" s="51"/>
      <c r="BG6644" s="51"/>
      <c r="BH6644" s="51"/>
      <c r="BI6644" s="51"/>
    </row>
    <row r="6645" spans="57:61" x14ac:dyDescent="0.55000000000000004">
      <c r="BE6645" s="51"/>
      <c r="BF6645" s="51"/>
      <c r="BG6645" s="51"/>
      <c r="BH6645" s="51"/>
      <c r="BI6645" s="51"/>
    </row>
    <row r="6646" spans="57:61" x14ac:dyDescent="0.55000000000000004">
      <c r="BE6646" s="51"/>
      <c r="BF6646" s="51"/>
      <c r="BG6646" s="51"/>
      <c r="BH6646" s="51"/>
      <c r="BI6646" s="51"/>
    </row>
    <row r="6647" spans="57:61" x14ac:dyDescent="0.55000000000000004">
      <c r="BE6647" s="51"/>
      <c r="BF6647" s="51"/>
      <c r="BG6647" s="51"/>
      <c r="BH6647" s="51"/>
      <c r="BI6647" s="51"/>
    </row>
    <row r="6648" spans="57:61" x14ac:dyDescent="0.55000000000000004">
      <c r="BE6648" s="51"/>
      <c r="BF6648" s="51"/>
      <c r="BG6648" s="51"/>
      <c r="BH6648" s="51"/>
      <c r="BI6648" s="51"/>
    </row>
    <row r="6649" spans="57:61" x14ac:dyDescent="0.55000000000000004">
      <c r="BE6649" s="51"/>
      <c r="BF6649" s="51"/>
      <c r="BG6649" s="51"/>
      <c r="BH6649" s="51"/>
      <c r="BI6649" s="51"/>
    </row>
    <row r="6650" spans="57:61" x14ac:dyDescent="0.55000000000000004">
      <c r="BE6650" s="51"/>
      <c r="BF6650" s="51"/>
      <c r="BG6650" s="51"/>
      <c r="BH6650" s="51"/>
      <c r="BI6650" s="51"/>
    </row>
    <row r="6651" spans="57:61" x14ac:dyDescent="0.55000000000000004">
      <c r="BE6651" s="51"/>
      <c r="BF6651" s="51"/>
      <c r="BG6651" s="51"/>
      <c r="BH6651" s="51"/>
      <c r="BI6651" s="51"/>
    </row>
    <row r="6652" spans="57:61" x14ac:dyDescent="0.55000000000000004">
      <c r="BE6652" s="51"/>
      <c r="BF6652" s="51"/>
      <c r="BG6652" s="51"/>
      <c r="BH6652" s="51"/>
      <c r="BI6652" s="51"/>
    </row>
    <row r="6653" spans="57:61" x14ac:dyDescent="0.55000000000000004">
      <c r="BE6653" s="51"/>
      <c r="BF6653" s="51"/>
      <c r="BG6653" s="51"/>
      <c r="BH6653" s="51"/>
      <c r="BI6653" s="51"/>
    </row>
    <row r="6654" spans="57:61" x14ac:dyDescent="0.55000000000000004">
      <c r="BE6654" s="51"/>
      <c r="BF6654" s="51"/>
      <c r="BG6654" s="51"/>
      <c r="BH6654" s="51"/>
      <c r="BI6654" s="51"/>
    </row>
    <row r="6655" spans="57:61" x14ac:dyDescent="0.55000000000000004">
      <c r="BE6655" s="51"/>
      <c r="BF6655" s="51"/>
      <c r="BG6655" s="51"/>
      <c r="BH6655" s="51"/>
      <c r="BI6655" s="51"/>
    </row>
    <row r="6656" spans="57:61" x14ac:dyDescent="0.55000000000000004">
      <c r="BE6656" s="51"/>
      <c r="BF6656" s="51"/>
      <c r="BG6656" s="51"/>
      <c r="BH6656" s="51"/>
      <c r="BI6656" s="51"/>
    </row>
    <row r="6657" spans="57:61" x14ac:dyDescent="0.55000000000000004">
      <c r="BE6657" s="51"/>
      <c r="BF6657" s="51"/>
      <c r="BG6657" s="51"/>
      <c r="BH6657" s="51"/>
      <c r="BI6657" s="51"/>
    </row>
    <row r="6658" spans="57:61" x14ac:dyDescent="0.55000000000000004">
      <c r="BE6658" s="51"/>
      <c r="BF6658" s="51"/>
      <c r="BG6658" s="51"/>
      <c r="BH6658" s="51"/>
      <c r="BI6658" s="51"/>
    </row>
    <row r="6659" spans="57:61" x14ac:dyDescent="0.55000000000000004">
      <c r="BE6659" s="51"/>
      <c r="BF6659" s="51"/>
      <c r="BG6659" s="51"/>
      <c r="BH6659" s="51"/>
      <c r="BI6659" s="51"/>
    </row>
    <row r="6660" spans="57:61" x14ac:dyDescent="0.55000000000000004">
      <c r="BE6660" s="51"/>
      <c r="BF6660" s="51"/>
      <c r="BG6660" s="51"/>
      <c r="BH6660" s="51"/>
      <c r="BI6660" s="51"/>
    </row>
    <row r="6661" spans="57:61" x14ac:dyDescent="0.55000000000000004">
      <c r="BE6661" s="51"/>
      <c r="BF6661" s="51"/>
      <c r="BG6661" s="51"/>
      <c r="BH6661" s="51"/>
      <c r="BI6661" s="51"/>
    </row>
    <row r="6662" spans="57:61" x14ac:dyDescent="0.55000000000000004">
      <c r="BE6662" s="51"/>
      <c r="BF6662" s="51"/>
      <c r="BG6662" s="51"/>
      <c r="BH6662" s="51"/>
      <c r="BI6662" s="51"/>
    </row>
    <row r="6663" spans="57:61" x14ac:dyDescent="0.55000000000000004">
      <c r="BE6663" s="51"/>
      <c r="BF6663" s="51"/>
      <c r="BG6663" s="51"/>
      <c r="BH6663" s="51"/>
      <c r="BI6663" s="51"/>
    </row>
    <row r="6664" spans="57:61" x14ac:dyDescent="0.55000000000000004">
      <c r="BE6664" s="51"/>
      <c r="BF6664" s="51"/>
      <c r="BG6664" s="51"/>
      <c r="BH6664" s="51"/>
      <c r="BI6664" s="51"/>
    </row>
    <row r="6665" spans="57:61" x14ac:dyDescent="0.55000000000000004">
      <c r="BE6665" s="51"/>
      <c r="BF6665" s="51"/>
      <c r="BG6665" s="51"/>
      <c r="BH6665" s="51"/>
      <c r="BI6665" s="51"/>
    </row>
    <row r="6666" spans="57:61" x14ac:dyDescent="0.55000000000000004">
      <c r="BE6666" s="51"/>
      <c r="BF6666" s="51"/>
      <c r="BG6666" s="51"/>
      <c r="BH6666" s="51"/>
      <c r="BI6666" s="51"/>
    </row>
    <row r="6667" spans="57:61" x14ac:dyDescent="0.55000000000000004">
      <c r="BE6667" s="51"/>
      <c r="BF6667" s="51"/>
      <c r="BG6667" s="51"/>
      <c r="BH6667" s="51"/>
      <c r="BI6667" s="51"/>
    </row>
    <row r="6668" spans="57:61" x14ac:dyDescent="0.55000000000000004">
      <c r="BE6668" s="51"/>
      <c r="BF6668" s="51"/>
      <c r="BG6668" s="51"/>
      <c r="BH6668" s="51"/>
      <c r="BI6668" s="51"/>
    </row>
    <row r="6669" spans="57:61" x14ac:dyDescent="0.55000000000000004">
      <c r="BE6669" s="51"/>
      <c r="BF6669" s="51"/>
      <c r="BG6669" s="51"/>
      <c r="BH6669" s="51"/>
      <c r="BI6669" s="51"/>
    </row>
    <row r="6670" spans="57:61" x14ac:dyDescent="0.55000000000000004">
      <c r="BE6670" s="51"/>
      <c r="BF6670" s="51"/>
      <c r="BG6670" s="51"/>
      <c r="BH6670" s="51"/>
      <c r="BI6670" s="51"/>
    </row>
    <row r="6671" spans="57:61" x14ac:dyDescent="0.55000000000000004">
      <c r="BE6671" s="51"/>
      <c r="BF6671" s="51"/>
      <c r="BG6671" s="51"/>
      <c r="BH6671" s="51"/>
      <c r="BI6671" s="51"/>
    </row>
    <row r="6672" spans="57:61" x14ac:dyDescent="0.55000000000000004">
      <c r="BE6672" s="51"/>
      <c r="BF6672" s="51"/>
      <c r="BG6672" s="51"/>
      <c r="BH6672" s="51"/>
      <c r="BI6672" s="51"/>
    </row>
    <row r="6673" spans="57:61" x14ac:dyDescent="0.55000000000000004">
      <c r="BE6673" s="51"/>
      <c r="BF6673" s="51"/>
      <c r="BG6673" s="51"/>
      <c r="BH6673" s="51"/>
      <c r="BI6673" s="51"/>
    </row>
    <row r="6674" spans="57:61" x14ac:dyDescent="0.55000000000000004">
      <c r="BE6674" s="51"/>
      <c r="BF6674" s="51"/>
      <c r="BG6674" s="51"/>
      <c r="BH6674" s="51"/>
      <c r="BI6674" s="51"/>
    </row>
    <row r="6675" spans="57:61" x14ac:dyDescent="0.55000000000000004">
      <c r="BE6675" s="51"/>
      <c r="BF6675" s="51"/>
      <c r="BG6675" s="51"/>
      <c r="BH6675" s="51"/>
      <c r="BI6675" s="51"/>
    </row>
    <row r="6676" spans="57:61" x14ac:dyDescent="0.55000000000000004">
      <c r="BE6676" s="51"/>
      <c r="BF6676" s="51"/>
      <c r="BG6676" s="51"/>
      <c r="BH6676" s="51"/>
      <c r="BI6676" s="51"/>
    </row>
    <row r="6677" spans="57:61" x14ac:dyDescent="0.55000000000000004">
      <c r="BE6677" s="51"/>
      <c r="BF6677" s="51"/>
      <c r="BG6677" s="51"/>
      <c r="BH6677" s="51"/>
      <c r="BI6677" s="51"/>
    </row>
    <row r="6678" spans="57:61" x14ac:dyDescent="0.55000000000000004">
      <c r="BE6678" s="51"/>
      <c r="BF6678" s="51"/>
      <c r="BG6678" s="51"/>
      <c r="BH6678" s="51"/>
      <c r="BI6678" s="51"/>
    </row>
    <row r="6679" spans="57:61" x14ac:dyDescent="0.55000000000000004">
      <c r="BE6679" s="51"/>
      <c r="BF6679" s="51"/>
      <c r="BG6679" s="51"/>
      <c r="BH6679" s="51"/>
      <c r="BI6679" s="51"/>
    </row>
    <row r="6680" spans="57:61" x14ac:dyDescent="0.55000000000000004">
      <c r="BE6680" s="51"/>
      <c r="BF6680" s="51"/>
      <c r="BG6680" s="51"/>
      <c r="BH6680" s="51"/>
      <c r="BI6680" s="51"/>
    </row>
    <row r="6681" spans="57:61" x14ac:dyDescent="0.55000000000000004">
      <c r="BE6681" s="51"/>
      <c r="BF6681" s="51"/>
      <c r="BG6681" s="51"/>
      <c r="BH6681" s="51"/>
      <c r="BI6681" s="51"/>
    </row>
    <row r="6682" spans="57:61" x14ac:dyDescent="0.55000000000000004">
      <c r="BE6682" s="51"/>
      <c r="BF6682" s="51"/>
      <c r="BG6682" s="51"/>
      <c r="BH6682" s="51"/>
      <c r="BI6682" s="51"/>
    </row>
    <row r="6683" spans="57:61" x14ac:dyDescent="0.55000000000000004">
      <c r="BE6683" s="51"/>
      <c r="BF6683" s="51"/>
      <c r="BG6683" s="51"/>
      <c r="BH6683" s="51"/>
      <c r="BI6683" s="51"/>
    </row>
    <row r="6684" spans="57:61" x14ac:dyDescent="0.55000000000000004">
      <c r="BE6684" s="51"/>
      <c r="BF6684" s="51"/>
      <c r="BG6684" s="51"/>
      <c r="BH6684" s="51"/>
      <c r="BI6684" s="51"/>
    </row>
    <row r="6685" spans="57:61" x14ac:dyDescent="0.55000000000000004">
      <c r="BE6685" s="51"/>
      <c r="BF6685" s="51"/>
      <c r="BG6685" s="51"/>
      <c r="BH6685" s="51"/>
      <c r="BI6685" s="51"/>
    </row>
    <row r="6686" spans="57:61" x14ac:dyDescent="0.55000000000000004">
      <c r="BE6686" s="51"/>
      <c r="BF6686" s="51"/>
      <c r="BG6686" s="51"/>
      <c r="BH6686" s="51"/>
      <c r="BI6686" s="51"/>
    </row>
    <row r="6687" spans="57:61" x14ac:dyDescent="0.55000000000000004">
      <c r="BE6687" s="51"/>
      <c r="BF6687" s="51"/>
      <c r="BG6687" s="51"/>
      <c r="BH6687" s="51"/>
      <c r="BI6687" s="51"/>
    </row>
    <row r="6688" spans="57:61" x14ac:dyDescent="0.55000000000000004">
      <c r="BE6688" s="51"/>
      <c r="BF6688" s="51"/>
      <c r="BG6688" s="51"/>
      <c r="BH6688" s="51"/>
      <c r="BI6688" s="51"/>
    </row>
    <row r="6689" spans="57:61" x14ac:dyDescent="0.55000000000000004">
      <c r="BE6689" s="51"/>
      <c r="BF6689" s="51"/>
      <c r="BG6689" s="51"/>
      <c r="BH6689" s="51"/>
      <c r="BI6689" s="51"/>
    </row>
    <row r="6690" spans="57:61" x14ac:dyDescent="0.55000000000000004">
      <c r="BE6690" s="51"/>
      <c r="BF6690" s="51"/>
      <c r="BG6690" s="51"/>
      <c r="BH6690" s="51"/>
      <c r="BI6690" s="51"/>
    </row>
    <row r="6691" spans="57:61" x14ac:dyDescent="0.55000000000000004">
      <c r="BE6691" s="51"/>
      <c r="BF6691" s="51"/>
      <c r="BG6691" s="51"/>
      <c r="BH6691" s="51"/>
      <c r="BI6691" s="51"/>
    </row>
    <row r="6692" spans="57:61" x14ac:dyDescent="0.55000000000000004">
      <c r="BE6692" s="51"/>
      <c r="BF6692" s="51"/>
      <c r="BG6692" s="51"/>
      <c r="BH6692" s="51"/>
      <c r="BI6692" s="51"/>
    </row>
    <row r="6693" spans="57:61" x14ac:dyDescent="0.55000000000000004">
      <c r="BE6693" s="51"/>
      <c r="BF6693" s="51"/>
      <c r="BG6693" s="51"/>
      <c r="BH6693" s="51"/>
      <c r="BI6693" s="51"/>
    </row>
    <row r="6694" spans="57:61" x14ac:dyDescent="0.55000000000000004">
      <c r="BE6694" s="51"/>
      <c r="BF6694" s="51"/>
      <c r="BG6694" s="51"/>
      <c r="BH6694" s="51"/>
      <c r="BI6694" s="51"/>
    </row>
    <row r="6695" spans="57:61" x14ac:dyDescent="0.55000000000000004">
      <c r="BE6695" s="51"/>
      <c r="BF6695" s="51"/>
      <c r="BG6695" s="51"/>
      <c r="BH6695" s="51"/>
      <c r="BI6695" s="51"/>
    </row>
    <row r="6696" spans="57:61" x14ac:dyDescent="0.55000000000000004">
      <c r="BE6696" s="51"/>
      <c r="BF6696" s="51"/>
      <c r="BG6696" s="51"/>
      <c r="BH6696" s="51"/>
      <c r="BI6696" s="51"/>
    </row>
    <row r="6697" spans="57:61" x14ac:dyDescent="0.55000000000000004">
      <c r="BE6697" s="51"/>
      <c r="BF6697" s="51"/>
      <c r="BG6697" s="51"/>
      <c r="BH6697" s="51"/>
      <c r="BI6697" s="51"/>
    </row>
    <row r="6698" spans="57:61" x14ac:dyDescent="0.55000000000000004">
      <c r="BE6698" s="51"/>
      <c r="BF6698" s="51"/>
      <c r="BG6698" s="51"/>
      <c r="BH6698" s="51"/>
      <c r="BI6698" s="51"/>
    </row>
    <row r="6699" spans="57:61" x14ac:dyDescent="0.55000000000000004">
      <c r="BE6699" s="51"/>
      <c r="BF6699" s="51"/>
      <c r="BG6699" s="51"/>
      <c r="BH6699" s="51"/>
      <c r="BI6699" s="51"/>
    </row>
    <row r="6700" spans="57:61" x14ac:dyDescent="0.55000000000000004">
      <c r="BE6700" s="51"/>
      <c r="BF6700" s="51"/>
      <c r="BG6700" s="51"/>
      <c r="BH6700" s="51"/>
      <c r="BI6700" s="51"/>
    </row>
    <row r="6701" spans="57:61" x14ac:dyDescent="0.55000000000000004">
      <c r="BE6701" s="51"/>
      <c r="BF6701" s="51"/>
      <c r="BG6701" s="51"/>
      <c r="BH6701" s="51"/>
      <c r="BI6701" s="51"/>
    </row>
    <row r="6702" spans="57:61" x14ac:dyDescent="0.55000000000000004">
      <c r="BE6702" s="51"/>
      <c r="BF6702" s="51"/>
      <c r="BG6702" s="51"/>
      <c r="BH6702" s="51"/>
      <c r="BI6702" s="51"/>
    </row>
    <row r="6703" spans="57:61" x14ac:dyDescent="0.55000000000000004">
      <c r="BE6703" s="51"/>
      <c r="BF6703" s="51"/>
      <c r="BG6703" s="51"/>
      <c r="BH6703" s="51"/>
      <c r="BI6703" s="51"/>
    </row>
    <row r="6704" spans="57:61" x14ac:dyDescent="0.55000000000000004">
      <c r="BE6704" s="51"/>
      <c r="BF6704" s="51"/>
      <c r="BG6704" s="51"/>
      <c r="BH6704" s="51"/>
      <c r="BI6704" s="51"/>
    </row>
    <row r="6705" spans="57:61" x14ac:dyDescent="0.55000000000000004">
      <c r="BE6705" s="51"/>
      <c r="BF6705" s="51"/>
      <c r="BG6705" s="51"/>
      <c r="BH6705" s="51"/>
      <c r="BI6705" s="51"/>
    </row>
    <row r="6706" spans="57:61" x14ac:dyDescent="0.55000000000000004">
      <c r="BE6706" s="51"/>
      <c r="BF6706" s="51"/>
      <c r="BG6706" s="51"/>
      <c r="BH6706" s="51"/>
      <c r="BI6706" s="51"/>
    </row>
    <row r="6707" spans="57:61" x14ac:dyDescent="0.55000000000000004">
      <c r="BE6707" s="51"/>
      <c r="BF6707" s="51"/>
      <c r="BG6707" s="51"/>
      <c r="BH6707" s="51"/>
      <c r="BI6707" s="51"/>
    </row>
    <row r="6708" spans="57:61" x14ac:dyDescent="0.55000000000000004">
      <c r="BE6708" s="51"/>
      <c r="BF6708" s="51"/>
      <c r="BG6708" s="51"/>
      <c r="BH6708" s="51"/>
      <c r="BI6708" s="51"/>
    </row>
    <row r="6709" spans="57:61" x14ac:dyDescent="0.55000000000000004">
      <c r="BE6709" s="51"/>
      <c r="BF6709" s="51"/>
      <c r="BG6709" s="51"/>
      <c r="BH6709" s="51"/>
      <c r="BI6709" s="51"/>
    </row>
    <row r="6710" spans="57:61" x14ac:dyDescent="0.55000000000000004">
      <c r="BE6710" s="51"/>
      <c r="BF6710" s="51"/>
      <c r="BG6710" s="51"/>
      <c r="BH6710" s="51"/>
      <c r="BI6710" s="51"/>
    </row>
    <row r="6711" spans="57:61" x14ac:dyDescent="0.55000000000000004">
      <c r="BE6711" s="51"/>
      <c r="BF6711" s="51"/>
      <c r="BG6711" s="51"/>
      <c r="BH6711" s="51"/>
      <c r="BI6711" s="51"/>
    </row>
    <row r="6712" spans="57:61" x14ac:dyDescent="0.55000000000000004">
      <c r="BE6712" s="51"/>
      <c r="BF6712" s="51"/>
      <c r="BG6712" s="51"/>
      <c r="BH6712" s="51"/>
      <c r="BI6712" s="51"/>
    </row>
    <row r="6713" spans="57:61" x14ac:dyDescent="0.55000000000000004">
      <c r="BE6713" s="51"/>
      <c r="BF6713" s="51"/>
      <c r="BG6713" s="51"/>
      <c r="BH6713" s="51"/>
      <c r="BI6713" s="51"/>
    </row>
    <row r="6714" spans="57:61" x14ac:dyDescent="0.55000000000000004">
      <c r="BE6714" s="51"/>
      <c r="BF6714" s="51"/>
      <c r="BG6714" s="51"/>
      <c r="BH6714" s="51"/>
      <c r="BI6714" s="51"/>
    </row>
    <row r="6715" spans="57:61" x14ac:dyDescent="0.55000000000000004">
      <c r="BE6715" s="51"/>
      <c r="BF6715" s="51"/>
      <c r="BG6715" s="51"/>
      <c r="BH6715" s="51"/>
      <c r="BI6715" s="51"/>
    </row>
    <row r="6716" spans="57:61" x14ac:dyDescent="0.55000000000000004">
      <c r="BE6716" s="51"/>
      <c r="BF6716" s="51"/>
      <c r="BG6716" s="51"/>
      <c r="BH6716" s="51"/>
      <c r="BI6716" s="51"/>
    </row>
    <row r="6717" spans="57:61" x14ac:dyDescent="0.55000000000000004">
      <c r="BE6717" s="51"/>
      <c r="BF6717" s="51"/>
      <c r="BG6717" s="51"/>
      <c r="BH6717" s="51"/>
      <c r="BI6717" s="51"/>
    </row>
    <row r="6718" spans="57:61" x14ac:dyDescent="0.55000000000000004">
      <c r="BE6718" s="51"/>
      <c r="BF6718" s="51"/>
      <c r="BG6718" s="51"/>
      <c r="BH6718" s="51"/>
      <c r="BI6718" s="51"/>
    </row>
    <row r="6719" spans="57:61" x14ac:dyDescent="0.55000000000000004">
      <c r="BE6719" s="51"/>
      <c r="BF6719" s="51"/>
      <c r="BG6719" s="51"/>
      <c r="BH6719" s="51"/>
      <c r="BI6719" s="51"/>
    </row>
    <row r="6720" spans="57:61" x14ac:dyDescent="0.55000000000000004">
      <c r="BE6720" s="51"/>
      <c r="BF6720" s="51"/>
      <c r="BG6720" s="51"/>
      <c r="BH6720" s="51"/>
      <c r="BI6720" s="51"/>
    </row>
    <row r="6721" spans="57:61" x14ac:dyDescent="0.55000000000000004">
      <c r="BE6721" s="51"/>
      <c r="BF6721" s="51"/>
      <c r="BG6721" s="51"/>
      <c r="BH6721" s="51"/>
      <c r="BI6721" s="51"/>
    </row>
    <row r="6722" spans="57:61" x14ac:dyDescent="0.55000000000000004">
      <c r="BE6722" s="51"/>
      <c r="BF6722" s="51"/>
      <c r="BG6722" s="51"/>
      <c r="BH6722" s="51"/>
      <c r="BI6722" s="51"/>
    </row>
    <row r="6723" spans="57:61" x14ac:dyDescent="0.55000000000000004">
      <c r="BE6723" s="51"/>
      <c r="BF6723" s="51"/>
      <c r="BG6723" s="51"/>
      <c r="BH6723" s="51"/>
      <c r="BI6723" s="51"/>
    </row>
    <row r="6724" spans="57:61" x14ac:dyDescent="0.55000000000000004">
      <c r="BE6724" s="51"/>
      <c r="BF6724" s="51"/>
      <c r="BG6724" s="51"/>
      <c r="BH6724" s="51"/>
      <c r="BI6724" s="51"/>
    </row>
    <row r="6725" spans="57:61" x14ac:dyDescent="0.55000000000000004">
      <c r="BE6725" s="51"/>
      <c r="BF6725" s="51"/>
      <c r="BG6725" s="51"/>
      <c r="BH6725" s="51"/>
      <c r="BI6725" s="51"/>
    </row>
    <row r="6726" spans="57:61" x14ac:dyDescent="0.55000000000000004">
      <c r="BE6726" s="51"/>
      <c r="BF6726" s="51"/>
      <c r="BG6726" s="51"/>
      <c r="BH6726" s="51"/>
      <c r="BI6726" s="51"/>
    </row>
    <row r="6727" spans="57:61" x14ac:dyDescent="0.55000000000000004">
      <c r="BE6727" s="51"/>
      <c r="BF6727" s="51"/>
      <c r="BG6727" s="51"/>
      <c r="BH6727" s="51"/>
      <c r="BI6727" s="51"/>
    </row>
    <row r="6728" spans="57:61" x14ac:dyDescent="0.55000000000000004">
      <c r="BE6728" s="51"/>
      <c r="BF6728" s="51"/>
      <c r="BG6728" s="51"/>
      <c r="BH6728" s="51"/>
      <c r="BI6728" s="51"/>
    </row>
    <row r="6729" spans="57:61" x14ac:dyDescent="0.55000000000000004">
      <c r="BE6729" s="51"/>
      <c r="BF6729" s="51"/>
      <c r="BG6729" s="51"/>
      <c r="BH6729" s="51"/>
      <c r="BI6729" s="51"/>
    </row>
    <row r="6730" spans="57:61" x14ac:dyDescent="0.55000000000000004">
      <c r="BE6730" s="51"/>
      <c r="BF6730" s="51"/>
      <c r="BG6730" s="51"/>
      <c r="BH6730" s="51"/>
      <c r="BI6730" s="51"/>
    </row>
    <row r="6731" spans="57:61" x14ac:dyDescent="0.55000000000000004">
      <c r="BE6731" s="51"/>
      <c r="BF6731" s="51"/>
      <c r="BG6731" s="51"/>
      <c r="BH6731" s="51"/>
      <c r="BI6731" s="51"/>
    </row>
    <row r="6732" spans="57:61" x14ac:dyDescent="0.55000000000000004">
      <c r="BE6732" s="51"/>
      <c r="BF6732" s="51"/>
      <c r="BG6732" s="51"/>
      <c r="BH6732" s="51"/>
      <c r="BI6732" s="51"/>
    </row>
    <row r="6733" spans="57:61" x14ac:dyDescent="0.55000000000000004">
      <c r="BE6733" s="51"/>
      <c r="BF6733" s="51"/>
      <c r="BG6733" s="51"/>
      <c r="BH6733" s="51"/>
      <c r="BI6733" s="51"/>
    </row>
    <row r="6734" spans="57:61" x14ac:dyDescent="0.55000000000000004">
      <c r="BE6734" s="51"/>
      <c r="BF6734" s="51"/>
      <c r="BG6734" s="51"/>
      <c r="BH6734" s="51"/>
      <c r="BI6734" s="51"/>
    </row>
    <row r="6735" spans="57:61" x14ac:dyDescent="0.55000000000000004">
      <c r="BE6735" s="51"/>
      <c r="BF6735" s="51"/>
      <c r="BG6735" s="51"/>
      <c r="BH6735" s="51"/>
      <c r="BI6735" s="51"/>
    </row>
    <row r="6736" spans="57:61" x14ac:dyDescent="0.55000000000000004">
      <c r="BE6736" s="51"/>
      <c r="BF6736" s="51"/>
      <c r="BG6736" s="51"/>
      <c r="BH6736" s="51"/>
      <c r="BI6736" s="51"/>
    </row>
    <row r="6737" spans="57:61" x14ac:dyDescent="0.55000000000000004">
      <c r="BE6737" s="51"/>
      <c r="BF6737" s="51"/>
      <c r="BG6737" s="51"/>
      <c r="BH6737" s="51"/>
      <c r="BI6737" s="51"/>
    </row>
    <row r="6738" spans="57:61" x14ac:dyDescent="0.55000000000000004">
      <c r="BE6738" s="51"/>
      <c r="BF6738" s="51"/>
      <c r="BG6738" s="51"/>
      <c r="BH6738" s="51"/>
      <c r="BI6738" s="51"/>
    </row>
    <row r="6739" spans="57:61" x14ac:dyDescent="0.55000000000000004">
      <c r="BE6739" s="51"/>
      <c r="BF6739" s="51"/>
      <c r="BG6739" s="51"/>
      <c r="BH6739" s="51"/>
      <c r="BI6739" s="51"/>
    </row>
    <row r="6740" spans="57:61" x14ac:dyDescent="0.55000000000000004">
      <c r="BE6740" s="51"/>
      <c r="BF6740" s="51"/>
      <c r="BG6740" s="51"/>
      <c r="BH6740" s="51"/>
      <c r="BI6740" s="51"/>
    </row>
    <row r="6741" spans="57:61" x14ac:dyDescent="0.55000000000000004">
      <c r="BE6741" s="51"/>
      <c r="BF6741" s="51"/>
      <c r="BG6741" s="51"/>
      <c r="BH6741" s="51"/>
      <c r="BI6741" s="51"/>
    </row>
    <row r="6742" spans="57:61" x14ac:dyDescent="0.55000000000000004">
      <c r="BE6742" s="51"/>
      <c r="BF6742" s="51"/>
      <c r="BG6742" s="51"/>
      <c r="BH6742" s="51"/>
      <c r="BI6742" s="51"/>
    </row>
    <row r="6743" spans="57:61" x14ac:dyDescent="0.55000000000000004">
      <c r="BE6743" s="51"/>
      <c r="BF6743" s="51"/>
      <c r="BG6743" s="51"/>
      <c r="BH6743" s="51"/>
      <c r="BI6743" s="51"/>
    </row>
    <row r="6744" spans="57:61" x14ac:dyDescent="0.55000000000000004">
      <c r="BE6744" s="51"/>
      <c r="BF6744" s="51"/>
      <c r="BG6744" s="51"/>
      <c r="BH6744" s="51"/>
      <c r="BI6744" s="51"/>
    </row>
    <row r="6745" spans="57:61" x14ac:dyDescent="0.55000000000000004">
      <c r="BE6745" s="51"/>
      <c r="BF6745" s="51"/>
      <c r="BG6745" s="51"/>
      <c r="BH6745" s="51"/>
      <c r="BI6745" s="51"/>
    </row>
    <row r="6746" spans="57:61" x14ac:dyDescent="0.55000000000000004">
      <c r="BE6746" s="51"/>
      <c r="BF6746" s="51"/>
      <c r="BG6746" s="51"/>
      <c r="BH6746" s="51"/>
      <c r="BI6746" s="51"/>
    </row>
    <row r="6747" spans="57:61" x14ac:dyDescent="0.55000000000000004">
      <c r="BE6747" s="51"/>
      <c r="BF6747" s="51"/>
      <c r="BG6747" s="51"/>
      <c r="BH6747" s="51"/>
      <c r="BI6747" s="51"/>
    </row>
    <row r="6748" spans="57:61" x14ac:dyDescent="0.55000000000000004">
      <c r="BE6748" s="51"/>
      <c r="BF6748" s="51"/>
      <c r="BG6748" s="51"/>
      <c r="BH6748" s="51"/>
      <c r="BI6748" s="51"/>
    </row>
    <row r="6749" spans="57:61" x14ac:dyDescent="0.55000000000000004">
      <c r="BE6749" s="51"/>
      <c r="BF6749" s="51"/>
      <c r="BG6749" s="51"/>
      <c r="BH6749" s="51"/>
      <c r="BI6749" s="51"/>
    </row>
    <row r="6750" spans="57:61" x14ac:dyDescent="0.55000000000000004">
      <c r="BE6750" s="51"/>
      <c r="BF6750" s="51"/>
      <c r="BG6750" s="51"/>
      <c r="BH6750" s="51"/>
      <c r="BI6750" s="51"/>
    </row>
    <row r="6751" spans="57:61" x14ac:dyDescent="0.55000000000000004">
      <c r="BE6751" s="51"/>
      <c r="BF6751" s="51"/>
      <c r="BG6751" s="51"/>
      <c r="BH6751" s="51"/>
      <c r="BI6751" s="51"/>
    </row>
    <row r="6752" spans="57:61" x14ac:dyDescent="0.55000000000000004">
      <c r="BE6752" s="51"/>
      <c r="BF6752" s="51"/>
      <c r="BG6752" s="51"/>
      <c r="BH6752" s="51"/>
      <c r="BI6752" s="51"/>
    </row>
    <row r="6753" spans="57:61" x14ac:dyDescent="0.55000000000000004">
      <c r="BE6753" s="51"/>
      <c r="BF6753" s="51"/>
      <c r="BG6753" s="51"/>
      <c r="BH6753" s="51"/>
      <c r="BI6753" s="51"/>
    </row>
    <row r="6754" spans="57:61" x14ac:dyDescent="0.55000000000000004">
      <c r="BE6754" s="51"/>
      <c r="BF6754" s="51"/>
      <c r="BG6754" s="51"/>
      <c r="BH6754" s="51"/>
      <c r="BI6754" s="51"/>
    </row>
    <row r="6755" spans="57:61" x14ac:dyDescent="0.55000000000000004">
      <c r="BE6755" s="51"/>
      <c r="BF6755" s="51"/>
      <c r="BG6755" s="51"/>
      <c r="BH6755" s="51"/>
      <c r="BI6755" s="51"/>
    </row>
    <row r="6756" spans="57:61" x14ac:dyDescent="0.55000000000000004">
      <c r="BE6756" s="51"/>
      <c r="BF6756" s="51"/>
      <c r="BG6756" s="51"/>
      <c r="BH6756" s="51"/>
      <c r="BI6756" s="51"/>
    </row>
    <row r="6757" spans="57:61" x14ac:dyDescent="0.55000000000000004">
      <c r="BE6757" s="51"/>
      <c r="BF6757" s="51"/>
      <c r="BG6757" s="51"/>
      <c r="BH6757" s="51"/>
      <c r="BI6757" s="51"/>
    </row>
    <row r="6758" spans="57:61" x14ac:dyDescent="0.55000000000000004">
      <c r="BE6758" s="51"/>
      <c r="BF6758" s="51"/>
      <c r="BG6758" s="51"/>
      <c r="BH6758" s="51"/>
      <c r="BI6758" s="51"/>
    </row>
    <row r="6759" spans="57:61" x14ac:dyDescent="0.55000000000000004">
      <c r="BE6759" s="51"/>
      <c r="BF6759" s="51"/>
      <c r="BG6759" s="51"/>
      <c r="BH6759" s="51"/>
      <c r="BI6759" s="51"/>
    </row>
    <row r="6760" spans="57:61" x14ac:dyDescent="0.55000000000000004">
      <c r="BE6760" s="51"/>
      <c r="BF6760" s="51"/>
      <c r="BG6760" s="51"/>
      <c r="BH6760" s="51"/>
      <c r="BI6760" s="51"/>
    </row>
    <row r="6761" spans="57:61" x14ac:dyDescent="0.55000000000000004">
      <c r="BE6761" s="51"/>
      <c r="BF6761" s="51"/>
      <c r="BG6761" s="51"/>
      <c r="BH6761" s="51"/>
      <c r="BI6761" s="51"/>
    </row>
    <row r="6762" spans="57:61" x14ac:dyDescent="0.55000000000000004">
      <c r="BE6762" s="51"/>
      <c r="BF6762" s="51"/>
      <c r="BG6762" s="51"/>
      <c r="BH6762" s="51"/>
      <c r="BI6762" s="51"/>
    </row>
    <row r="6763" spans="57:61" x14ac:dyDescent="0.55000000000000004">
      <c r="BE6763" s="51"/>
      <c r="BF6763" s="51"/>
      <c r="BG6763" s="51"/>
      <c r="BH6763" s="51"/>
      <c r="BI6763" s="51"/>
    </row>
    <row r="6764" spans="57:61" x14ac:dyDescent="0.55000000000000004">
      <c r="BE6764" s="51"/>
      <c r="BF6764" s="51"/>
      <c r="BG6764" s="51"/>
      <c r="BH6764" s="51"/>
      <c r="BI6764" s="51"/>
    </row>
    <row r="6765" spans="57:61" x14ac:dyDescent="0.55000000000000004">
      <c r="BE6765" s="51"/>
      <c r="BF6765" s="51"/>
      <c r="BG6765" s="51"/>
      <c r="BH6765" s="51"/>
      <c r="BI6765" s="51"/>
    </row>
    <row r="6766" spans="57:61" x14ac:dyDescent="0.55000000000000004">
      <c r="BE6766" s="51"/>
      <c r="BF6766" s="51"/>
      <c r="BG6766" s="51"/>
      <c r="BH6766" s="51"/>
      <c r="BI6766" s="51"/>
    </row>
    <row r="6767" spans="57:61" x14ac:dyDescent="0.55000000000000004">
      <c r="BE6767" s="51"/>
      <c r="BF6767" s="51"/>
      <c r="BG6767" s="51"/>
      <c r="BH6767" s="51"/>
      <c r="BI6767" s="51"/>
    </row>
    <row r="6768" spans="57:61" x14ac:dyDescent="0.55000000000000004">
      <c r="BE6768" s="51"/>
      <c r="BF6768" s="51"/>
      <c r="BG6768" s="51"/>
      <c r="BH6768" s="51"/>
      <c r="BI6768" s="51"/>
    </row>
    <row r="6769" spans="57:61" x14ac:dyDescent="0.55000000000000004">
      <c r="BE6769" s="51"/>
      <c r="BF6769" s="51"/>
      <c r="BG6769" s="51"/>
      <c r="BH6769" s="51"/>
      <c r="BI6769" s="51"/>
    </row>
    <row r="6770" spans="57:61" x14ac:dyDescent="0.55000000000000004">
      <c r="BE6770" s="51"/>
      <c r="BF6770" s="51"/>
      <c r="BG6770" s="51"/>
      <c r="BH6770" s="51"/>
      <c r="BI6770" s="51"/>
    </row>
    <row r="6771" spans="57:61" x14ac:dyDescent="0.55000000000000004">
      <c r="BE6771" s="51"/>
      <c r="BF6771" s="51"/>
      <c r="BG6771" s="51"/>
      <c r="BH6771" s="51"/>
      <c r="BI6771" s="51"/>
    </row>
    <row r="6772" spans="57:61" x14ac:dyDescent="0.55000000000000004">
      <c r="BE6772" s="51"/>
      <c r="BF6772" s="51"/>
      <c r="BG6772" s="51"/>
      <c r="BH6772" s="51"/>
      <c r="BI6772" s="51"/>
    </row>
    <row r="6773" spans="57:61" x14ac:dyDescent="0.55000000000000004">
      <c r="BE6773" s="51"/>
      <c r="BF6773" s="51"/>
      <c r="BG6773" s="51"/>
      <c r="BH6773" s="51"/>
      <c r="BI6773" s="51"/>
    </row>
    <row r="6774" spans="57:61" x14ac:dyDescent="0.55000000000000004">
      <c r="BE6774" s="51"/>
      <c r="BF6774" s="51"/>
      <c r="BG6774" s="51"/>
      <c r="BH6774" s="51"/>
      <c r="BI6774" s="51"/>
    </row>
    <row r="6775" spans="57:61" x14ac:dyDescent="0.55000000000000004">
      <c r="BE6775" s="51"/>
      <c r="BF6775" s="51"/>
      <c r="BG6775" s="51"/>
      <c r="BH6775" s="51"/>
      <c r="BI6775" s="51"/>
    </row>
    <row r="6776" spans="57:61" x14ac:dyDescent="0.55000000000000004">
      <c r="BE6776" s="51"/>
      <c r="BF6776" s="51"/>
      <c r="BG6776" s="51"/>
      <c r="BH6776" s="51"/>
      <c r="BI6776" s="51"/>
    </row>
    <row r="6777" spans="57:61" x14ac:dyDescent="0.55000000000000004">
      <c r="BE6777" s="51"/>
      <c r="BF6777" s="51"/>
      <c r="BG6777" s="51"/>
      <c r="BH6777" s="51"/>
      <c r="BI6777" s="51"/>
    </row>
    <row r="6778" spans="57:61" x14ac:dyDescent="0.55000000000000004">
      <c r="BE6778" s="51"/>
      <c r="BF6778" s="51"/>
      <c r="BG6778" s="51"/>
      <c r="BH6778" s="51"/>
      <c r="BI6778" s="51"/>
    </row>
    <row r="6779" spans="57:61" x14ac:dyDescent="0.55000000000000004">
      <c r="BE6779" s="51"/>
      <c r="BF6779" s="51"/>
      <c r="BG6779" s="51"/>
      <c r="BH6779" s="51"/>
      <c r="BI6779" s="51"/>
    </row>
    <row r="6780" spans="57:61" x14ac:dyDescent="0.55000000000000004">
      <c r="BE6780" s="51"/>
      <c r="BF6780" s="51"/>
      <c r="BG6780" s="51"/>
      <c r="BH6780" s="51"/>
      <c r="BI6780" s="51"/>
    </row>
    <row r="6781" spans="57:61" x14ac:dyDescent="0.55000000000000004">
      <c r="BE6781" s="51"/>
      <c r="BF6781" s="51"/>
      <c r="BG6781" s="51"/>
      <c r="BH6781" s="51"/>
      <c r="BI6781" s="51"/>
    </row>
    <row r="6782" spans="57:61" x14ac:dyDescent="0.55000000000000004">
      <c r="BE6782" s="51"/>
      <c r="BF6782" s="51"/>
      <c r="BG6782" s="51"/>
      <c r="BH6782" s="51"/>
      <c r="BI6782" s="51"/>
    </row>
    <row r="6783" spans="57:61" x14ac:dyDescent="0.55000000000000004">
      <c r="BE6783" s="51"/>
      <c r="BF6783" s="51"/>
      <c r="BG6783" s="51"/>
      <c r="BH6783" s="51"/>
      <c r="BI6783" s="51"/>
    </row>
    <row r="6784" spans="57:61" x14ac:dyDescent="0.55000000000000004">
      <c r="BE6784" s="51"/>
      <c r="BF6784" s="51"/>
      <c r="BG6784" s="51"/>
      <c r="BH6784" s="51"/>
      <c r="BI6784" s="51"/>
    </row>
    <row r="6785" spans="57:61" x14ac:dyDescent="0.55000000000000004">
      <c r="BE6785" s="51"/>
      <c r="BF6785" s="51"/>
      <c r="BG6785" s="51"/>
      <c r="BH6785" s="51"/>
      <c r="BI6785" s="51"/>
    </row>
    <row r="6786" spans="57:61" x14ac:dyDescent="0.55000000000000004">
      <c r="BE6786" s="51"/>
      <c r="BF6786" s="51"/>
      <c r="BG6786" s="51"/>
      <c r="BH6786" s="51"/>
      <c r="BI6786" s="51"/>
    </row>
    <row r="6787" spans="57:61" x14ac:dyDescent="0.55000000000000004">
      <c r="BE6787" s="51"/>
      <c r="BF6787" s="51"/>
      <c r="BG6787" s="51"/>
      <c r="BH6787" s="51"/>
      <c r="BI6787" s="51"/>
    </row>
    <row r="6788" spans="57:61" x14ac:dyDescent="0.55000000000000004">
      <c r="BE6788" s="51"/>
      <c r="BF6788" s="51"/>
      <c r="BG6788" s="51"/>
      <c r="BH6788" s="51"/>
      <c r="BI6788" s="51"/>
    </row>
    <row r="6789" spans="57:61" x14ac:dyDescent="0.55000000000000004">
      <c r="BE6789" s="51"/>
      <c r="BF6789" s="51"/>
      <c r="BG6789" s="51"/>
      <c r="BH6789" s="51"/>
      <c r="BI6789" s="51"/>
    </row>
    <row r="6790" spans="57:61" x14ac:dyDescent="0.55000000000000004">
      <c r="BE6790" s="51"/>
      <c r="BF6790" s="51"/>
      <c r="BG6790" s="51"/>
      <c r="BH6790" s="51"/>
      <c r="BI6790" s="51"/>
    </row>
    <row r="6791" spans="57:61" x14ac:dyDescent="0.55000000000000004">
      <c r="BE6791" s="51"/>
      <c r="BF6791" s="51"/>
      <c r="BG6791" s="51"/>
      <c r="BH6791" s="51"/>
      <c r="BI6791" s="51"/>
    </row>
    <row r="6792" spans="57:61" x14ac:dyDescent="0.55000000000000004">
      <c r="BE6792" s="51"/>
      <c r="BF6792" s="51"/>
      <c r="BG6792" s="51"/>
      <c r="BH6792" s="51"/>
      <c r="BI6792" s="51"/>
    </row>
    <row r="6793" spans="57:61" x14ac:dyDescent="0.55000000000000004">
      <c r="BE6793" s="51"/>
      <c r="BF6793" s="51"/>
      <c r="BG6793" s="51"/>
      <c r="BH6793" s="51"/>
      <c r="BI6793" s="51"/>
    </row>
    <row r="6794" spans="57:61" x14ac:dyDescent="0.55000000000000004">
      <c r="BE6794" s="51"/>
      <c r="BF6794" s="51"/>
      <c r="BG6794" s="51"/>
      <c r="BH6794" s="51"/>
      <c r="BI6794" s="51"/>
    </row>
    <row r="6795" spans="57:61" x14ac:dyDescent="0.55000000000000004">
      <c r="BE6795" s="51"/>
      <c r="BF6795" s="51"/>
      <c r="BG6795" s="51"/>
      <c r="BH6795" s="51"/>
      <c r="BI6795" s="51"/>
    </row>
    <row r="6796" spans="57:61" x14ac:dyDescent="0.55000000000000004">
      <c r="BE6796" s="51"/>
      <c r="BF6796" s="51"/>
      <c r="BG6796" s="51"/>
      <c r="BH6796" s="51"/>
      <c r="BI6796" s="51"/>
    </row>
    <row r="6797" spans="57:61" x14ac:dyDescent="0.55000000000000004">
      <c r="BE6797" s="51"/>
      <c r="BF6797" s="51"/>
      <c r="BG6797" s="51"/>
      <c r="BH6797" s="51"/>
      <c r="BI6797" s="51"/>
    </row>
    <row r="6798" spans="57:61" x14ac:dyDescent="0.55000000000000004">
      <c r="BE6798" s="51"/>
      <c r="BF6798" s="51"/>
      <c r="BG6798" s="51"/>
      <c r="BH6798" s="51"/>
      <c r="BI6798" s="51"/>
    </row>
    <row r="6799" spans="57:61" x14ac:dyDescent="0.55000000000000004">
      <c r="BE6799" s="51"/>
      <c r="BF6799" s="51"/>
      <c r="BG6799" s="51"/>
      <c r="BH6799" s="51"/>
      <c r="BI6799" s="51"/>
    </row>
    <row r="6800" spans="57:61" x14ac:dyDescent="0.55000000000000004">
      <c r="BE6800" s="51"/>
      <c r="BF6800" s="51"/>
      <c r="BG6800" s="51"/>
      <c r="BH6800" s="51"/>
      <c r="BI6800" s="51"/>
    </row>
    <row r="6801" spans="57:61" x14ac:dyDescent="0.55000000000000004">
      <c r="BE6801" s="51"/>
      <c r="BF6801" s="51"/>
      <c r="BG6801" s="51"/>
      <c r="BH6801" s="51"/>
      <c r="BI6801" s="51"/>
    </row>
    <row r="6802" spans="57:61" x14ac:dyDescent="0.55000000000000004">
      <c r="BE6802" s="51"/>
      <c r="BF6802" s="51"/>
      <c r="BG6802" s="51"/>
      <c r="BH6802" s="51"/>
      <c r="BI6802" s="51"/>
    </row>
    <row r="6803" spans="57:61" x14ac:dyDescent="0.55000000000000004">
      <c r="BE6803" s="51"/>
      <c r="BF6803" s="51"/>
      <c r="BG6803" s="51"/>
      <c r="BH6803" s="51"/>
      <c r="BI6803" s="51"/>
    </row>
    <row r="6804" spans="57:61" x14ac:dyDescent="0.55000000000000004">
      <c r="BE6804" s="51"/>
      <c r="BF6804" s="51"/>
      <c r="BG6804" s="51"/>
      <c r="BH6804" s="51"/>
      <c r="BI6804" s="51"/>
    </row>
    <row r="6805" spans="57:61" x14ac:dyDescent="0.55000000000000004">
      <c r="BE6805" s="51"/>
      <c r="BF6805" s="51"/>
      <c r="BG6805" s="51"/>
      <c r="BH6805" s="51"/>
      <c r="BI6805" s="51"/>
    </row>
    <row r="6806" spans="57:61" x14ac:dyDescent="0.55000000000000004">
      <c r="BE6806" s="51"/>
      <c r="BF6806" s="51"/>
      <c r="BG6806" s="51"/>
      <c r="BH6806" s="51"/>
      <c r="BI6806" s="51"/>
    </row>
    <row r="6807" spans="57:61" x14ac:dyDescent="0.55000000000000004">
      <c r="BE6807" s="51"/>
      <c r="BF6807" s="51"/>
      <c r="BG6807" s="51"/>
      <c r="BH6807" s="51"/>
      <c r="BI6807" s="51"/>
    </row>
    <row r="6808" spans="57:61" x14ac:dyDescent="0.55000000000000004">
      <c r="BE6808" s="51"/>
      <c r="BF6808" s="51"/>
      <c r="BG6808" s="51"/>
      <c r="BH6808" s="51"/>
      <c r="BI6808" s="51"/>
    </row>
    <row r="6809" spans="57:61" x14ac:dyDescent="0.55000000000000004">
      <c r="BE6809" s="51"/>
      <c r="BF6809" s="51"/>
      <c r="BG6809" s="51"/>
      <c r="BH6809" s="51"/>
      <c r="BI6809" s="51"/>
    </row>
    <row r="6810" spans="57:61" x14ac:dyDescent="0.55000000000000004">
      <c r="BE6810" s="51"/>
      <c r="BF6810" s="51"/>
      <c r="BG6810" s="51"/>
      <c r="BH6810" s="51"/>
      <c r="BI6810" s="51"/>
    </row>
    <row r="6811" spans="57:61" x14ac:dyDescent="0.55000000000000004">
      <c r="BE6811" s="51"/>
      <c r="BF6811" s="51"/>
      <c r="BG6811" s="51"/>
      <c r="BH6811" s="51"/>
      <c r="BI6811" s="51"/>
    </row>
    <row r="6812" spans="57:61" x14ac:dyDescent="0.55000000000000004">
      <c r="BE6812" s="51"/>
      <c r="BF6812" s="51"/>
      <c r="BG6812" s="51"/>
      <c r="BH6812" s="51"/>
      <c r="BI6812" s="51"/>
    </row>
    <row r="6813" spans="57:61" x14ac:dyDescent="0.55000000000000004">
      <c r="BE6813" s="51"/>
      <c r="BF6813" s="51"/>
      <c r="BG6813" s="51"/>
      <c r="BH6813" s="51"/>
      <c r="BI6813" s="51"/>
    </row>
    <row r="6814" spans="57:61" x14ac:dyDescent="0.55000000000000004">
      <c r="BE6814" s="51"/>
      <c r="BF6814" s="51"/>
      <c r="BG6814" s="51"/>
      <c r="BH6814" s="51"/>
      <c r="BI6814" s="51"/>
    </row>
    <row r="6815" spans="57:61" x14ac:dyDescent="0.55000000000000004">
      <c r="BE6815" s="51"/>
      <c r="BF6815" s="51"/>
      <c r="BG6815" s="51"/>
      <c r="BH6815" s="51"/>
      <c r="BI6815" s="51"/>
    </row>
    <row r="6816" spans="57:61" x14ac:dyDescent="0.55000000000000004">
      <c r="BE6816" s="51"/>
      <c r="BF6816" s="51"/>
      <c r="BG6816" s="51"/>
      <c r="BH6816" s="51"/>
      <c r="BI6816" s="51"/>
    </row>
    <row r="6817" spans="57:61" x14ac:dyDescent="0.55000000000000004">
      <c r="BE6817" s="51"/>
      <c r="BF6817" s="51"/>
      <c r="BG6817" s="51"/>
      <c r="BH6817" s="51"/>
      <c r="BI6817" s="51"/>
    </row>
    <row r="6818" spans="57:61" x14ac:dyDescent="0.55000000000000004">
      <c r="BE6818" s="51"/>
      <c r="BF6818" s="51"/>
      <c r="BG6818" s="51"/>
      <c r="BH6818" s="51"/>
      <c r="BI6818" s="51"/>
    </row>
    <row r="6819" spans="57:61" x14ac:dyDescent="0.55000000000000004">
      <c r="BE6819" s="51"/>
      <c r="BF6819" s="51"/>
      <c r="BG6819" s="51"/>
      <c r="BH6819" s="51"/>
      <c r="BI6819" s="51"/>
    </row>
    <row r="6820" spans="57:61" x14ac:dyDescent="0.55000000000000004">
      <c r="BE6820" s="51"/>
      <c r="BF6820" s="51"/>
      <c r="BG6820" s="51"/>
      <c r="BH6820" s="51"/>
      <c r="BI6820" s="51"/>
    </row>
    <row r="6821" spans="57:61" x14ac:dyDescent="0.55000000000000004">
      <c r="BE6821" s="51"/>
      <c r="BF6821" s="51"/>
      <c r="BG6821" s="51"/>
      <c r="BH6821" s="51"/>
      <c r="BI6821" s="51"/>
    </row>
    <row r="6822" spans="57:61" x14ac:dyDescent="0.55000000000000004">
      <c r="BE6822" s="51"/>
      <c r="BF6822" s="51"/>
      <c r="BG6822" s="51"/>
      <c r="BH6822" s="51"/>
      <c r="BI6822" s="51"/>
    </row>
    <row r="6823" spans="57:61" x14ac:dyDescent="0.55000000000000004">
      <c r="BE6823" s="51"/>
      <c r="BF6823" s="51"/>
      <c r="BG6823" s="51"/>
      <c r="BH6823" s="51"/>
      <c r="BI6823" s="51"/>
    </row>
    <row r="6824" spans="57:61" x14ac:dyDescent="0.55000000000000004">
      <c r="BE6824" s="51"/>
      <c r="BF6824" s="51"/>
      <c r="BG6824" s="51"/>
      <c r="BH6824" s="51"/>
      <c r="BI6824" s="51"/>
    </row>
    <row r="6825" spans="57:61" x14ac:dyDescent="0.55000000000000004">
      <c r="BE6825" s="51"/>
      <c r="BF6825" s="51"/>
      <c r="BG6825" s="51"/>
      <c r="BH6825" s="51"/>
      <c r="BI6825" s="51"/>
    </row>
    <row r="6826" spans="57:61" x14ac:dyDescent="0.55000000000000004">
      <c r="BE6826" s="51"/>
      <c r="BF6826" s="51"/>
      <c r="BG6826" s="51"/>
      <c r="BH6826" s="51"/>
      <c r="BI6826" s="51"/>
    </row>
    <row r="6827" spans="57:61" x14ac:dyDescent="0.55000000000000004">
      <c r="BE6827" s="51"/>
      <c r="BF6827" s="51"/>
      <c r="BG6827" s="51"/>
      <c r="BH6827" s="51"/>
      <c r="BI6827" s="51"/>
    </row>
    <row r="6828" spans="57:61" x14ac:dyDescent="0.55000000000000004">
      <c r="BE6828" s="51"/>
      <c r="BF6828" s="51"/>
      <c r="BG6828" s="51"/>
      <c r="BH6828" s="51"/>
      <c r="BI6828" s="51"/>
    </row>
    <row r="6829" spans="57:61" x14ac:dyDescent="0.55000000000000004">
      <c r="BE6829" s="51"/>
      <c r="BF6829" s="51"/>
      <c r="BG6829" s="51"/>
      <c r="BH6829" s="51"/>
      <c r="BI6829" s="51"/>
    </row>
    <row r="6830" spans="57:61" x14ac:dyDescent="0.55000000000000004">
      <c r="BE6830" s="51"/>
      <c r="BF6830" s="51"/>
      <c r="BG6830" s="51"/>
      <c r="BH6830" s="51"/>
      <c r="BI6830" s="51"/>
    </row>
    <row r="6831" spans="57:61" x14ac:dyDescent="0.55000000000000004">
      <c r="BE6831" s="51"/>
      <c r="BF6831" s="51"/>
      <c r="BG6831" s="51"/>
      <c r="BH6831" s="51"/>
      <c r="BI6831" s="51"/>
    </row>
    <row r="6832" spans="57:61" x14ac:dyDescent="0.55000000000000004">
      <c r="BE6832" s="51"/>
      <c r="BF6832" s="51"/>
      <c r="BG6832" s="51"/>
      <c r="BH6832" s="51"/>
      <c r="BI6832" s="51"/>
    </row>
    <row r="6833" spans="57:61" x14ac:dyDescent="0.55000000000000004">
      <c r="BE6833" s="51"/>
      <c r="BF6833" s="51"/>
      <c r="BG6833" s="51"/>
      <c r="BH6833" s="51"/>
      <c r="BI6833" s="51"/>
    </row>
    <row r="6834" spans="57:61" x14ac:dyDescent="0.55000000000000004">
      <c r="BE6834" s="51"/>
      <c r="BF6834" s="51"/>
      <c r="BG6834" s="51"/>
      <c r="BH6834" s="51"/>
      <c r="BI6834" s="51"/>
    </row>
    <row r="6835" spans="57:61" x14ac:dyDescent="0.55000000000000004">
      <c r="BE6835" s="51"/>
      <c r="BF6835" s="51"/>
      <c r="BG6835" s="51"/>
      <c r="BH6835" s="51"/>
      <c r="BI6835" s="51"/>
    </row>
    <row r="6836" spans="57:61" x14ac:dyDescent="0.55000000000000004">
      <c r="BE6836" s="51"/>
      <c r="BF6836" s="51"/>
      <c r="BG6836" s="51"/>
      <c r="BH6836" s="51"/>
      <c r="BI6836" s="51"/>
    </row>
    <row r="6837" spans="57:61" x14ac:dyDescent="0.55000000000000004">
      <c r="BE6837" s="51"/>
      <c r="BF6837" s="51"/>
      <c r="BG6837" s="51"/>
      <c r="BH6837" s="51"/>
      <c r="BI6837" s="51"/>
    </row>
    <row r="6838" spans="57:61" x14ac:dyDescent="0.55000000000000004">
      <c r="BE6838" s="51"/>
      <c r="BF6838" s="51"/>
      <c r="BG6838" s="51"/>
      <c r="BH6838" s="51"/>
      <c r="BI6838" s="51"/>
    </row>
    <row r="6839" spans="57:61" x14ac:dyDescent="0.55000000000000004">
      <c r="BE6839" s="51"/>
      <c r="BF6839" s="51"/>
      <c r="BG6839" s="51"/>
      <c r="BH6839" s="51"/>
      <c r="BI6839" s="51"/>
    </row>
    <row r="6840" spans="57:61" x14ac:dyDescent="0.55000000000000004">
      <c r="BE6840" s="51"/>
      <c r="BF6840" s="51"/>
      <c r="BG6840" s="51"/>
      <c r="BH6840" s="51"/>
      <c r="BI6840" s="51"/>
    </row>
    <row r="6841" spans="57:61" x14ac:dyDescent="0.55000000000000004">
      <c r="BE6841" s="51"/>
      <c r="BF6841" s="51"/>
      <c r="BG6841" s="51"/>
      <c r="BH6841" s="51"/>
      <c r="BI6841" s="51"/>
    </row>
    <row r="6842" spans="57:61" x14ac:dyDescent="0.55000000000000004">
      <c r="BE6842" s="51"/>
      <c r="BF6842" s="51"/>
      <c r="BG6842" s="51"/>
      <c r="BH6842" s="51"/>
      <c r="BI6842" s="51"/>
    </row>
    <row r="6843" spans="57:61" x14ac:dyDescent="0.55000000000000004">
      <c r="BE6843" s="51"/>
      <c r="BF6843" s="51"/>
      <c r="BG6843" s="51"/>
      <c r="BH6843" s="51"/>
      <c r="BI6843" s="51"/>
    </row>
    <row r="6844" spans="57:61" x14ac:dyDescent="0.55000000000000004">
      <c r="BE6844" s="51"/>
      <c r="BF6844" s="51"/>
      <c r="BG6844" s="51"/>
      <c r="BH6844" s="51"/>
      <c r="BI6844" s="51"/>
    </row>
    <row r="6845" spans="57:61" x14ac:dyDescent="0.55000000000000004">
      <c r="BE6845" s="51"/>
      <c r="BF6845" s="51"/>
      <c r="BG6845" s="51"/>
      <c r="BH6845" s="51"/>
      <c r="BI6845" s="51"/>
    </row>
    <row r="6846" spans="57:61" x14ac:dyDescent="0.55000000000000004">
      <c r="BE6846" s="51"/>
      <c r="BF6846" s="51"/>
      <c r="BG6846" s="51"/>
      <c r="BH6846" s="51"/>
      <c r="BI6846" s="51"/>
    </row>
    <row r="6847" spans="57:61" x14ac:dyDescent="0.55000000000000004">
      <c r="BE6847" s="51"/>
      <c r="BF6847" s="51"/>
      <c r="BG6847" s="51"/>
      <c r="BH6847" s="51"/>
      <c r="BI6847" s="51"/>
    </row>
    <row r="6848" spans="57:61" x14ac:dyDescent="0.55000000000000004">
      <c r="BE6848" s="51"/>
      <c r="BF6848" s="51"/>
      <c r="BG6848" s="51"/>
      <c r="BH6848" s="51"/>
      <c r="BI6848" s="51"/>
    </row>
    <row r="6849" spans="57:61" x14ac:dyDescent="0.55000000000000004">
      <c r="BE6849" s="51"/>
      <c r="BF6849" s="51"/>
      <c r="BG6849" s="51"/>
      <c r="BH6849" s="51"/>
      <c r="BI6849" s="51"/>
    </row>
    <row r="6850" spans="57:61" x14ac:dyDescent="0.55000000000000004">
      <c r="BE6850" s="51"/>
      <c r="BF6850" s="51"/>
      <c r="BG6850" s="51"/>
      <c r="BH6850" s="51"/>
      <c r="BI6850" s="51"/>
    </row>
    <row r="6851" spans="57:61" x14ac:dyDescent="0.55000000000000004">
      <c r="BE6851" s="51"/>
      <c r="BF6851" s="51"/>
      <c r="BG6851" s="51"/>
      <c r="BH6851" s="51"/>
      <c r="BI6851" s="51"/>
    </row>
    <row r="6852" spans="57:61" x14ac:dyDescent="0.55000000000000004">
      <c r="BE6852" s="51"/>
      <c r="BF6852" s="51"/>
      <c r="BG6852" s="51"/>
      <c r="BH6852" s="51"/>
      <c r="BI6852" s="51"/>
    </row>
    <row r="6853" spans="57:61" x14ac:dyDescent="0.55000000000000004">
      <c r="BE6853" s="51"/>
      <c r="BF6853" s="51"/>
      <c r="BG6853" s="51"/>
      <c r="BH6853" s="51"/>
      <c r="BI6853" s="51"/>
    </row>
    <row r="6854" spans="57:61" x14ac:dyDescent="0.55000000000000004">
      <c r="BE6854" s="51"/>
      <c r="BF6854" s="51"/>
      <c r="BG6854" s="51"/>
      <c r="BH6854" s="51"/>
      <c r="BI6854" s="51"/>
    </row>
    <row r="6855" spans="57:61" x14ac:dyDescent="0.55000000000000004">
      <c r="BE6855" s="51"/>
      <c r="BF6855" s="51"/>
      <c r="BG6855" s="51"/>
      <c r="BH6855" s="51"/>
      <c r="BI6855" s="51"/>
    </row>
    <row r="6856" spans="57:61" x14ac:dyDescent="0.55000000000000004">
      <c r="BE6856" s="51"/>
      <c r="BF6856" s="51"/>
      <c r="BG6856" s="51"/>
      <c r="BH6856" s="51"/>
      <c r="BI6856" s="51"/>
    </row>
    <row r="6857" spans="57:61" x14ac:dyDescent="0.55000000000000004">
      <c r="BE6857" s="51"/>
      <c r="BF6857" s="51"/>
      <c r="BG6857" s="51"/>
      <c r="BH6857" s="51"/>
      <c r="BI6857" s="51"/>
    </row>
    <row r="6858" spans="57:61" x14ac:dyDescent="0.55000000000000004">
      <c r="BE6858" s="51"/>
      <c r="BF6858" s="51"/>
      <c r="BG6858" s="51"/>
      <c r="BH6858" s="51"/>
      <c r="BI6858" s="51"/>
    </row>
    <row r="6859" spans="57:61" x14ac:dyDescent="0.55000000000000004">
      <c r="BE6859" s="51"/>
      <c r="BF6859" s="51"/>
      <c r="BG6859" s="51"/>
      <c r="BH6859" s="51"/>
      <c r="BI6859" s="51"/>
    </row>
    <row r="6860" spans="57:61" x14ac:dyDescent="0.55000000000000004">
      <c r="BE6860" s="51"/>
      <c r="BF6860" s="51"/>
      <c r="BG6860" s="51"/>
      <c r="BH6860" s="51"/>
      <c r="BI6860" s="51"/>
    </row>
    <row r="6861" spans="57:61" x14ac:dyDescent="0.55000000000000004">
      <c r="BE6861" s="51"/>
      <c r="BF6861" s="51"/>
      <c r="BG6861" s="51"/>
      <c r="BH6861" s="51"/>
      <c r="BI6861" s="51"/>
    </row>
    <row r="6862" spans="57:61" x14ac:dyDescent="0.55000000000000004">
      <c r="BE6862" s="51"/>
      <c r="BF6862" s="51"/>
      <c r="BG6862" s="51"/>
      <c r="BH6862" s="51"/>
      <c r="BI6862" s="51"/>
    </row>
    <row r="6863" spans="57:61" x14ac:dyDescent="0.55000000000000004">
      <c r="BE6863" s="51"/>
      <c r="BF6863" s="51"/>
      <c r="BG6863" s="51"/>
      <c r="BH6863" s="51"/>
      <c r="BI6863" s="51"/>
    </row>
    <row r="6864" spans="57:61" x14ac:dyDescent="0.55000000000000004">
      <c r="BE6864" s="51"/>
      <c r="BF6864" s="51"/>
      <c r="BG6864" s="51"/>
      <c r="BH6864" s="51"/>
      <c r="BI6864" s="51"/>
    </row>
    <row r="6865" spans="57:61" x14ac:dyDescent="0.55000000000000004">
      <c r="BE6865" s="51"/>
      <c r="BF6865" s="51"/>
      <c r="BG6865" s="51"/>
      <c r="BH6865" s="51"/>
      <c r="BI6865" s="51"/>
    </row>
    <row r="6866" spans="57:61" x14ac:dyDescent="0.55000000000000004">
      <c r="BE6866" s="51"/>
      <c r="BF6866" s="51"/>
      <c r="BG6866" s="51"/>
      <c r="BH6866" s="51"/>
      <c r="BI6866" s="51"/>
    </row>
    <row r="6867" spans="57:61" x14ac:dyDescent="0.55000000000000004">
      <c r="BE6867" s="51"/>
      <c r="BF6867" s="51"/>
      <c r="BG6867" s="51"/>
      <c r="BH6867" s="51"/>
      <c r="BI6867" s="51"/>
    </row>
    <row r="6868" spans="57:61" x14ac:dyDescent="0.55000000000000004">
      <c r="BE6868" s="51"/>
      <c r="BF6868" s="51"/>
      <c r="BG6868" s="51"/>
      <c r="BH6868" s="51"/>
      <c r="BI6868" s="51"/>
    </row>
    <row r="6869" spans="57:61" x14ac:dyDescent="0.55000000000000004">
      <c r="BE6869" s="51"/>
      <c r="BF6869" s="51"/>
      <c r="BG6869" s="51"/>
      <c r="BH6869" s="51"/>
      <c r="BI6869" s="51"/>
    </row>
    <row r="6870" spans="57:61" x14ac:dyDescent="0.55000000000000004">
      <c r="BE6870" s="51"/>
      <c r="BF6870" s="51"/>
      <c r="BG6870" s="51"/>
      <c r="BH6870" s="51"/>
      <c r="BI6870" s="51"/>
    </row>
    <row r="6871" spans="57:61" x14ac:dyDescent="0.55000000000000004">
      <c r="BE6871" s="51"/>
      <c r="BF6871" s="51"/>
      <c r="BG6871" s="51"/>
      <c r="BH6871" s="51"/>
      <c r="BI6871" s="51"/>
    </row>
    <row r="6872" spans="57:61" x14ac:dyDescent="0.55000000000000004">
      <c r="BE6872" s="51"/>
      <c r="BF6872" s="51"/>
      <c r="BG6872" s="51"/>
      <c r="BH6872" s="51"/>
      <c r="BI6872" s="51"/>
    </row>
    <row r="6873" spans="57:61" x14ac:dyDescent="0.55000000000000004">
      <c r="BE6873" s="51"/>
      <c r="BF6873" s="51"/>
      <c r="BG6873" s="51"/>
      <c r="BH6873" s="51"/>
      <c r="BI6873" s="51"/>
    </row>
    <row r="6874" spans="57:61" x14ac:dyDescent="0.55000000000000004">
      <c r="BE6874" s="51"/>
      <c r="BF6874" s="51"/>
      <c r="BG6874" s="51"/>
      <c r="BH6874" s="51"/>
      <c r="BI6874" s="51"/>
    </row>
    <row r="6875" spans="57:61" x14ac:dyDescent="0.55000000000000004">
      <c r="BE6875" s="51"/>
      <c r="BF6875" s="51"/>
      <c r="BG6875" s="51"/>
      <c r="BH6875" s="51"/>
      <c r="BI6875" s="51"/>
    </row>
    <row r="6876" spans="57:61" x14ac:dyDescent="0.55000000000000004">
      <c r="BE6876" s="51"/>
      <c r="BF6876" s="51"/>
      <c r="BG6876" s="51"/>
      <c r="BH6876" s="51"/>
      <c r="BI6876" s="51"/>
    </row>
    <row r="6877" spans="57:61" x14ac:dyDescent="0.55000000000000004">
      <c r="BE6877" s="51"/>
      <c r="BF6877" s="51"/>
      <c r="BG6877" s="51"/>
      <c r="BH6877" s="51"/>
      <c r="BI6877" s="51"/>
    </row>
    <row r="6878" spans="57:61" x14ac:dyDescent="0.55000000000000004">
      <c r="BE6878" s="51"/>
      <c r="BF6878" s="51"/>
      <c r="BG6878" s="51"/>
      <c r="BH6878" s="51"/>
      <c r="BI6878" s="51"/>
    </row>
    <row r="6879" spans="57:61" x14ac:dyDescent="0.55000000000000004">
      <c r="BE6879" s="51"/>
      <c r="BF6879" s="51"/>
      <c r="BG6879" s="51"/>
      <c r="BH6879" s="51"/>
      <c r="BI6879" s="51"/>
    </row>
    <row r="6880" spans="57:61" x14ac:dyDescent="0.55000000000000004">
      <c r="BE6880" s="51"/>
      <c r="BF6880" s="51"/>
      <c r="BG6880" s="51"/>
      <c r="BH6880" s="51"/>
      <c r="BI6880" s="51"/>
    </row>
    <row r="6881" spans="57:61" x14ac:dyDescent="0.55000000000000004">
      <c r="BE6881" s="51"/>
      <c r="BF6881" s="51"/>
      <c r="BG6881" s="51"/>
      <c r="BH6881" s="51"/>
      <c r="BI6881" s="51"/>
    </row>
    <row r="6882" spans="57:61" x14ac:dyDescent="0.55000000000000004">
      <c r="BE6882" s="51"/>
      <c r="BF6882" s="51"/>
      <c r="BG6882" s="51"/>
      <c r="BH6882" s="51"/>
      <c r="BI6882" s="51"/>
    </row>
    <row r="6883" spans="57:61" x14ac:dyDescent="0.55000000000000004">
      <c r="BE6883" s="51"/>
      <c r="BF6883" s="51"/>
      <c r="BG6883" s="51"/>
      <c r="BH6883" s="51"/>
      <c r="BI6883" s="51"/>
    </row>
    <row r="6884" spans="57:61" x14ac:dyDescent="0.55000000000000004">
      <c r="BE6884" s="51"/>
      <c r="BF6884" s="51"/>
      <c r="BG6884" s="51"/>
      <c r="BH6884" s="51"/>
      <c r="BI6884" s="51"/>
    </row>
    <row r="6885" spans="57:61" x14ac:dyDescent="0.55000000000000004">
      <c r="BE6885" s="51"/>
      <c r="BF6885" s="51"/>
      <c r="BG6885" s="51"/>
      <c r="BH6885" s="51"/>
      <c r="BI6885" s="51"/>
    </row>
    <row r="6886" spans="57:61" x14ac:dyDescent="0.55000000000000004">
      <c r="BE6886" s="51"/>
      <c r="BF6886" s="51"/>
      <c r="BG6886" s="51"/>
      <c r="BH6886" s="51"/>
      <c r="BI6886" s="51"/>
    </row>
    <row r="6887" spans="57:61" x14ac:dyDescent="0.55000000000000004">
      <c r="BE6887" s="51"/>
      <c r="BF6887" s="51"/>
      <c r="BG6887" s="51"/>
      <c r="BH6887" s="51"/>
      <c r="BI6887" s="51"/>
    </row>
    <row r="6888" spans="57:61" x14ac:dyDescent="0.55000000000000004">
      <c r="BE6888" s="51"/>
      <c r="BF6888" s="51"/>
      <c r="BG6888" s="51"/>
      <c r="BH6888" s="51"/>
      <c r="BI6888" s="51"/>
    </row>
    <row r="6889" spans="57:61" x14ac:dyDescent="0.55000000000000004">
      <c r="BE6889" s="51"/>
      <c r="BF6889" s="51"/>
      <c r="BG6889" s="51"/>
      <c r="BH6889" s="51"/>
      <c r="BI6889" s="51"/>
    </row>
    <row r="6890" spans="57:61" x14ac:dyDescent="0.55000000000000004">
      <c r="BE6890" s="51"/>
      <c r="BF6890" s="51"/>
      <c r="BG6890" s="51"/>
      <c r="BH6890" s="51"/>
      <c r="BI6890" s="51"/>
    </row>
    <row r="6891" spans="57:61" x14ac:dyDescent="0.55000000000000004">
      <c r="BE6891" s="51"/>
      <c r="BF6891" s="51"/>
      <c r="BG6891" s="51"/>
      <c r="BH6891" s="51"/>
      <c r="BI6891" s="51"/>
    </row>
    <row r="6892" spans="57:61" x14ac:dyDescent="0.55000000000000004">
      <c r="BE6892" s="51"/>
      <c r="BF6892" s="51"/>
      <c r="BG6892" s="51"/>
      <c r="BH6892" s="51"/>
      <c r="BI6892" s="51"/>
    </row>
    <row r="6893" spans="57:61" x14ac:dyDescent="0.55000000000000004">
      <c r="BE6893" s="51"/>
      <c r="BF6893" s="51"/>
      <c r="BG6893" s="51"/>
      <c r="BH6893" s="51"/>
      <c r="BI6893" s="51"/>
    </row>
    <row r="6894" spans="57:61" x14ac:dyDescent="0.55000000000000004">
      <c r="BE6894" s="51"/>
      <c r="BF6894" s="51"/>
      <c r="BG6894" s="51"/>
      <c r="BH6894" s="51"/>
      <c r="BI6894" s="51"/>
    </row>
    <row r="6895" spans="57:61" x14ac:dyDescent="0.55000000000000004">
      <c r="BE6895" s="51"/>
      <c r="BF6895" s="51"/>
      <c r="BG6895" s="51"/>
      <c r="BH6895" s="51"/>
      <c r="BI6895" s="51"/>
    </row>
    <row r="6896" spans="57:61" x14ac:dyDescent="0.55000000000000004">
      <c r="BE6896" s="51"/>
      <c r="BF6896" s="51"/>
      <c r="BG6896" s="51"/>
      <c r="BH6896" s="51"/>
      <c r="BI6896" s="51"/>
    </row>
    <row r="6897" spans="57:61" x14ac:dyDescent="0.55000000000000004">
      <c r="BE6897" s="51"/>
      <c r="BF6897" s="51"/>
      <c r="BG6897" s="51"/>
      <c r="BH6897" s="51"/>
      <c r="BI6897" s="51"/>
    </row>
    <row r="6898" spans="57:61" x14ac:dyDescent="0.55000000000000004">
      <c r="BE6898" s="51"/>
      <c r="BF6898" s="51"/>
      <c r="BG6898" s="51"/>
      <c r="BH6898" s="51"/>
      <c r="BI6898" s="51"/>
    </row>
    <row r="6899" spans="57:61" x14ac:dyDescent="0.55000000000000004">
      <c r="BE6899" s="51"/>
      <c r="BF6899" s="51"/>
      <c r="BG6899" s="51"/>
      <c r="BH6899" s="51"/>
      <c r="BI6899" s="51"/>
    </row>
    <row r="6900" spans="57:61" x14ac:dyDescent="0.55000000000000004">
      <c r="BE6900" s="51"/>
      <c r="BF6900" s="51"/>
      <c r="BG6900" s="51"/>
      <c r="BH6900" s="51"/>
      <c r="BI6900" s="51"/>
    </row>
    <row r="6901" spans="57:61" x14ac:dyDescent="0.55000000000000004">
      <c r="BE6901" s="51"/>
      <c r="BF6901" s="51"/>
      <c r="BG6901" s="51"/>
      <c r="BH6901" s="51"/>
      <c r="BI6901" s="51"/>
    </row>
    <row r="6902" spans="57:61" x14ac:dyDescent="0.55000000000000004">
      <c r="BE6902" s="51"/>
      <c r="BF6902" s="51"/>
      <c r="BG6902" s="51"/>
      <c r="BH6902" s="51"/>
      <c r="BI6902" s="51"/>
    </row>
    <row r="6903" spans="57:61" x14ac:dyDescent="0.55000000000000004">
      <c r="BE6903" s="51"/>
      <c r="BF6903" s="51"/>
      <c r="BG6903" s="51"/>
      <c r="BH6903" s="51"/>
      <c r="BI6903" s="51"/>
    </row>
    <row r="6904" spans="57:61" x14ac:dyDescent="0.55000000000000004">
      <c r="BE6904" s="51"/>
      <c r="BF6904" s="51"/>
      <c r="BG6904" s="51"/>
      <c r="BH6904" s="51"/>
      <c r="BI6904" s="51"/>
    </row>
    <row r="6905" spans="57:61" x14ac:dyDescent="0.55000000000000004">
      <c r="BE6905" s="51"/>
      <c r="BF6905" s="51"/>
      <c r="BG6905" s="51"/>
      <c r="BH6905" s="51"/>
      <c r="BI6905" s="51"/>
    </row>
    <row r="6906" spans="57:61" x14ac:dyDescent="0.55000000000000004">
      <c r="BE6906" s="51"/>
      <c r="BF6906" s="51"/>
      <c r="BG6906" s="51"/>
      <c r="BH6906" s="51"/>
      <c r="BI6906" s="51"/>
    </row>
    <row r="6907" spans="57:61" x14ac:dyDescent="0.55000000000000004">
      <c r="BE6907" s="51"/>
      <c r="BF6907" s="51"/>
      <c r="BG6907" s="51"/>
      <c r="BH6907" s="51"/>
      <c r="BI6907" s="51"/>
    </row>
    <row r="6908" spans="57:61" x14ac:dyDescent="0.55000000000000004">
      <c r="BE6908" s="51"/>
      <c r="BF6908" s="51"/>
      <c r="BG6908" s="51"/>
      <c r="BH6908" s="51"/>
      <c r="BI6908" s="51"/>
    </row>
    <row r="6909" spans="57:61" x14ac:dyDescent="0.55000000000000004">
      <c r="BE6909" s="51"/>
      <c r="BF6909" s="51"/>
      <c r="BG6909" s="51"/>
      <c r="BH6909" s="51"/>
      <c r="BI6909" s="51"/>
    </row>
    <row r="6910" spans="57:61" x14ac:dyDescent="0.55000000000000004">
      <c r="BE6910" s="51"/>
      <c r="BF6910" s="51"/>
      <c r="BG6910" s="51"/>
      <c r="BH6910" s="51"/>
      <c r="BI6910" s="51"/>
    </row>
    <row r="6911" spans="57:61" x14ac:dyDescent="0.55000000000000004">
      <c r="BE6911" s="51"/>
      <c r="BF6911" s="51"/>
      <c r="BG6911" s="51"/>
      <c r="BH6911" s="51"/>
      <c r="BI6911" s="51"/>
    </row>
    <row r="6912" spans="57:61" x14ac:dyDescent="0.55000000000000004">
      <c r="BE6912" s="51"/>
      <c r="BF6912" s="51"/>
      <c r="BG6912" s="51"/>
      <c r="BH6912" s="51"/>
      <c r="BI6912" s="51"/>
    </row>
    <row r="6913" spans="57:61" x14ac:dyDescent="0.55000000000000004">
      <c r="BE6913" s="51"/>
      <c r="BF6913" s="51"/>
      <c r="BG6913" s="51"/>
      <c r="BH6913" s="51"/>
      <c r="BI6913" s="51"/>
    </row>
    <row r="6914" spans="57:61" x14ac:dyDescent="0.55000000000000004">
      <c r="BE6914" s="51"/>
      <c r="BF6914" s="51"/>
      <c r="BG6914" s="51"/>
      <c r="BH6914" s="51"/>
      <c r="BI6914" s="51"/>
    </row>
    <row r="6915" spans="57:61" x14ac:dyDescent="0.55000000000000004">
      <c r="BE6915" s="51"/>
      <c r="BF6915" s="51"/>
      <c r="BG6915" s="51"/>
      <c r="BH6915" s="51"/>
      <c r="BI6915" s="51"/>
    </row>
    <row r="6916" spans="57:61" x14ac:dyDescent="0.55000000000000004">
      <c r="BE6916" s="51"/>
      <c r="BF6916" s="51"/>
      <c r="BG6916" s="51"/>
      <c r="BH6916" s="51"/>
      <c r="BI6916" s="51"/>
    </row>
    <row r="6917" spans="57:61" x14ac:dyDescent="0.55000000000000004">
      <c r="BE6917" s="51"/>
      <c r="BF6917" s="51"/>
      <c r="BG6917" s="51"/>
      <c r="BH6917" s="51"/>
      <c r="BI6917" s="51"/>
    </row>
    <row r="6918" spans="57:61" x14ac:dyDescent="0.55000000000000004">
      <c r="BE6918" s="51"/>
      <c r="BF6918" s="51"/>
      <c r="BG6918" s="51"/>
      <c r="BH6918" s="51"/>
      <c r="BI6918" s="51"/>
    </row>
    <row r="6919" spans="57:61" x14ac:dyDescent="0.55000000000000004">
      <c r="BE6919" s="51"/>
      <c r="BF6919" s="51"/>
      <c r="BG6919" s="51"/>
      <c r="BH6919" s="51"/>
      <c r="BI6919" s="51"/>
    </row>
    <row r="6920" spans="57:61" x14ac:dyDescent="0.55000000000000004">
      <c r="BE6920" s="51"/>
      <c r="BF6920" s="51"/>
      <c r="BG6920" s="51"/>
      <c r="BH6920" s="51"/>
      <c r="BI6920" s="51"/>
    </row>
    <row r="6921" spans="57:61" x14ac:dyDescent="0.55000000000000004">
      <c r="BE6921" s="51"/>
      <c r="BF6921" s="51"/>
      <c r="BG6921" s="51"/>
      <c r="BH6921" s="51"/>
      <c r="BI6921" s="51"/>
    </row>
    <row r="6922" spans="57:61" x14ac:dyDescent="0.55000000000000004">
      <c r="BE6922" s="51"/>
      <c r="BF6922" s="51"/>
      <c r="BG6922" s="51"/>
      <c r="BH6922" s="51"/>
      <c r="BI6922" s="51"/>
    </row>
    <row r="6923" spans="57:61" x14ac:dyDescent="0.55000000000000004">
      <c r="BE6923" s="51"/>
      <c r="BF6923" s="51"/>
      <c r="BG6923" s="51"/>
      <c r="BH6923" s="51"/>
      <c r="BI6923" s="51"/>
    </row>
    <row r="6924" spans="57:61" x14ac:dyDescent="0.55000000000000004">
      <c r="BE6924" s="51"/>
      <c r="BF6924" s="51"/>
      <c r="BG6924" s="51"/>
      <c r="BH6924" s="51"/>
      <c r="BI6924" s="51"/>
    </row>
    <row r="6925" spans="57:61" x14ac:dyDescent="0.55000000000000004">
      <c r="BE6925" s="51"/>
      <c r="BF6925" s="51"/>
      <c r="BG6925" s="51"/>
      <c r="BH6925" s="51"/>
      <c r="BI6925" s="51"/>
    </row>
    <row r="6926" spans="57:61" x14ac:dyDescent="0.55000000000000004">
      <c r="BE6926" s="51"/>
      <c r="BF6926" s="51"/>
      <c r="BG6926" s="51"/>
      <c r="BH6926" s="51"/>
      <c r="BI6926" s="51"/>
    </row>
    <row r="6927" spans="57:61" x14ac:dyDescent="0.55000000000000004">
      <c r="BE6927" s="51"/>
      <c r="BF6927" s="51"/>
      <c r="BG6927" s="51"/>
      <c r="BH6927" s="51"/>
      <c r="BI6927" s="51"/>
    </row>
    <row r="6928" spans="57:61" x14ac:dyDescent="0.55000000000000004">
      <c r="BE6928" s="51"/>
      <c r="BF6928" s="51"/>
      <c r="BG6928" s="51"/>
      <c r="BH6928" s="51"/>
      <c r="BI6928" s="51"/>
    </row>
    <row r="6929" spans="57:61" x14ac:dyDescent="0.55000000000000004">
      <c r="BE6929" s="51"/>
      <c r="BF6929" s="51"/>
      <c r="BG6929" s="51"/>
      <c r="BH6929" s="51"/>
      <c r="BI6929" s="51"/>
    </row>
    <row r="6930" spans="57:61" x14ac:dyDescent="0.55000000000000004">
      <c r="BE6930" s="51"/>
      <c r="BF6930" s="51"/>
      <c r="BG6930" s="51"/>
      <c r="BH6930" s="51"/>
      <c r="BI6930" s="51"/>
    </row>
    <row r="6931" spans="57:61" x14ac:dyDescent="0.55000000000000004">
      <c r="BE6931" s="51"/>
      <c r="BF6931" s="51"/>
      <c r="BG6931" s="51"/>
      <c r="BH6931" s="51"/>
      <c r="BI6931" s="51"/>
    </row>
    <row r="6932" spans="57:61" x14ac:dyDescent="0.55000000000000004">
      <c r="BE6932" s="51"/>
      <c r="BF6932" s="51"/>
      <c r="BG6932" s="51"/>
      <c r="BH6932" s="51"/>
      <c r="BI6932" s="51"/>
    </row>
    <row r="6933" spans="57:61" x14ac:dyDescent="0.55000000000000004">
      <c r="BE6933" s="51"/>
      <c r="BF6933" s="51"/>
      <c r="BG6933" s="51"/>
      <c r="BH6933" s="51"/>
      <c r="BI6933" s="51"/>
    </row>
    <row r="6934" spans="57:61" x14ac:dyDescent="0.55000000000000004">
      <c r="BE6934" s="51"/>
      <c r="BF6934" s="51"/>
      <c r="BG6934" s="51"/>
      <c r="BH6934" s="51"/>
      <c r="BI6934" s="51"/>
    </row>
    <row r="6935" spans="57:61" x14ac:dyDescent="0.55000000000000004">
      <c r="BE6935" s="51"/>
      <c r="BF6935" s="51"/>
      <c r="BG6935" s="51"/>
      <c r="BH6935" s="51"/>
      <c r="BI6935" s="51"/>
    </row>
    <row r="6936" spans="57:61" x14ac:dyDescent="0.55000000000000004">
      <c r="BE6936" s="51"/>
      <c r="BF6936" s="51"/>
      <c r="BG6936" s="51"/>
      <c r="BH6936" s="51"/>
      <c r="BI6936" s="51"/>
    </row>
    <row r="6937" spans="57:61" x14ac:dyDescent="0.55000000000000004">
      <c r="BE6937" s="51"/>
      <c r="BF6937" s="51"/>
      <c r="BG6937" s="51"/>
      <c r="BH6937" s="51"/>
      <c r="BI6937" s="51"/>
    </row>
    <row r="6938" spans="57:61" x14ac:dyDescent="0.55000000000000004">
      <c r="BE6938" s="51"/>
      <c r="BF6938" s="51"/>
      <c r="BG6938" s="51"/>
      <c r="BH6938" s="51"/>
      <c r="BI6938" s="51"/>
    </row>
    <row r="6939" spans="57:61" x14ac:dyDescent="0.55000000000000004">
      <c r="BE6939" s="51"/>
      <c r="BF6939" s="51"/>
      <c r="BG6939" s="51"/>
      <c r="BH6939" s="51"/>
      <c r="BI6939" s="51"/>
    </row>
    <row r="6940" spans="57:61" x14ac:dyDescent="0.55000000000000004">
      <c r="BE6940" s="51"/>
      <c r="BF6940" s="51"/>
      <c r="BG6940" s="51"/>
      <c r="BH6940" s="51"/>
      <c r="BI6940" s="51"/>
    </row>
    <row r="6941" spans="57:61" x14ac:dyDescent="0.55000000000000004">
      <c r="BE6941" s="51"/>
      <c r="BF6941" s="51"/>
      <c r="BG6941" s="51"/>
      <c r="BH6941" s="51"/>
      <c r="BI6941" s="51"/>
    </row>
    <row r="6942" spans="57:61" x14ac:dyDescent="0.55000000000000004">
      <c r="BE6942" s="51"/>
      <c r="BF6942" s="51"/>
      <c r="BG6942" s="51"/>
      <c r="BH6942" s="51"/>
      <c r="BI6942" s="51"/>
    </row>
    <row r="6943" spans="57:61" x14ac:dyDescent="0.55000000000000004">
      <c r="BE6943" s="51"/>
      <c r="BF6943" s="51"/>
      <c r="BG6943" s="51"/>
      <c r="BH6943" s="51"/>
      <c r="BI6943" s="51"/>
    </row>
    <row r="6944" spans="57:61" x14ac:dyDescent="0.55000000000000004">
      <c r="BE6944" s="51"/>
      <c r="BF6944" s="51"/>
      <c r="BG6944" s="51"/>
      <c r="BH6944" s="51"/>
      <c r="BI6944" s="51"/>
    </row>
    <row r="6945" spans="57:61" x14ac:dyDescent="0.55000000000000004">
      <c r="BE6945" s="51"/>
      <c r="BF6945" s="51"/>
      <c r="BG6945" s="51"/>
      <c r="BH6945" s="51"/>
      <c r="BI6945" s="51"/>
    </row>
    <row r="6946" spans="57:61" x14ac:dyDescent="0.55000000000000004">
      <c r="BE6946" s="51"/>
      <c r="BF6946" s="51"/>
      <c r="BG6946" s="51"/>
      <c r="BH6946" s="51"/>
      <c r="BI6946" s="51"/>
    </row>
    <row r="6947" spans="57:61" x14ac:dyDescent="0.55000000000000004">
      <c r="BE6947" s="51"/>
      <c r="BF6947" s="51"/>
      <c r="BG6947" s="51"/>
      <c r="BH6947" s="51"/>
      <c r="BI6947" s="51"/>
    </row>
    <row r="6948" spans="57:61" x14ac:dyDescent="0.55000000000000004">
      <c r="BE6948" s="51"/>
      <c r="BF6948" s="51"/>
      <c r="BG6948" s="51"/>
      <c r="BH6948" s="51"/>
      <c r="BI6948" s="51"/>
    </row>
    <row r="6949" spans="57:61" x14ac:dyDescent="0.55000000000000004">
      <c r="BE6949" s="51"/>
      <c r="BF6949" s="51"/>
      <c r="BG6949" s="51"/>
      <c r="BH6949" s="51"/>
      <c r="BI6949" s="51"/>
    </row>
    <row r="6950" spans="57:61" x14ac:dyDescent="0.55000000000000004">
      <c r="BE6950" s="51"/>
      <c r="BF6950" s="51"/>
      <c r="BG6950" s="51"/>
      <c r="BH6950" s="51"/>
      <c r="BI6950" s="51"/>
    </row>
    <row r="6951" spans="57:61" x14ac:dyDescent="0.55000000000000004">
      <c r="BE6951" s="51"/>
      <c r="BF6951" s="51"/>
      <c r="BG6951" s="51"/>
      <c r="BH6951" s="51"/>
      <c r="BI6951" s="51"/>
    </row>
    <row r="6952" spans="57:61" x14ac:dyDescent="0.55000000000000004">
      <c r="BE6952" s="51"/>
      <c r="BF6952" s="51"/>
      <c r="BG6952" s="51"/>
      <c r="BH6952" s="51"/>
      <c r="BI6952" s="51"/>
    </row>
    <row r="6953" spans="57:61" x14ac:dyDescent="0.55000000000000004">
      <c r="BE6953" s="51"/>
      <c r="BF6953" s="51"/>
      <c r="BG6953" s="51"/>
      <c r="BH6953" s="51"/>
      <c r="BI6953" s="51"/>
    </row>
    <row r="6954" spans="57:61" x14ac:dyDescent="0.55000000000000004">
      <c r="BE6954" s="51"/>
      <c r="BF6954" s="51"/>
      <c r="BG6954" s="51"/>
      <c r="BH6954" s="51"/>
      <c r="BI6954" s="51"/>
    </row>
    <row r="6955" spans="57:61" x14ac:dyDescent="0.55000000000000004">
      <c r="BE6955" s="51"/>
      <c r="BF6955" s="51"/>
      <c r="BG6955" s="51"/>
      <c r="BH6955" s="51"/>
      <c r="BI6955" s="51"/>
    </row>
    <row r="6956" spans="57:61" x14ac:dyDescent="0.55000000000000004">
      <c r="BE6956" s="51"/>
      <c r="BF6956" s="51"/>
      <c r="BG6956" s="51"/>
      <c r="BH6956" s="51"/>
      <c r="BI6956" s="51"/>
    </row>
    <row r="6957" spans="57:61" x14ac:dyDescent="0.55000000000000004">
      <c r="BE6957" s="51"/>
      <c r="BF6957" s="51"/>
      <c r="BG6957" s="51"/>
      <c r="BH6957" s="51"/>
      <c r="BI6957" s="51"/>
    </row>
    <row r="6958" spans="57:61" x14ac:dyDescent="0.55000000000000004">
      <c r="BE6958" s="51"/>
      <c r="BF6958" s="51"/>
      <c r="BG6958" s="51"/>
      <c r="BH6958" s="51"/>
      <c r="BI6958" s="51"/>
    </row>
    <row r="6959" spans="57:61" x14ac:dyDescent="0.55000000000000004">
      <c r="BE6959" s="51"/>
      <c r="BF6959" s="51"/>
      <c r="BG6959" s="51"/>
      <c r="BH6959" s="51"/>
      <c r="BI6959" s="51"/>
    </row>
    <row r="6960" spans="57:61" x14ac:dyDescent="0.55000000000000004">
      <c r="BE6960" s="51"/>
      <c r="BF6960" s="51"/>
      <c r="BG6960" s="51"/>
      <c r="BH6960" s="51"/>
      <c r="BI6960" s="51"/>
    </row>
    <row r="6961" spans="57:61" x14ac:dyDescent="0.55000000000000004">
      <c r="BE6961" s="51"/>
      <c r="BF6961" s="51"/>
      <c r="BG6961" s="51"/>
      <c r="BH6961" s="51"/>
      <c r="BI6961" s="51"/>
    </row>
    <row r="6962" spans="57:61" x14ac:dyDescent="0.55000000000000004">
      <c r="BE6962" s="51"/>
      <c r="BF6962" s="51"/>
      <c r="BG6962" s="51"/>
      <c r="BH6962" s="51"/>
      <c r="BI6962" s="51"/>
    </row>
    <row r="6963" spans="57:61" x14ac:dyDescent="0.55000000000000004">
      <c r="BE6963" s="51"/>
      <c r="BF6963" s="51"/>
      <c r="BG6963" s="51"/>
      <c r="BH6963" s="51"/>
      <c r="BI6963" s="51"/>
    </row>
    <row r="6964" spans="57:61" x14ac:dyDescent="0.55000000000000004">
      <c r="BE6964" s="51"/>
      <c r="BF6964" s="51"/>
      <c r="BG6964" s="51"/>
      <c r="BH6964" s="51"/>
      <c r="BI6964" s="51"/>
    </row>
    <row r="6965" spans="57:61" x14ac:dyDescent="0.55000000000000004">
      <c r="BE6965" s="51"/>
      <c r="BF6965" s="51"/>
      <c r="BG6965" s="51"/>
      <c r="BH6965" s="51"/>
      <c r="BI6965" s="51"/>
    </row>
    <row r="6966" spans="57:61" x14ac:dyDescent="0.55000000000000004">
      <c r="BE6966" s="51"/>
      <c r="BF6966" s="51"/>
      <c r="BG6966" s="51"/>
      <c r="BH6966" s="51"/>
      <c r="BI6966" s="51"/>
    </row>
    <row r="6967" spans="57:61" x14ac:dyDescent="0.55000000000000004">
      <c r="BE6967" s="51"/>
      <c r="BF6967" s="51"/>
      <c r="BG6967" s="51"/>
      <c r="BH6967" s="51"/>
      <c r="BI6967" s="51"/>
    </row>
    <row r="6968" spans="57:61" x14ac:dyDescent="0.55000000000000004">
      <c r="BE6968" s="51"/>
      <c r="BF6968" s="51"/>
      <c r="BG6968" s="51"/>
      <c r="BH6968" s="51"/>
      <c r="BI6968" s="51"/>
    </row>
    <row r="6969" spans="57:61" x14ac:dyDescent="0.55000000000000004">
      <c r="BE6969" s="51"/>
      <c r="BF6969" s="51"/>
      <c r="BG6969" s="51"/>
      <c r="BH6969" s="51"/>
      <c r="BI6969" s="51"/>
    </row>
    <row r="6970" spans="57:61" x14ac:dyDescent="0.55000000000000004">
      <c r="BE6970" s="51"/>
      <c r="BF6970" s="51"/>
      <c r="BG6970" s="51"/>
      <c r="BH6970" s="51"/>
      <c r="BI6970" s="51"/>
    </row>
    <row r="6971" spans="57:61" x14ac:dyDescent="0.55000000000000004">
      <c r="BE6971" s="51"/>
      <c r="BF6971" s="51"/>
      <c r="BG6971" s="51"/>
      <c r="BH6971" s="51"/>
      <c r="BI6971" s="51"/>
    </row>
    <row r="6972" spans="57:61" x14ac:dyDescent="0.55000000000000004">
      <c r="BE6972" s="51"/>
      <c r="BF6972" s="51"/>
      <c r="BG6972" s="51"/>
      <c r="BH6972" s="51"/>
      <c r="BI6972" s="51"/>
    </row>
    <row r="6973" spans="57:61" x14ac:dyDescent="0.55000000000000004">
      <c r="BE6973" s="51"/>
      <c r="BF6973" s="51"/>
      <c r="BG6973" s="51"/>
      <c r="BH6973" s="51"/>
      <c r="BI6973" s="51"/>
    </row>
    <row r="6974" spans="57:61" x14ac:dyDescent="0.55000000000000004">
      <c r="BE6974" s="51"/>
      <c r="BF6974" s="51"/>
      <c r="BG6974" s="51"/>
      <c r="BH6974" s="51"/>
      <c r="BI6974" s="51"/>
    </row>
    <row r="6975" spans="57:61" x14ac:dyDescent="0.55000000000000004">
      <c r="BE6975" s="51"/>
      <c r="BF6975" s="51"/>
      <c r="BG6975" s="51"/>
      <c r="BH6975" s="51"/>
      <c r="BI6975" s="51"/>
    </row>
    <row r="6976" spans="57:61" x14ac:dyDescent="0.55000000000000004">
      <c r="BE6976" s="51"/>
      <c r="BF6976" s="51"/>
      <c r="BG6976" s="51"/>
      <c r="BH6976" s="51"/>
      <c r="BI6976" s="51"/>
    </row>
    <row r="6977" spans="57:61" x14ac:dyDescent="0.55000000000000004">
      <c r="BE6977" s="51"/>
      <c r="BF6977" s="51"/>
      <c r="BG6977" s="51"/>
      <c r="BH6977" s="51"/>
      <c r="BI6977" s="51"/>
    </row>
    <row r="6978" spans="57:61" x14ac:dyDescent="0.55000000000000004">
      <c r="BE6978" s="51"/>
      <c r="BF6978" s="51"/>
      <c r="BG6978" s="51"/>
      <c r="BH6978" s="51"/>
      <c r="BI6978" s="51"/>
    </row>
    <row r="6979" spans="57:61" x14ac:dyDescent="0.55000000000000004">
      <c r="BE6979" s="51"/>
      <c r="BF6979" s="51"/>
      <c r="BG6979" s="51"/>
      <c r="BH6979" s="51"/>
      <c r="BI6979" s="51"/>
    </row>
    <row r="6980" spans="57:61" x14ac:dyDescent="0.55000000000000004">
      <c r="BE6980" s="51"/>
      <c r="BF6980" s="51"/>
      <c r="BG6980" s="51"/>
      <c r="BH6980" s="51"/>
      <c r="BI6980" s="51"/>
    </row>
    <row r="6981" spans="57:61" x14ac:dyDescent="0.55000000000000004">
      <c r="BE6981" s="51"/>
      <c r="BF6981" s="51"/>
      <c r="BG6981" s="51"/>
      <c r="BH6981" s="51"/>
      <c r="BI6981" s="51"/>
    </row>
    <row r="6982" spans="57:61" x14ac:dyDescent="0.55000000000000004">
      <c r="BE6982" s="51"/>
      <c r="BF6982" s="51"/>
      <c r="BG6982" s="51"/>
      <c r="BH6982" s="51"/>
      <c r="BI6982" s="51"/>
    </row>
    <row r="6983" spans="57:61" x14ac:dyDescent="0.55000000000000004">
      <c r="BE6983" s="51"/>
      <c r="BF6983" s="51"/>
      <c r="BG6983" s="51"/>
      <c r="BH6983" s="51"/>
      <c r="BI6983" s="51"/>
    </row>
    <row r="6984" spans="57:61" x14ac:dyDescent="0.55000000000000004">
      <c r="BE6984" s="51"/>
      <c r="BF6984" s="51"/>
      <c r="BG6984" s="51"/>
      <c r="BH6984" s="51"/>
      <c r="BI6984" s="51"/>
    </row>
    <row r="6985" spans="57:61" x14ac:dyDescent="0.55000000000000004">
      <c r="BE6985" s="51"/>
      <c r="BF6985" s="51"/>
      <c r="BG6985" s="51"/>
      <c r="BH6985" s="51"/>
      <c r="BI6985" s="51"/>
    </row>
    <row r="6986" spans="57:61" x14ac:dyDescent="0.55000000000000004">
      <c r="BE6986" s="51"/>
      <c r="BF6986" s="51"/>
      <c r="BG6986" s="51"/>
      <c r="BH6986" s="51"/>
      <c r="BI6986" s="51"/>
    </row>
    <row r="6987" spans="57:61" x14ac:dyDescent="0.55000000000000004">
      <c r="BE6987" s="51"/>
      <c r="BF6987" s="51"/>
      <c r="BG6987" s="51"/>
      <c r="BH6987" s="51"/>
      <c r="BI6987" s="51"/>
    </row>
    <row r="6988" spans="57:61" x14ac:dyDescent="0.55000000000000004">
      <c r="BE6988" s="51"/>
      <c r="BF6988" s="51"/>
      <c r="BG6988" s="51"/>
      <c r="BH6988" s="51"/>
      <c r="BI6988" s="51"/>
    </row>
    <row r="6989" spans="57:61" x14ac:dyDescent="0.55000000000000004">
      <c r="BE6989" s="51"/>
      <c r="BF6989" s="51"/>
      <c r="BG6989" s="51"/>
      <c r="BH6989" s="51"/>
      <c r="BI6989" s="51"/>
    </row>
    <row r="6990" spans="57:61" x14ac:dyDescent="0.55000000000000004">
      <c r="BE6990" s="51"/>
      <c r="BF6990" s="51"/>
      <c r="BG6990" s="51"/>
      <c r="BH6990" s="51"/>
      <c r="BI6990" s="51"/>
    </row>
    <row r="6991" spans="57:61" x14ac:dyDescent="0.55000000000000004">
      <c r="BE6991" s="51"/>
      <c r="BF6991" s="51"/>
      <c r="BG6991" s="51"/>
      <c r="BH6991" s="51"/>
      <c r="BI6991" s="51"/>
    </row>
    <row r="6992" spans="57:61" x14ac:dyDescent="0.55000000000000004">
      <c r="BE6992" s="51"/>
      <c r="BF6992" s="51"/>
      <c r="BG6992" s="51"/>
      <c r="BH6992" s="51"/>
      <c r="BI6992" s="51"/>
    </row>
    <row r="6993" spans="57:61" x14ac:dyDescent="0.55000000000000004">
      <c r="BE6993" s="51"/>
      <c r="BF6993" s="51"/>
      <c r="BG6993" s="51"/>
      <c r="BH6993" s="51"/>
      <c r="BI6993" s="51"/>
    </row>
    <row r="6994" spans="57:61" x14ac:dyDescent="0.55000000000000004">
      <c r="BE6994" s="51"/>
      <c r="BF6994" s="51"/>
      <c r="BG6994" s="51"/>
      <c r="BH6994" s="51"/>
      <c r="BI6994" s="51"/>
    </row>
    <row r="6995" spans="57:61" x14ac:dyDescent="0.55000000000000004">
      <c r="BE6995" s="51"/>
      <c r="BF6995" s="51"/>
      <c r="BG6995" s="51"/>
      <c r="BH6995" s="51"/>
      <c r="BI6995" s="51"/>
    </row>
    <row r="6996" spans="57:61" x14ac:dyDescent="0.55000000000000004">
      <c r="BE6996" s="51"/>
      <c r="BF6996" s="51"/>
      <c r="BG6996" s="51"/>
      <c r="BH6996" s="51"/>
      <c r="BI6996" s="51"/>
    </row>
    <row r="6997" spans="57:61" x14ac:dyDescent="0.55000000000000004">
      <c r="BE6997" s="51"/>
      <c r="BF6997" s="51"/>
      <c r="BG6997" s="51"/>
      <c r="BH6997" s="51"/>
      <c r="BI6997" s="51"/>
    </row>
    <row r="6998" spans="57:61" x14ac:dyDescent="0.55000000000000004">
      <c r="BE6998" s="51"/>
      <c r="BF6998" s="51"/>
      <c r="BG6998" s="51"/>
      <c r="BH6998" s="51"/>
      <c r="BI6998" s="51"/>
    </row>
    <row r="6999" spans="57:61" x14ac:dyDescent="0.55000000000000004">
      <c r="BE6999" s="51"/>
      <c r="BF6999" s="51"/>
      <c r="BG6999" s="51"/>
      <c r="BH6999" s="51"/>
      <c r="BI6999" s="51"/>
    </row>
    <row r="7000" spans="57:61" x14ac:dyDescent="0.55000000000000004">
      <c r="BE7000" s="51"/>
      <c r="BF7000" s="51"/>
      <c r="BG7000" s="51"/>
      <c r="BH7000" s="51"/>
      <c r="BI7000" s="51"/>
    </row>
    <row r="7001" spans="57:61" x14ac:dyDescent="0.55000000000000004">
      <c r="BE7001" s="51"/>
      <c r="BF7001" s="51"/>
      <c r="BG7001" s="51"/>
      <c r="BH7001" s="51"/>
      <c r="BI7001" s="51"/>
    </row>
    <row r="7002" spans="57:61" x14ac:dyDescent="0.55000000000000004">
      <c r="BE7002" s="51"/>
      <c r="BF7002" s="51"/>
      <c r="BG7002" s="51"/>
      <c r="BH7002" s="51"/>
      <c r="BI7002" s="51"/>
    </row>
    <row r="7003" spans="57:61" x14ac:dyDescent="0.55000000000000004">
      <c r="BE7003" s="51"/>
      <c r="BF7003" s="51"/>
      <c r="BG7003" s="51"/>
      <c r="BH7003" s="51"/>
      <c r="BI7003" s="51"/>
    </row>
    <row r="7004" spans="57:61" x14ac:dyDescent="0.55000000000000004">
      <c r="BE7004" s="51"/>
      <c r="BF7004" s="51"/>
      <c r="BG7004" s="51"/>
      <c r="BH7004" s="51"/>
      <c r="BI7004" s="51"/>
    </row>
    <row r="7005" spans="57:61" x14ac:dyDescent="0.55000000000000004">
      <c r="BE7005" s="51"/>
      <c r="BF7005" s="51"/>
      <c r="BG7005" s="51"/>
      <c r="BH7005" s="51"/>
      <c r="BI7005" s="51"/>
    </row>
    <row r="7006" spans="57:61" x14ac:dyDescent="0.55000000000000004">
      <c r="BE7006" s="51"/>
      <c r="BF7006" s="51"/>
      <c r="BG7006" s="51"/>
      <c r="BH7006" s="51"/>
      <c r="BI7006" s="51"/>
    </row>
    <row r="7007" spans="57:61" x14ac:dyDescent="0.55000000000000004">
      <c r="BE7007" s="51"/>
      <c r="BF7007" s="51"/>
      <c r="BG7007" s="51"/>
      <c r="BH7007" s="51"/>
      <c r="BI7007" s="51"/>
    </row>
    <row r="7008" spans="57:61" x14ac:dyDescent="0.55000000000000004">
      <c r="BE7008" s="51"/>
      <c r="BF7008" s="51"/>
      <c r="BG7008" s="51"/>
      <c r="BH7008" s="51"/>
      <c r="BI7008" s="51"/>
    </row>
    <row r="7009" spans="57:61" x14ac:dyDescent="0.55000000000000004">
      <c r="BE7009" s="51"/>
      <c r="BF7009" s="51"/>
      <c r="BG7009" s="51"/>
      <c r="BH7009" s="51"/>
      <c r="BI7009" s="51"/>
    </row>
    <row r="7010" spans="57:61" x14ac:dyDescent="0.55000000000000004">
      <c r="BE7010" s="51"/>
      <c r="BF7010" s="51"/>
      <c r="BG7010" s="51"/>
      <c r="BH7010" s="51"/>
      <c r="BI7010" s="51"/>
    </row>
    <row r="7011" spans="57:61" x14ac:dyDescent="0.55000000000000004">
      <c r="BE7011" s="51"/>
      <c r="BF7011" s="51"/>
      <c r="BG7011" s="51"/>
      <c r="BH7011" s="51"/>
      <c r="BI7011" s="51"/>
    </row>
    <row r="7012" spans="57:61" x14ac:dyDescent="0.55000000000000004">
      <c r="BE7012" s="51"/>
      <c r="BF7012" s="51"/>
      <c r="BG7012" s="51"/>
      <c r="BH7012" s="51"/>
      <c r="BI7012" s="51"/>
    </row>
    <row r="7013" spans="57:61" x14ac:dyDescent="0.55000000000000004">
      <c r="BE7013" s="51"/>
      <c r="BF7013" s="51"/>
      <c r="BG7013" s="51"/>
      <c r="BH7013" s="51"/>
      <c r="BI7013" s="51"/>
    </row>
    <row r="7014" spans="57:61" x14ac:dyDescent="0.55000000000000004">
      <c r="BE7014" s="51"/>
      <c r="BF7014" s="51"/>
      <c r="BG7014" s="51"/>
      <c r="BH7014" s="51"/>
      <c r="BI7014" s="51"/>
    </row>
    <row r="7015" spans="57:61" x14ac:dyDescent="0.55000000000000004">
      <c r="BE7015" s="51"/>
      <c r="BF7015" s="51"/>
      <c r="BG7015" s="51"/>
      <c r="BH7015" s="51"/>
      <c r="BI7015" s="51"/>
    </row>
    <row r="7016" spans="57:61" x14ac:dyDescent="0.55000000000000004">
      <c r="BE7016" s="51"/>
      <c r="BF7016" s="51"/>
      <c r="BG7016" s="51"/>
      <c r="BH7016" s="51"/>
      <c r="BI7016" s="51"/>
    </row>
    <row r="7017" spans="57:61" x14ac:dyDescent="0.55000000000000004">
      <c r="BE7017" s="51"/>
      <c r="BF7017" s="51"/>
      <c r="BG7017" s="51"/>
      <c r="BH7017" s="51"/>
      <c r="BI7017" s="51"/>
    </row>
    <row r="7018" spans="57:61" x14ac:dyDescent="0.55000000000000004">
      <c r="BE7018" s="51"/>
      <c r="BF7018" s="51"/>
      <c r="BG7018" s="51"/>
      <c r="BH7018" s="51"/>
      <c r="BI7018" s="51"/>
    </row>
    <row r="7019" spans="57:61" x14ac:dyDescent="0.55000000000000004">
      <c r="BE7019" s="51"/>
      <c r="BF7019" s="51"/>
      <c r="BG7019" s="51"/>
      <c r="BH7019" s="51"/>
      <c r="BI7019" s="51"/>
    </row>
    <row r="7020" spans="57:61" x14ac:dyDescent="0.55000000000000004">
      <c r="BE7020" s="51"/>
      <c r="BF7020" s="51"/>
      <c r="BG7020" s="51"/>
      <c r="BH7020" s="51"/>
      <c r="BI7020" s="51"/>
    </row>
    <row r="7021" spans="57:61" x14ac:dyDescent="0.55000000000000004">
      <c r="BE7021" s="51"/>
      <c r="BF7021" s="51"/>
      <c r="BG7021" s="51"/>
      <c r="BH7021" s="51"/>
      <c r="BI7021" s="51"/>
    </row>
    <row r="7022" spans="57:61" x14ac:dyDescent="0.55000000000000004">
      <c r="BE7022" s="51"/>
      <c r="BF7022" s="51"/>
      <c r="BG7022" s="51"/>
      <c r="BH7022" s="51"/>
      <c r="BI7022" s="51"/>
    </row>
    <row r="7023" spans="57:61" x14ac:dyDescent="0.55000000000000004">
      <c r="BE7023" s="51"/>
      <c r="BF7023" s="51"/>
      <c r="BG7023" s="51"/>
      <c r="BH7023" s="51"/>
      <c r="BI7023" s="51"/>
    </row>
    <row r="7024" spans="57:61" x14ac:dyDescent="0.55000000000000004">
      <c r="BE7024" s="51"/>
      <c r="BF7024" s="51"/>
      <c r="BG7024" s="51"/>
      <c r="BH7024" s="51"/>
      <c r="BI7024" s="51"/>
    </row>
    <row r="7025" spans="57:61" x14ac:dyDescent="0.55000000000000004">
      <c r="BE7025" s="51"/>
      <c r="BF7025" s="51"/>
      <c r="BG7025" s="51"/>
      <c r="BH7025" s="51"/>
      <c r="BI7025" s="51"/>
    </row>
    <row r="7026" spans="57:61" x14ac:dyDescent="0.55000000000000004">
      <c r="BE7026" s="51"/>
      <c r="BF7026" s="51"/>
      <c r="BG7026" s="51"/>
      <c r="BH7026" s="51"/>
      <c r="BI7026" s="51"/>
    </row>
    <row r="7027" spans="57:61" x14ac:dyDescent="0.55000000000000004">
      <c r="BE7027" s="51"/>
      <c r="BF7027" s="51"/>
      <c r="BG7027" s="51"/>
      <c r="BH7027" s="51"/>
      <c r="BI7027" s="51"/>
    </row>
    <row r="7028" spans="57:61" x14ac:dyDescent="0.55000000000000004">
      <c r="BE7028" s="51"/>
      <c r="BF7028" s="51"/>
      <c r="BG7028" s="51"/>
      <c r="BH7028" s="51"/>
      <c r="BI7028" s="51"/>
    </row>
    <row r="7029" spans="57:61" x14ac:dyDescent="0.55000000000000004">
      <c r="BE7029" s="51"/>
      <c r="BF7029" s="51"/>
      <c r="BG7029" s="51"/>
      <c r="BH7029" s="51"/>
      <c r="BI7029" s="51"/>
    </row>
    <row r="7030" spans="57:61" x14ac:dyDescent="0.55000000000000004">
      <c r="BE7030" s="51"/>
      <c r="BF7030" s="51"/>
      <c r="BG7030" s="51"/>
      <c r="BH7030" s="51"/>
      <c r="BI7030" s="51"/>
    </row>
    <row r="7031" spans="57:61" x14ac:dyDescent="0.55000000000000004">
      <c r="BE7031" s="51"/>
      <c r="BF7031" s="51"/>
      <c r="BG7031" s="51"/>
      <c r="BH7031" s="51"/>
      <c r="BI7031" s="51"/>
    </row>
    <row r="7032" spans="57:61" x14ac:dyDescent="0.55000000000000004">
      <c r="BE7032" s="51"/>
      <c r="BF7032" s="51"/>
      <c r="BG7032" s="51"/>
      <c r="BH7032" s="51"/>
      <c r="BI7032" s="51"/>
    </row>
    <row r="7033" spans="57:61" x14ac:dyDescent="0.55000000000000004">
      <c r="BE7033" s="51"/>
      <c r="BF7033" s="51"/>
      <c r="BG7033" s="51"/>
      <c r="BH7033" s="51"/>
      <c r="BI7033" s="51"/>
    </row>
    <row r="7034" spans="57:61" x14ac:dyDescent="0.55000000000000004">
      <c r="BE7034" s="51"/>
      <c r="BF7034" s="51"/>
      <c r="BG7034" s="51"/>
      <c r="BH7034" s="51"/>
      <c r="BI7034" s="51"/>
    </row>
    <row r="7035" spans="57:61" x14ac:dyDescent="0.55000000000000004">
      <c r="BE7035" s="51"/>
      <c r="BF7035" s="51"/>
      <c r="BG7035" s="51"/>
      <c r="BH7035" s="51"/>
      <c r="BI7035" s="51"/>
    </row>
    <row r="7036" spans="57:61" x14ac:dyDescent="0.55000000000000004">
      <c r="BE7036" s="51"/>
      <c r="BF7036" s="51"/>
      <c r="BG7036" s="51"/>
      <c r="BH7036" s="51"/>
      <c r="BI7036" s="51"/>
    </row>
    <row r="7037" spans="57:61" x14ac:dyDescent="0.55000000000000004">
      <c r="BE7037" s="51"/>
      <c r="BF7037" s="51"/>
      <c r="BG7037" s="51"/>
      <c r="BH7037" s="51"/>
      <c r="BI7037" s="51"/>
    </row>
    <row r="7038" spans="57:61" x14ac:dyDescent="0.55000000000000004">
      <c r="BE7038" s="51"/>
      <c r="BF7038" s="51"/>
      <c r="BG7038" s="51"/>
      <c r="BH7038" s="51"/>
      <c r="BI7038" s="51"/>
    </row>
    <row r="7039" spans="57:61" x14ac:dyDescent="0.55000000000000004">
      <c r="BE7039" s="51"/>
      <c r="BF7039" s="51"/>
      <c r="BG7039" s="51"/>
      <c r="BH7039" s="51"/>
      <c r="BI7039" s="51"/>
    </row>
    <row r="7040" spans="57:61" x14ac:dyDescent="0.55000000000000004">
      <c r="BE7040" s="51"/>
      <c r="BF7040" s="51"/>
      <c r="BG7040" s="51"/>
      <c r="BH7040" s="51"/>
      <c r="BI7040" s="51"/>
    </row>
    <row r="7041" spans="57:61" x14ac:dyDescent="0.55000000000000004">
      <c r="BE7041" s="51"/>
      <c r="BF7041" s="51"/>
      <c r="BG7041" s="51"/>
      <c r="BH7041" s="51"/>
      <c r="BI7041" s="51"/>
    </row>
    <row r="7042" spans="57:61" x14ac:dyDescent="0.55000000000000004">
      <c r="BE7042" s="51"/>
      <c r="BF7042" s="51"/>
      <c r="BG7042" s="51"/>
      <c r="BH7042" s="51"/>
      <c r="BI7042" s="51"/>
    </row>
    <row r="7043" spans="57:61" x14ac:dyDescent="0.55000000000000004">
      <c r="BE7043" s="51"/>
      <c r="BF7043" s="51"/>
      <c r="BG7043" s="51"/>
      <c r="BH7043" s="51"/>
      <c r="BI7043" s="51"/>
    </row>
    <row r="7044" spans="57:61" x14ac:dyDescent="0.55000000000000004">
      <c r="BE7044" s="51"/>
      <c r="BF7044" s="51"/>
      <c r="BG7044" s="51"/>
      <c r="BH7044" s="51"/>
      <c r="BI7044" s="51"/>
    </row>
    <row r="7045" spans="57:61" x14ac:dyDescent="0.55000000000000004">
      <c r="BE7045" s="51"/>
      <c r="BF7045" s="51"/>
      <c r="BG7045" s="51"/>
      <c r="BH7045" s="51"/>
      <c r="BI7045" s="51"/>
    </row>
    <row r="7046" spans="57:61" x14ac:dyDescent="0.55000000000000004">
      <c r="BE7046" s="51"/>
      <c r="BF7046" s="51"/>
      <c r="BG7046" s="51"/>
      <c r="BH7046" s="51"/>
      <c r="BI7046" s="51"/>
    </row>
    <row r="7047" spans="57:61" x14ac:dyDescent="0.55000000000000004">
      <c r="BE7047" s="51"/>
      <c r="BF7047" s="51"/>
      <c r="BG7047" s="51"/>
      <c r="BH7047" s="51"/>
      <c r="BI7047" s="51"/>
    </row>
    <row r="7048" spans="57:61" x14ac:dyDescent="0.55000000000000004">
      <c r="BE7048" s="51"/>
      <c r="BF7048" s="51"/>
      <c r="BG7048" s="51"/>
      <c r="BH7048" s="51"/>
      <c r="BI7048" s="51"/>
    </row>
    <row r="7049" spans="57:61" x14ac:dyDescent="0.55000000000000004">
      <c r="BE7049" s="51"/>
      <c r="BF7049" s="51"/>
      <c r="BG7049" s="51"/>
      <c r="BH7049" s="51"/>
      <c r="BI7049" s="51"/>
    </row>
    <row r="7050" spans="57:61" x14ac:dyDescent="0.55000000000000004">
      <c r="BE7050" s="51"/>
      <c r="BF7050" s="51"/>
      <c r="BG7050" s="51"/>
      <c r="BH7050" s="51"/>
      <c r="BI7050" s="51"/>
    </row>
    <row r="7051" spans="57:61" x14ac:dyDescent="0.55000000000000004">
      <c r="BE7051" s="51"/>
      <c r="BF7051" s="51"/>
      <c r="BG7051" s="51"/>
      <c r="BH7051" s="51"/>
      <c r="BI7051" s="51"/>
    </row>
    <row r="7052" spans="57:61" x14ac:dyDescent="0.55000000000000004">
      <c r="BE7052" s="51"/>
      <c r="BF7052" s="51"/>
      <c r="BG7052" s="51"/>
      <c r="BH7052" s="51"/>
      <c r="BI7052" s="51"/>
    </row>
    <row r="7053" spans="57:61" x14ac:dyDescent="0.55000000000000004">
      <c r="BE7053" s="51"/>
      <c r="BF7053" s="51"/>
      <c r="BG7053" s="51"/>
      <c r="BH7053" s="51"/>
      <c r="BI7053" s="51"/>
    </row>
    <row r="7054" spans="57:61" x14ac:dyDescent="0.55000000000000004">
      <c r="BE7054" s="51"/>
      <c r="BF7054" s="51"/>
      <c r="BG7054" s="51"/>
      <c r="BH7054" s="51"/>
      <c r="BI7054" s="51"/>
    </row>
    <row r="7055" spans="57:61" x14ac:dyDescent="0.55000000000000004">
      <c r="BE7055" s="51"/>
      <c r="BF7055" s="51"/>
      <c r="BG7055" s="51"/>
      <c r="BH7055" s="51"/>
      <c r="BI7055" s="51"/>
    </row>
    <row r="7056" spans="57:61" x14ac:dyDescent="0.55000000000000004">
      <c r="BE7056" s="51"/>
      <c r="BF7056" s="51"/>
      <c r="BG7056" s="51"/>
      <c r="BH7056" s="51"/>
      <c r="BI7056" s="51"/>
    </row>
    <row r="7057" spans="57:61" x14ac:dyDescent="0.55000000000000004">
      <c r="BE7057" s="51"/>
      <c r="BF7057" s="51"/>
      <c r="BG7057" s="51"/>
      <c r="BH7057" s="51"/>
      <c r="BI7057" s="51"/>
    </row>
    <row r="7058" spans="57:61" x14ac:dyDescent="0.55000000000000004">
      <c r="BE7058" s="51"/>
      <c r="BF7058" s="51"/>
      <c r="BG7058" s="51"/>
      <c r="BH7058" s="51"/>
      <c r="BI7058" s="51"/>
    </row>
    <row r="7059" spans="57:61" x14ac:dyDescent="0.55000000000000004">
      <c r="BE7059" s="51"/>
      <c r="BF7059" s="51"/>
      <c r="BG7059" s="51"/>
      <c r="BH7059" s="51"/>
      <c r="BI7059" s="51"/>
    </row>
    <row r="7060" spans="57:61" x14ac:dyDescent="0.55000000000000004">
      <c r="BE7060" s="51"/>
      <c r="BF7060" s="51"/>
      <c r="BG7060" s="51"/>
      <c r="BH7060" s="51"/>
      <c r="BI7060" s="51"/>
    </row>
    <row r="7061" spans="57:61" x14ac:dyDescent="0.55000000000000004">
      <c r="BE7061" s="51"/>
      <c r="BF7061" s="51"/>
      <c r="BG7061" s="51"/>
      <c r="BH7061" s="51"/>
      <c r="BI7061" s="51"/>
    </row>
    <row r="7062" spans="57:61" x14ac:dyDescent="0.55000000000000004">
      <c r="BE7062" s="51"/>
      <c r="BF7062" s="51"/>
      <c r="BG7062" s="51"/>
      <c r="BH7062" s="51"/>
      <c r="BI7062" s="51"/>
    </row>
    <row r="7063" spans="57:61" x14ac:dyDescent="0.55000000000000004">
      <c r="BE7063" s="51"/>
      <c r="BF7063" s="51"/>
      <c r="BG7063" s="51"/>
      <c r="BH7063" s="51"/>
      <c r="BI7063" s="51"/>
    </row>
    <row r="7064" spans="57:61" x14ac:dyDescent="0.55000000000000004">
      <c r="BE7064" s="51"/>
      <c r="BF7064" s="51"/>
      <c r="BG7064" s="51"/>
      <c r="BH7064" s="51"/>
      <c r="BI7064" s="51"/>
    </row>
    <row r="7065" spans="57:61" x14ac:dyDescent="0.55000000000000004">
      <c r="BE7065" s="51"/>
      <c r="BF7065" s="51"/>
      <c r="BG7065" s="51"/>
      <c r="BH7065" s="51"/>
      <c r="BI7065" s="51"/>
    </row>
    <row r="7066" spans="57:61" x14ac:dyDescent="0.55000000000000004">
      <c r="BE7066" s="51"/>
      <c r="BF7066" s="51"/>
      <c r="BG7066" s="51"/>
      <c r="BH7066" s="51"/>
      <c r="BI7066" s="51"/>
    </row>
    <row r="7067" spans="57:61" x14ac:dyDescent="0.55000000000000004">
      <c r="BE7067" s="51"/>
      <c r="BF7067" s="51"/>
      <c r="BG7067" s="51"/>
      <c r="BH7067" s="51"/>
      <c r="BI7067" s="51"/>
    </row>
    <row r="7068" spans="57:61" x14ac:dyDescent="0.55000000000000004">
      <c r="BE7068" s="51"/>
      <c r="BF7068" s="51"/>
      <c r="BG7068" s="51"/>
      <c r="BH7068" s="51"/>
      <c r="BI7068" s="51"/>
    </row>
    <row r="7069" spans="57:61" x14ac:dyDescent="0.55000000000000004">
      <c r="BE7069" s="51"/>
      <c r="BF7069" s="51"/>
      <c r="BG7069" s="51"/>
      <c r="BH7069" s="51"/>
      <c r="BI7069" s="51"/>
    </row>
    <row r="7070" spans="57:61" x14ac:dyDescent="0.55000000000000004">
      <c r="BE7070" s="51"/>
      <c r="BF7070" s="51"/>
      <c r="BG7070" s="51"/>
      <c r="BH7070" s="51"/>
      <c r="BI7070" s="51"/>
    </row>
    <row r="7071" spans="57:61" x14ac:dyDescent="0.55000000000000004">
      <c r="BE7071" s="51"/>
      <c r="BF7071" s="51"/>
      <c r="BG7071" s="51"/>
      <c r="BH7071" s="51"/>
      <c r="BI7071" s="51"/>
    </row>
    <row r="7072" spans="57:61" x14ac:dyDescent="0.55000000000000004">
      <c r="BE7072" s="51"/>
      <c r="BF7072" s="51"/>
      <c r="BG7072" s="51"/>
      <c r="BH7072" s="51"/>
      <c r="BI7072" s="51"/>
    </row>
    <row r="7073" spans="57:61" x14ac:dyDescent="0.55000000000000004">
      <c r="BE7073" s="51"/>
      <c r="BF7073" s="51"/>
      <c r="BG7073" s="51"/>
      <c r="BH7073" s="51"/>
      <c r="BI7073" s="51"/>
    </row>
    <row r="7074" spans="57:61" x14ac:dyDescent="0.55000000000000004">
      <c r="BE7074" s="51"/>
      <c r="BF7074" s="51"/>
      <c r="BG7074" s="51"/>
      <c r="BH7074" s="51"/>
      <c r="BI7074" s="51"/>
    </row>
    <row r="7075" spans="57:61" x14ac:dyDescent="0.55000000000000004">
      <c r="BE7075" s="51"/>
      <c r="BF7075" s="51"/>
      <c r="BG7075" s="51"/>
      <c r="BH7075" s="51"/>
      <c r="BI7075" s="51"/>
    </row>
    <row r="7076" spans="57:61" x14ac:dyDescent="0.55000000000000004">
      <c r="BE7076" s="51"/>
      <c r="BF7076" s="51"/>
      <c r="BG7076" s="51"/>
      <c r="BH7076" s="51"/>
      <c r="BI7076" s="51"/>
    </row>
    <row r="7077" spans="57:61" x14ac:dyDescent="0.55000000000000004">
      <c r="BE7077" s="51"/>
      <c r="BF7077" s="51"/>
      <c r="BG7077" s="51"/>
      <c r="BH7077" s="51"/>
      <c r="BI7077" s="51"/>
    </row>
    <row r="7078" spans="57:61" x14ac:dyDescent="0.55000000000000004">
      <c r="BE7078" s="51"/>
      <c r="BF7078" s="51"/>
      <c r="BG7078" s="51"/>
      <c r="BH7078" s="51"/>
      <c r="BI7078" s="51"/>
    </row>
    <row r="7079" spans="57:61" x14ac:dyDescent="0.55000000000000004">
      <c r="BE7079" s="51"/>
      <c r="BF7079" s="51"/>
      <c r="BG7079" s="51"/>
      <c r="BH7079" s="51"/>
      <c r="BI7079" s="51"/>
    </row>
    <row r="7080" spans="57:61" x14ac:dyDescent="0.55000000000000004">
      <c r="BE7080" s="51"/>
      <c r="BF7080" s="51"/>
      <c r="BG7080" s="51"/>
      <c r="BH7080" s="51"/>
      <c r="BI7080" s="51"/>
    </row>
    <row r="7081" spans="57:61" x14ac:dyDescent="0.55000000000000004">
      <c r="BE7081" s="51"/>
      <c r="BF7081" s="51"/>
      <c r="BG7081" s="51"/>
      <c r="BH7081" s="51"/>
      <c r="BI7081" s="51"/>
    </row>
    <row r="7082" spans="57:61" x14ac:dyDescent="0.55000000000000004">
      <c r="BE7082" s="51"/>
      <c r="BF7082" s="51"/>
      <c r="BG7082" s="51"/>
      <c r="BH7082" s="51"/>
      <c r="BI7082" s="51"/>
    </row>
    <row r="7083" spans="57:61" x14ac:dyDescent="0.55000000000000004">
      <c r="BE7083" s="51"/>
      <c r="BF7083" s="51"/>
      <c r="BG7083" s="51"/>
      <c r="BH7083" s="51"/>
      <c r="BI7083" s="51"/>
    </row>
    <row r="7084" spans="57:61" x14ac:dyDescent="0.55000000000000004">
      <c r="BE7084" s="51"/>
      <c r="BF7084" s="51"/>
      <c r="BG7084" s="51"/>
      <c r="BH7084" s="51"/>
      <c r="BI7084" s="51"/>
    </row>
    <row r="7085" spans="57:61" x14ac:dyDescent="0.55000000000000004">
      <c r="BE7085" s="51"/>
      <c r="BF7085" s="51"/>
      <c r="BG7085" s="51"/>
      <c r="BH7085" s="51"/>
      <c r="BI7085" s="51"/>
    </row>
    <row r="7086" spans="57:61" x14ac:dyDescent="0.55000000000000004">
      <c r="BE7086" s="51"/>
      <c r="BF7086" s="51"/>
      <c r="BG7086" s="51"/>
      <c r="BH7086" s="51"/>
      <c r="BI7086" s="51"/>
    </row>
    <row r="7087" spans="57:61" x14ac:dyDescent="0.55000000000000004">
      <c r="BE7087" s="51"/>
      <c r="BF7087" s="51"/>
      <c r="BG7087" s="51"/>
      <c r="BH7087" s="51"/>
      <c r="BI7087" s="51"/>
    </row>
    <row r="7088" spans="57:61" x14ac:dyDescent="0.55000000000000004">
      <c r="BE7088" s="51"/>
      <c r="BF7088" s="51"/>
      <c r="BG7088" s="51"/>
      <c r="BH7088" s="51"/>
      <c r="BI7088" s="51"/>
    </row>
    <row r="7089" spans="57:61" x14ac:dyDescent="0.55000000000000004">
      <c r="BE7089" s="51"/>
      <c r="BF7089" s="51"/>
      <c r="BG7089" s="51"/>
      <c r="BH7089" s="51"/>
      <c r="BI7089" s="51"/>
    </row>
    <row r="7090" spans="57:61" x14ac:dyDescent="0.55000000000000004">
      <c r="BE7090" s="51"/>
      <c r="BF7090" s="51"/>
      <c r="BG7090" s="51"/>
      <c r="BH7090" s="51"/>
      <c r="BI7090" s="51"/>
    </row>
    <row r="7091" spans="57:61" x14ac:dyDescent="0.55000000000000004">
      <c r="BE7091" s="51"/>
      <c r="BF7091" s="51"/>
      <c r="BG7091" s="51"/>
      <c r="BH7091" s="51"/>
      <c r="BI7091" s="51"/>
    </row>
    <row r="7092" spans="57:61" x14ac:dyDescent="0.55000000000000004">
      <c r="BE7092" s="51"/>
      <c r="BF7092" s="51"/>
      <c r="BG7092" s="51"/>
      <c r="BH7092" s="51"/>
      <c r="BI7092" s="51"/>
    </row>
    <row r="7093" spans="57:61" x14ac:dyDescent="0.55000000000000004">
      <c r="BE7093" s="51"/>
      <c r="BF7093" s="51"/>
      <c r="BG7093" s="51"/>
      <c r="BH7093" s="51"/>
      <c r="BI7093" s="51"/>
    </row>
    <row r="7094" spans="57:61" x14ac:dyDescent="0.55000000000000004">
      <c r="BE7094" s="51"/>
      <c r="BF7094" s="51"/>
      <c r="BG7094" s="51"/>
      <c r="BH7094" s="51"/>
      <c r="BI7094" s="51"/>
    </row>
    <row r="7095" spans="57:61" x14ac:dyDescent="0.55000000000000004">
      <c r="BE7095" s="51"/>
      <c r="BF7095" s="51"/>
      <c r="BG7095" s="51"/>
      <c r="BH7095" s="51"/>
      <c r="BI7095" s="51"/>
    </row>
    <row r="7096" spans="57:61" x14ac:dyDescent="0.55000000000000004">
      <c r="BE7096" s="51"/>
      <c r="BF7096" s="51"/>
      <c r="BG7096" s="51"/>
      <c r="BH7096" s="51"/>
      <c r="BI7096" s="51"/>
    </row>
    <row r="7097" spans="57:61" x14ac:dyDescent="0.55000000000000004">
      <c r="BE7097" s="51"/>
      <c r="BF7097" s="51"/>
      <c r="BG7097" s="51"/>
      <c r="BH7097" s="51"/>
      <c r="BI7097" s="51"/>
    </row>
    <row r="7098" spans="57:61" x14ac:dyDescent="0.55000000000000004">
      <c r="BE7098" s="51"/>
      <c r="BF7098" s="51"/>
      <c r="BG7098" s="51"/>
      <c r="BH7098" s="51"/>
      <c r="BI7098" s="51"/>
    </row>
    <row r="7099" spans="57:61" x14ac:dyDescent="0.55000000000000004">
      <c r="BE7099" s="51"/>
      <c r="BF7099" s="51"/>
      <c r="BG7099" s="51"/>
      <c r="BH7099" s="51"/>
      <c r="BI7099" s="51"/>
    </row>
    <row r="7100" spans="57:61" x14ac:dyDescent="0.55000000000000004">
      <c r="BE7100" s="51"/>
      <c r="BF7100" s="51"/>
      <c r="BG7100" s="51"/>
      <c r="BH7100" s="51"/>
      <c r="BI7100" s="51"/>
    </row>
    <row r="7101" spans="57:61" x14ac:dyDescent="0.55000000000000004">
      <c r="BE7101" s="51"/>
      <c r="BF7101" s="51"/>
      <c r="BG7101" s="51"/>
      <c r="BH7101" s="51"/>
      <c r="BI7101" s="51"/>
    </row>
    <row r="7102" spans="57:61" x14ac:dyDescent="0.55000000000000004">
      <c r="BE7102" s="51"/>
      <c r="BF7102" s="51"/>
      <c r="BG7102" s="51"/>
      <c r="BH7102" s="51"/>
      <c r="BI7102" s="51"/>
    </row>
    <row r="7103" spans="57:61" x14ac:dyDescent="0.55000000000000004">
      <c r="BE7103" s="51"/>
      <c r="BF7103" s="51"/>
      <c r="BG7103" s="51"/>
      <c r="BH7103" s="51"/>
      <c r="BI7103" s="51"/>
    </row>
    <row r="7104" spans="57:61" x14ac:dyDescent="0.55000000000000004">
      <c r="BE7104" s="51"/>
      <c r="BF7104" s="51"/>
      <c r="BG7104" s="51"/>
      <c r="BH7104" s="51"/>
      <c r="BI7104" s="51"/>
    </row>
    <row r="7105" spans="57:61" x14ac:dyDescent="0.55000000000000004">
      <c r="BE7105" s="51"/>
      <c r="BF7105" s="51"/>
      <c r="BG7105" s="51"/>
      <c r="BH7105" s="51"/>
      <c r="BI7105" s="51"/>
    </row>
    <row r="7106" spans="57:61" x14ac:dyDescent="0.55000000000000004">
      <c r="BE7106" s="51"/>
      <c r="BF7106" s="51"/>
      <c r="BG7106" s="51"/>
      <c r="BH7106" s="51"/>
      <c r="BI7106" s="51"/>
    </row>
    <row r="7107" spans="57:61" x14ac:dyDescent="0.55000000000000004">
      <c r="BE7107" s="51"/>
      <c r="BF7107" s="51"/>
      <c r="BG7107" s="51"/>
      <c r="BH7107" s="51"/>
      <c r="BI7107" s="51"/>
    </row>
    <row r="7108" spans="57:61" x14ac:dyDescent="0.55000000000000004">
      <c r="BE7108" s="51"/>
      <c r="BF7108" s="51"/>
      <c r="BG7108" s="51"/>
      <c r="BH7108" s="51"/>
      <c r="BI7108" s="51"/>
    </row>
    <row r="7109" spans="57:61" x14ac:dyDescent="0.55000000000000004">
      <c r="BE7109" s="51"/>
      <c r="BF7109" s="51"/>
      <c r="BG7109" s="51"/>
      <c r="BH7109" s="51"/>
      <c r="BI7109" s="51"/>
    </row>
    <row r="7110" spans="57:61" x14ac:dyDescent="0.55000000000000004">
      <c r="BE7110" s="51"/>
      <c r="BF7110" s="51"/>
      <c r="BG7110" s="51"/>
      <c r="BH7110" s="51"/>
      <c r="BI7110" s="51"/>
    </row>
    <row r="7111" spans="57:61" x14ac:dyDescent="0.55000000000000004">
      <c r="BE7111" s="51"/>
      <c r="BF7111" s="51"/>
      <c r="BG7111" s="51"/>
      <c r="BH7111" s="51"/>
      <c r="BI7111" s="51"/>
    </row>
    <row r="7112" spans="57:61" x14ac:dyDescent="0.55000000000000004">
      <c r="BE7112" s="51"/>
      <c r="BF7112" s="51"/>
      <c r="BG7112" s="51"/>
      <c r="BH7112" s="51"/>
      <c r="BI7112" s="51"/>
    </row>
    <row r="7113" spans="57:61" x14ac:dyDescent="0.55000000000000004">
      <c r="BE7113" s="51"/>
      <c r="BF7113" s="51"/>
      <c r="BG7113" s="51"/>
      <c r="BH7113" s="51"/>
      <c r="BI7113" s="51"/>
    </row>
    <row r="7114" spans="57:61" x14ac:dyDescent="0.55000000000000004">
      <c r="BE7114" s="51"/>
      <c r="BF7114" s="51"/>
      <c r="BG7114" s="51"/>
      <c r="BH7114" s="51"/>
      <c r="BI7114" s="51"/>
    </row>
    <row r="7115" spans="57:61" x14ac:dyDescent="0.55000000000000004">
      <c r="BE7115" s="51"/>
      <c r="BF7115" s="51"/>
      <c r="BG7115" s="51"/>
      <c r="BH7115" s="51"/>
      <c r="BI7115" s="51"/>
    </row>
    <row r="7116" spans="57:61" x14ac:dyDescent="0.55000000000000004">
      <c r="BE7116" s="51"/>
      <c r="BF7116" s="51"/>
      <c r="BG7116" s="51"/>
      <c r="BH7116" s="51"/>
      <c r="BI7116" s="51"/>
    </row>
    <row r="7117" spans="57:61" x14ac:dyDescent="0.55000000000000004">
      <c r="BE7117" s="51"/>
      <c r="BF7117" s="51"/>
      <c r="BG7117" s="51"/>
      <c r="BH7117" s="51"/>
      <c r="BI7117" s="51"/>
    </row>
    <row r="7118" spans="57:61" x14ac:dyDescent="0.55000000000000004">
      <c r="BE7118" s="51"/>
      <c r="BF7118" s="51"/>
      <c r="BG7118" s="51"/>
      <c r="BH7118" s="51"/>
      <c r="BI7118" s="51"/>
    </row>
    <row r="7119" spans="57:61" x14ac:dyDescent="0.55000000000000004">
      <c r="BE7119" s="51"/>
      <c r="BF7119" s="51"/>
      <c r="BG7119" s="51"/>
      <c r="BH7119" s="51"/>
      <c r="BI7119" s="51"/>
    </row>
    <row r="7120" spans="57:61" x14ac:dyDescent="0.55000000000000004">
      <c r="BE7120" s="51"/>
      <c r="BF7120" s="51"/>
      <c r="BG7120" s="51"/>
      <c r="BH7120" s="51"/>
      <c r="BI7120" s="51"/>
    </row>
    <row r="7121" spans="57:61" x14ac:dyDescent="0.55000000000000004">
      <c r="BE7121" s="51"/>
      <c r="BF7121" s="51"/>
      <c r="BG7121" s="51"/>
      <c r="BH7121" s="51"/>
      <c r="BI7121" s="51"/>
    </row>
    <row r="7122" spans="57:61" x14ac:dyDescent="0.55000000000000004">
      <c r="BE7122" s="51"/>
      <c r="BF7122" s="51"/>
      <c r="BG7122" s="51"/>
      <c r="BH7122" s="51"/>
      <c r="BI7122" s="51"/>
    </row>
    <row r="7123" spans="57:61" x14ac:dyDescent="0.55000000000000004">
      <c r="BE7123" s="51"/>
      <c r="BF7123" s="51"/>
      <c r="BG7123" s="51"/>
      <c r="BH7123" s="51"/>
      <c r="BI7123" s="51"/>
    </row>
    <row r="7124" spans="57:61" x14ac:dyDescent="0.55000000000000004">
      <c r="BE7124" s="51"/>
      <c r="BF7124" s="51"/>
      <c r="BG7124" s="51"/>
      <c r="BH7124" s="51"/>
      <c r="BI7124" s="51"/>
    </row>
    <row r="7125" spans="57:61" x14ac:dyDescent="0.55000000000000004">
      <c r="BE7125" s="51"/>
      <c r="BF7125" s="51"/>
      <c r="BG7125" s="51"/>
      <c r="BH7125" s="51"/>
      <c r="BI7125" s="51"/>
    </row>
    <row r="7126" spans="57:61" x14ac:dyDescent="0.55000000000000004">
      <c r="BE7126" s="51"/>
      <c r="BF7126" s="51"/>
      <c r="BG7126" s="51"/>
      <c r="BH7126" s="51"/>
      <c r="BI7126" s="51"/>
    </row>
    <row r="7127" spans="57:61" x14ac:dyDescent="0.55000000000000004">
      <c r="BE7127" s="51"/>
      <c r="BF7127" s="51"/>
      <c r="BG7127" s="51"/>
      <c r="BH7127" s="51"/>
      <c r="BI7127" s="51"/>
    </row>
    <row r="7128" spans="57:61" x14ac:dyDescent="0.55000000000000004">
      <c r="BE7128" s="51"/>
      <c r="BF7128" s="51"/>
      <c r="BG7128" s="51"/>
      <c r="BH7128" s="51"/>
      <c r="BI7128" s="51"/>
    </row>
    <row r="7129" spans="57:61" x14ac:dyDescent="0.55000000000000004">
      <c r="BE7129" s="51"/>
      <c r="BF7129" s="51"/>
      <c r="BG7129" s="51"/>
      <c r="BH7129" s="51"/>
      <c r="BI7129" s="51"/>
    </row>
    <row r="7130" spans="57:61" x14ac:dyDescent="0.55000000000000004">
      <c r="BE7130" s="51"/>
      <c r="BF7130" s="51"/>
      <c r="BG7130" s="51"/>
      <c r="BH7130" s="51"/>
      <c r="BI7130" s="51"/>
    </row>
    <row r="7131" spans="57:61" x14ac:dyDescent="0.55000000000000004">
      <c r="BE7131" s="51"/>
      <c r="BF7131" s="51"/>
      <c r="BG7131" s="51"/>
      <c r="BH7131" s="51"/>
      <c r="BI7131" s="51"/>
    </row>
    <row r="7132" spans="57:61" x14ac:dyDescent="0.55000000000000004">
      <c r="BE7132" s="51"/>
      <c r="BF7132" s="51"/>
      <c r="BG7132" s="51"/>
      <c r="BH7132" s="51"/>
      <c r="BI7132" s="51"/>
    </row>
    <row r="7133" spans="57:61" x14ac:dyDescent="0.55000000000000004">
      <c r="BE7133" s="51"/>
      <c r="BF7133" s="51"/>
      <c r="BG7133" s="51"/>
      <c r="BH7133" s="51"/>
      <c r="BI7133" s="51"/>
    </row>
    <row r="7134" spans="57:61" x14ac:dyDescent="0.55000000000000004">
      <c r="BE7134" s="51"/>
      <c r="BF7134" s="51"/>
      <c r="BG7134" s="51"/>
      <c r="BH7134" s="51"/>
      <c r="BI7134" s="51"/>
    </row>
    <row r="7135" spans="57:61" x14ac:dyDescent="0.55000000000000004">
      <c r="BE7135" s="51"/>
      <c r="BF7135" s="51"/>
      <c r="BG7135" s="51"/>
      <c r="BH7135" s="51"/>
      <c r="BI7135" s="51"/>
    </row>
    <row r="7136" spans="57:61" x14ac:dyDescent="0.55000000000000004">
      <c r="BE7136" s="51"/>
      <c r="BF7136" s="51"/>
      <c r="BG7136" s="51"/>
      <c r="BH7136" s="51"/>
      <c r="BI7136" s="51"/>
    </row>
    <row r="7137" spans="57:61" x14ac:dyDescent="0.55000000000000004">
      <c r="BE7137" s="51"/>
      <c r="BF7137" s="51"/>
      <c r="BG7137" s="51"/>
      <c r="BH7137" s="51"/>
      <c r="BI7137" s="51"/>
    </row>
    <row r="7138" spans="57:61" x14ac:dyDescent="0.55000000000000004">
      <c r="BE7138" s="51"/>
      <c r="BF7138" s="51"/>
      <c r="BG7138" s="51"/>
      <c r="BH7138" s="51"/>
      <c r="BI7138" s="51"/>
    </row>
    <row r="7139" spans="57:61" x14ac:dyDescent="0.55000000000000004">
      <c r="BE7139" s="51"/>
      <c r="BF7139" s="51"/>
      <c r="BG7139" s="51"/>
      <c r="BH7139" s="51"/>
      <c r="BI7139" s="51"/>
    </row>
    <row r="7140" spans="57:61" x14ac:dyDescent="0.55000000000000004">
      <c r="BE7140" s="51"/>
      <c r="BF7140" s="51"/>
      <c r="BG7140" s="51"/>
      <c r="BH7140" s="51"/>
      <c r="BI7140" s="51"/>
    </row>
    <row r="7141" spans="57:61" x14ac:dyDescent="0.55000000000000004">
      <c r="BE7141" s="51"/>
      <c r="BF7141" s="51"/>
      <c r="BG7141" s="51"/>
      <c r="BH7141" s="51"/>
      <c r="BI7141" s="51"/>
    </row>
    <row r="7142" spans="57:61" x14ac:dyDescent="0.55000000000000004">
      <c r="BE7142" s="51"/>
      <c r="BF7142" s="51"/>
      <c r="BG7142" s="51"/>
      <c r="BH7142" s="51"/>
      <c r="BI7142" s="51"/>
    </row>
    <row r="7143" spans="57:61" x14ac:dyDescent="0.55000000000000004">
      <c r="BE7143" s="51"/>
      <c r="BF7143" s="51"/>
      <c r="BG7143" s="51"/>
      <c r="BH7143" s="51"/>
      <c r="BI7143" s="51"/>
    </row>
    <row r="7144" spans="57:61" x14ac:dyDescent="0.55000000000000004">
      <c r="BE7144" s="51"/>
      <c r="BF7144" s="51"/>
      <c r="BG7144" s="51"/>
      <c r="BH7144" s="51"/>
      <c r="BI7144" s="51"/>
    </row>
    <row r="7145" spans="57:61" x14ac:dyDescent="0.55000000000000004">
      <c r="BE7145" s="51"/>
      <c r="BF7145" s="51"/>
      <c r="BG7145" s="51"/>
      <c r="BH7145" s="51"/>
      <c r="BI7145" s="51"/>
    </row>
    <row r="7146" spans="57:61" x14ac:dyDescent="0.55000000000000004">
      <c r="BE7146" s="51"/>
      <c r="BF7146" s="51"/>
      <c r="BG7146" s="51"/>
      <c r="BH7146" s="51"/>
      <c r="BI7146" s="51"/>
    </row>
    <row r="7147" spans="57:61" x14ac:dyDescent="0.55000000000000004">
      <c r="BE7147" s="51"/>
      <c r="BF7147" s="51"/>
      <c r="BG7147" s="51"/>
      <c r="BH7147" s="51"/>
      <c r="BI7147" s="51"/>
    </row>
    <row r="7148" spans="57:61" x14ac:dyDescent="0.55000000000000004">
      <c r="BE7148" s="51"/>
      <c r="BF7148" s="51"/>
      <c r="BG7148" s="51"/>
      <c r="BH7148" s="51"/>
      <c r="BI7148" s="51"/>
    </row>
    <row r="7149" spans="57:61" x14ac:dyDescent="0.55000000000000004">
      <c r="BE7149" s="51"/>
      <c r="BF7149" s="51"/>
      <c r="BG7149" s="51"/>
      <c r="BH7149" s="51"/>
      <c r="BI7149" s="51"/>
    </row>
    <row r="7150" spans="57:61" x14ac:dyDescent="0.55000000000000004">
      <c r="BE7150" s="51"/>
      <c r="BF7150" s="51"/>
      <c r="BG7150" s="51"/>
      <c r="BH7150" s="51"/>
      <c r="BI7150" s="51"/>
    </row>
    <row r="7151" spans="57:61" x14ac:dyDescent="0.55000000000000004">
      <c r="BE7151" s="51"/>
      <c r="BF7151" s="51"/>
      <c r="BG7151" s="51"/>
      <c r="BH7151" s="51"/>
      <c r="BI7151" s="51"/>
    </row>
    <row r="7152" spans="57:61" x14ac:dyDescent="0.55000000000000004">
      <c r="BE7152" s="51"/>
      <c r="BF7152" s="51"/>
      <c r="BG7152" s="51"/>
      <c r="BH7152" s="51"/>
      <c r="BI7152" s="51"/>
    </row>
    <row r="7153" spans="57:61" x14ac:dyDescent="0.55000000000000004">
      <c r="BE7153" s="51"/>
      <c r="BF7153" s="51"/>
      <c r="BG7153" s="51"/>
      <c r="BH7153" s="51"/>
      <c r="BI7153" s="51"/>
    </row>
    <row r="7154" spans="57:61" x14ac:dyDescent="0.55000000000000004">
      <c r="BE7154" s="51"/>
      <c r="BF7154" s="51"/>
      <c r="BG7154" s="51"/>
      <c r="BH7154" s="51"/>
      <c r="BI7154" s="51"/>
    </row>
    <row r="7155" spans="57:61" x14ac:dyDescent="0.55000000000000004">
      <c r="BE7155" s="51"/>
      <c r="BF7155" s="51"/>
      <c r="BG7155" s="51"/>
      <c r="BH7155" s="51"/>
      <c r="BI7155" s="51"/>
    </row>
    <row r="7156" spans="57:61" x14ac:dyDescent="0.55000000000000004">
      <c r="BE7156" s="51"/>
      <c r="BF7156" s="51"/>
      <c r="BG7156" s="51"/>
      <c r="BH7156" s="51"/>
      <c r="BI7156" s="51"/>
    </row>
    <row r="7157" spans="57:61" x14ac:dyDescent="0.55000000000000004">
      <c r="BE7157" s="51"/>
      <c r="BF7157" s="51"/>
      <c r="BG7157" s="51"/>
      <c r="BH7157" s="51"/>
      <c r="BI7157" s="51"/>
    </row>
    <row r="7158" spans="57:61" x14ac:dyDescent="0.55000000000000004">
      <c r="BE7158" s="51"/>
      <c r="BF7158" s="51"/>
      <c r="BG7158" s="51"/>
      <c r="BH7158" s="51"/>
      <c r="BI7158" s="51"/>
    </row>
    <row r="7159" spans="57:61" x14ac:dyDescent="0.55000000000000004">
      <c r="BE7159" s="51"/>
      <c r="BF7159" s="51"/>
      <c r="BG7159" s="51"/>
      <c r="BH7159" s="51"/>
      <c r="BI7159" s="51"/>
    </row>
    <row r="7160" spans="57:61" x14ac:dyDescent="0.55000000000000004">
      <c r="BE7160" s="51"/>
      <c r="BF7160" s="51"/>
      <c r="BG7160" s="51"/>
      <c r="BH7160" s="51"/>
      <c r="BI7160" s="51"/>
    </row>
    <row r="7161" spans="57:61" x14ac:dyDescent="0.55000000000000004">
      <c r="BE7161" s="51"/>
      <c r="BF7161" s="51"/>
      <c r="BG7161" s="51"/>
      <c r="BH7161" s="51"/>
      <c r="BI7161" s="51"/>
    </row>
    <row r="7162" spans="57:61" x14ac:dyDescent="0.55000000000000004">
      <c r="BE7162" s="51"/>
      <c r="BF7162" s="51"/>
      <c r="BG7162" s="51"/>
      <c r="BH7162" s="51"/>
      <c r="BI7162" s="51"/>
    </row>
    <row r="7163" spans="57:61" x14ac:dyDescent="0.55000000000000004">
      <c r="BE7163" s="51"/>
      <c r="BF7163" s="51"/>
      <c r="BG7163" s="51"/>
      <c r="BH7163" s="51"/>
      <c r="BI7163" s="51"/>
    </row>
    <row r="7164" spans="57:61" x14ac:dyDescent="0.55000000000000004">
      <c r="BE7164" s="51"/>
      <c r="BF7164" s="51"/>
      <c r="BG7164" s="51"/>
      <c r="BH7164" s="51"/>
      <c r="BI7164" s="51"/>
    </row>
    <row r="7165" spans="57:61" x14ac:dyDescent="0.55000000000000004">
      <c r="BE7165" s="51"/>
      <c r="BF7165" s="51"/>
      <c r="BG7165" s="51"/>
      <c r="BH7165" s="51"/>
      <c r="BI7165" s="51"/>
    </row>
    <row r="7166" spans="57:61" x14ac:dyDescent="0.55000000000000004">
      <c r="BE7166" s="51"/>
      <c r="BF7166" s="51"/>
      <c r="BG7166" s="51"/>
      <c r="BH7166" s="51"/>
      <c r="BI7166" s="51"/>
    </row>
    <row r="7167" spans="57:61" x14ac:dyDescent="0.55000000000000004">
      <c r="BE7167" s="51"/>
      <c r="BF7167" s="51"/>
      <c r="BG7167" s="51"/>
      <c r="BH7167" s="51"/>
      <c r="BI7167" s="51"/>
    </row>
    <row r="7168" spans="57:61" x14ac:dyDescent="0.55000000000000004">
      <c r="BE7168" s="51"/>
      <c r="BF7168" s="51"/>
      <c r="BG7168" s="51"/>
      <c r="BH7168" s="51"/>
      <c r="BI7168" s="51"/>
    </row>
    <row r="7169" spans="57:61" x14ac:dyDescent="0.55000000000000004">
      <c r="BE7169" s="51"/>
      <c r="BF7169" s="51"/>
      <c r="BG7169" s="51"/>
      <c r="BH7169" s="51"/>
      <c r="BI7169" s="51"/>
    </row>
    <row r="7170" spans="57:61" x14ac:dyDescent="0.55000000000000004">
      <c r="BE7170" s="51"/>
      <c r="BF7170" s="51"/>
      <c r="BG7170" s="51"/>
      <c r="BH7170" s="51"/>
      <c r="BI7170" s="51"/>
    </row>
    <row r="7171" spans="57:61" x14ac:dyDescent="0.55000000000000004">
      <c r="BE7171" s="51"/>
      <c r="BF7171" s="51"/>
      <c r="BG7171" s="51"/>
      <c r="BH7171" s="51"/>
      <c r="BI7171" s="51"/>
    </row>
    <row r="7172" spans="57:61" x14ac:dyDescent="0.55000000000000004">
      <c r="BE7172" s="51"/>
      <c r="BF7172" s="51"/>
      <c r="BG7172" s="51"/>
      <c r="BH7172" s="51"/>
      <c r="BI7172" s="51"/>
    </row>
    <row r="7173" spans="57:61" x14ac:dyDescent="0.55000000000000004">
      <c r="BE7173" s="51"/>
      <c r="BF7173" s="51"/>
      <c r="BG7173" s="51"/>
      <c r="BH7173" s="51"/>
      <c r="BI7173" s="51"/>
    </row>
    <row r="7174" spans="57:61" x14ac:dyDescent="0.55000000000000004">
      <c r="BE7174" s="51"/>
      <c r="BF7174" s="51"/>
      <c r="BG7174" s="51"/>
      <c r="BH7174" s="51"/>
      <c r="BI7174" s="51"/>
    </row>
    <row r="7175" spans="57:61" x14ac:dyDescent="0.55000000000000004">
      <c r="BE7175" s="51"/>
      <c r="BF7175" s="51"/>
      <c r="BG7175" s="51"/>
      <c r="BH7175" s="51"/>
      <c r="BI7175" s="51"/>
    </row>
    <row r="7176" spans="57:61" x14ac:dyDescent="0.55000000000000004">
      <c r="BE7176" s="51"/>
      <c r="BF7176" s="51"/>
      <c r="BG7176" s="51"/>
      <c r="BH7176" s="51"/>
      <c r="BI7176" s="51"/>
    </row>
    <row r="7177" spans="57:61" x14ac:dyDescent="0.55000000000000004">
      <c r="BE7177" s="51"/>
      <c r="BF7177" s="51"/>
      <c r="BG7177" s="51"/>
      <c r="BH7177" s="51"/>
      <c r="BI7177" s="51"/>
    </row>
    <row r="7178" spans="57:61" x14ac:dyDescent="0.55000000000000004">
      <c r="BE7178" s="51"/>
      <c r="BF7178" s="51"/>
      <c r="BG7178" s="51"/>
      <c r="BH7178" s="51"/>
      <c r="BI7178" s="51"/>
    </row>
    <row r="7179" spans="57:61" x14ac:dyDescent="0.55000000000000004">
      <c r="BE7179" s="51"/>
      <c r="BF7179" s="51"/>
      <c r="BG7179" s="51"/>
      <c r="BH7179" s="51"/>
      <c r="BI7179" s="51"/>
    </row>
    <row r="7180" spans="57:61" x14ac:dyDescent="0.55000000000000004">
      <c r="BE7180" s="51"/>
      <c r="BF7180" s="51"/>
      <c r="BG7180" s="51"/>
      <c r="BH7180" s="51"/>
      <c r="BI7180" s="51"/>
    </row>
    <row r="7181" spans="57:61" x14ac:dyDescent="0.55000000000000004">
      <c r="BE7181" s="51"/>
      <c r="BF7181" s="51"/>
      <c r="BG7181" s="51"/>
      <c r="BH7181" s="51"/>
      <c r="BI7181" s="51"/>
    </row>
    <row r="7182" spans="57:61" x14ac:dyDescent="0.55000000000000004">
      <c r="BE7182" s="51"/>
      <c r="BF7182" s="51"/>
      <c r="BG7182" s="51"/>
      <c r="BH7182" s="51"/>
      <c r="BI7182" s="51"/>
    </row>
    <row r="7183" spans="57:61" x14ac:dyDescent="0.55000000000000004">
      <c r="BE7183" s="51"/>
      <c r="BF7183" s="51"/>
      <c r="BG7183" s="51"/>
      <c r="BH7183" s="51"/>
      <c r="BI7183" s="51"/>
    </row>
    <row r="7184" spans="57:61" x14ac:dyDescent="0.55000000000000004">
      <c r="BE7184" s="51"/>
      <c r="BF7184" s="51"/>
      <c r="BG7184" s="51"/>
      <c r="BH7184" s="51"/>
      <c r="BI7184" s="51"/>
    </row>
    <row r="7185" spans="57:61" x14ac:dyDescent="0.55000000000000004">
      <c r="BE7185" s="51"/>
      <c r="BF7185" s="51"/>
      <c r="BG7185" s="51"/>
      <c r="BH7185" s="51"/>
      <c r="BI7185" s="51"/>
    </row>
    <row r="7186" spans="57:61" x14ac:dyDescent="0.55000000000000004">
      <c r="BE7186" s="51"/>
      <c r="BF7186" s="51"/>
      <c r="BG7186" s="51"/>
      <c r="BH7186" s="51"/>
      <c r="BI7186" s="51"/>
    </row>
    <row r="7187" spans="57:61" x14ac:dyDescent="0.55000000000000004">
      <c r="BE7187" s="51"/>
      <c r="BF7187" s="51"/>
      <c r="BG7187" s="51"/>
      <c r="BH7187" s="51"/>
      <c r="BI7187" s="51"/>
    </row>
    <row r="7188" spans="57:61" x14ac:dyDescent="0.55000000000000004">
      <c r="BE7188" s="51"/>
      <c r="BF7188" s="51"/>
      <c r="BG7188" s="51"/>
      <c r="BH7188" s="51"/>
      <c r="BI7188" s="51"/>
    </row>
    <row r="7189" spans="57:61" x14ac:dyDescent="0.55000000000000004">
      <c r="BE7189" s="51"/>
      <c r="BF7189" s="51"/>
      <c r="BG7189" s="51"/>
      <c r="BH7189" s="51"/>
      <c r="BI7189" s="51"/>
    </row>
    <row r="7190" spans="57:61" x14ac:dyDescent="0.55000000000000004">
      <c r="BE7190" s="51"/>
      <c r="BF7190" s="51"/>
      <c r="BG7190" s="51"/>
      <c r="BH7190" s="51"/>
      <c r="BI7190" s="51"/>
    </row>
    <row r="7191" spans="57:61" x14ac:dyDescent="0.55000000000000004">
      <c r="BE7191" s="51"/>
      <c r="BF7191" s="51"/>
      <c r="BG7191" s="51"/>
      <c r="BH7191" s="51"/>
      <c r="BI7191" s="51"/>
    </row>
    <row r="7192" spans="57:61" x14ac:dyDescent="0.55000000000000004">
      <c r="BE7192" s="51"/>
      <c r="BF7192" s="51"/>
      <c r="BG7192" s="51"/>
      <c r="BH7192" s="51"/>
      <c r="BI7192" s="51"/>
    </row>
    <row r="7193" spans="57:61" x14ac:dyDescent="0.55000000000000004">
      <c r="BE7193" s="51"/>
      <c r="BF7193" s="51"/>
      <c r="BG7193" s="51"/>
      <c r="BH7193" s="51"/>
      <c r="BI7193" s="51"/>
    </row>
    <row r="7194" spans="57:61" x14ac:dyDescent="0.55000000000000004">
      <c r="BE7194" s="51"/>
      <c r="BF7194" s="51"/>
      <c r="BG7194" s="51"/>
      <c r="BH7194" s="51"/>
      <c r="BI7194" s="51"/>
    </row>
    <row r="7195" spans="57:61" x14ac:dyDescent="0.55000000000000004">
      <c r="BE7195" s="51"/>
      <c r="BF7195" s="51"/>
      <c r="BG7195" s="51"/>
      <c r="BH7195" s="51"/>
      <c r="BI7195" s="51"/>
    </row>
    <row r="7196" spans="57:61" x14ac:dyDescent="0.55000000000000004">
      <c r="BE7196" s="51"/>
      <c r="BF7196" s="51"/>
      <c r="BG7196" s="51"/>
      <c r="BH7196" s="51"/>
      <c r="BI7196" s="51"/>
    </row>
    <row r="7197" spans="57:61" x14ac:dyDescent="0.55000000000000004">
      <c r="BE7197" s="51"/>
      <c r="BF7197" s="51"/>
      <c r="BG7197" s="51"/>
      <c r="BH7197" s="51"/>
      <c r="BI7197" s="51"/>
    </row>
    <row r="7198" spans="57:61" x14ac:dyDescent="0.55000000000000004">
      <c r="BE7198" s="51"/>
      <c r="BF7198" s="51"/>
      <c r="BG7198" s="51"/>
      <c r="BH7198" s="51"/>
      <c r="BI7198" s="51"/>
    </row>
    <row r="7199" spans="57:61" x14ac:dyDescent="0.55000000000000004">
      <c r="BE7199" s="51"/>
      <c r="BF7199" s="51"/>
      <c r="BG7199" s="51"/>
      <c r="BH7199" s="51"/>
      <c r="BI7199" s="51"/>
    </row>
    <row r="7200" spans="57:61" x14ac:dyDescent="0.55000000000000004">
      <c r="BE7200" s="51"/>
      <c r="BF7200" s="51"/>
      <c r="BG7200" s="51"/>
      <c r="BH7200" s="51"/>
      <c r="BI7200" s="51"/>
    </row>
    <row r="7201" spans="57:61" x14ac:dyDescent="0.55000000000000004">
      <c r="BE7201" s="51"/>
      <c r="BF7201" s="51"/>
      <c r="BG7201" s="51"/>
      <c r="BH7201" s="51"/>
      <c r="BI7201" s="51"/>
    </row>
    <row r="7202" spans="57:61" x14ac:dyDescent="0.55000000000000004">
      <c r="BE7202" s="51"/>
      <c r="BF7202" s="51"/>
      <c r="BG7202" s="51"/>
      <c r="BH7202" s="51"/>
      <c r="BI7202" s="51"/>
    </row>
    <row r="7203" spans="57:61" x14ac:dyDescent="0.55000000000000004">
      <c r="BE7203" s="51"/>
      <c r="BF7203" s="51"/>
      <c r="BG7203" s="51"/>
      <c r="BH7203" s="51"/>
      <c r="BI7203" s="51"/>
    </row>
    <row r="7204" spans="57:61" x14ac:dyDescent="0.55000000000000004">
      <c r="BE7204" s="51"/>
      <c r="BF7204" s="51"/>
      <c r="BG7204" s="51"/>
      <c r="BH7204" s="51"/>
      <c r="BI7204" s="51"/>
    </row>
    <row r="7205" spans="57:61" x14ac:dyDescent="0.55000000000000004">
      <c r="BE7205" s="51"/>
      <c r="BF7205" s="51"/>
      <c r="BG7205" s="51"/>
      <c r="BH7205" s="51"/>
      <c r="BI7205" s="51"/>
    </row>
    <row r="7206" spans="57:61" x14ac:dyDescent="0.55000000000000004">
      <c r="BE7206" s="51"/>
      <c r="BF7206" s="51"/>
      <c r="BG7206" s="51"/>
      <c r="BH7206" s="51"/>
      <c r="BI7206" s="51"/>
    </row>
    <row r="7207" spans="57:61" x14ac:dyDescent="0.55000000000000004">
      <c r="BE7207" s="51"/>
      <c r="BF7207" s="51"/>
      <c r="BG7207" s="51"/>
      <c r="BH7207" s="51"/>
      <c r="BI7207" s="51"/>
    </row>
    <row r="7208" spans="57:61" x14ac:dyDescent="0.55000000000000004">
      <c r="BE7208" s="51"/>
      <c r="BF7208" s="51"/>
      <c r="BG7208" s="51"/>
      <c r="BH7208" s="51"/>
      <c r="BI7208" s="51"/>
    </row>
    <row r="7209" spans="57:61" x14ac:dyDescent="0.55000000000000004">
      <c r="BE7209" s="51"/>
      <c r="BF7209" s="51"/>
      <c r="BG7209" s="51"/>
      <c r="BH7209" s="51"/>
      <c r="BI7209" s="51"/>
    </row>
    <row r="7210" spans="57:61" x14ac:dyDescent="0.55000000000000004">
      <c r="BE7210" s="51"/>
      <c r="BF7210" s="51"/>
      <c r="BG7210" s="51"/>
      <c r="BH7210" s="51"/>
      <c r="BI7210" s="51"/>
    </row>
    <row r="7211" spans="57:61" x14ac:dyDescent="0.55000000000000004">
      <c r="BE7211" s="51"/>
      <c r="BF7211" s="51"/>
      <c r="BG7211" s="51"/>
      <c r="BH7211" s="51"/>
      <c r="BI7211" s="51"/>
    </row>
    <row r="7212" spans="57:61" x14ac:dyDescent="0.55000000000000004">
      <c r="BE7212" s="51"/>
      <c r="BF7212" s="51"/>
      <c r="BG7212" s="51"/>
      <c r="BH7212" s="51"/>
      <c r="BI7212" s="51"/>
    </row>
    <row r="7213" spans="57:61" x14ac:dyDescent="0.55000000000000004">
      <c r="BE7213" s="51"/>
      <c r="BF7213" s="51"/>
      <c r="BG7213" s="51"/>
      <c r="BH7213" s="51"/>
      <c r="BI7213" s="51"/>
    </row>
    <row r="7214" spans="57:61" x14ac:dyDescent="0.55000000000000004">
      <c r="BE7214" s="51"/>
      <c r="BF7214" s="51"/>
      <c r="BG7214" s="51"/>
      <c r="BH7214" s="51"/>
      <c r="BI7214" s="51"/>
    </row>
    <row r="7215" spans="57:61" x14ac:dyDescent="0.55000000000000004">
      <c r="BE7215" s="51"/>
      <c r="BF7215" s="51"/>
      <c r="BG7215" s="51"/>
      <c r="BH7215" s="51"/>
      <c r="BI7215" s="51"/>
    </row>
    <row r="7216" spans="57:61" x14ac:dyDescent="0.55000000000000004">
      <c r="BE7216" s="51"/>
      <c r="BF7216" s="51"/>
      <c r="BG7216" s="51"/>
      <c r="BH7216" s="51"/>
      <c r="BI7216" s="51"/>
    </row>
    <row r="7217" spans="57:61" x14ac:dyDescent="0.55000000000000004">
      <c r="BE7217" s="51"/>
      <c r="BF7217" s="51"/>
      <c r="BG7217" s="51"/>
      <c r="BH7217" s="51"/>
      <c r="BI7217" s="51"/>
    </row>
    <row r="7218" spans="57:61" x14ac:dyDescent="0.55000000000000004">
      <c r="BE7218" s="51"/>
      <c r="BF7218" s="51"/>
      <c r="BG7218" s="51"/>
      <c r="BH7218" s="51"/>
      <c r="BI7218" s="51"/>
    </row>
    <row r="7219" spans="57:61" x14ac:dyDescent="0.55000000000000004">
      <c r="BE7219" s="51"/>
      <c r="BF7219" s="51"/>
      <c r="BG7219" s="51"/>
      <c r="BH7219" s="51"/>
      <c r="BI7219" s="51"/>
    </row>
    <row r="7220" spans="57:61" x14ac:dyDescent="0.55000000000000004">
      <c r="BE7220" s="51"/>
      <c r="BF7220" s="51"/>
      <c r="BG7220" s="51"/>
      <c r="BH7220" s="51"/>
      <c r="BI7220" s="51"/>
    </row>
    <row r="7221" spans="57:61" x14ac:dyDescent="0.55000000000000004">
      <c r="BE7221" s="51"/>
      <c r="BF7221" s="51"/>
      <c r="BG7221" s="51"/>
      <c r="BH7221" s="51"/>
      <c r="BI7221" s="51"/>
    </row>
    <row r="7222" spans="57:61" x14ac:dyDescent="0.55000000000000004">
      <c r="BE7222" s="51"/>
      <c r="BF7222" s="51"/>
      <c r="BG7222" s="51"/>
      <c r="BH7222" s="51"/>
      <c r="BI7222" s="51"/>
    </row>
    <row r="7223" spans="57:61" x14ac:dyDescent="0.55000000000000004">
      <c r="BE7223" s="51"/>
      <c r="BF7223" s="51"/>
      <c r="BG7223" s="51"/>
      <c r="BH7223" s="51"/>
      <c r="BI7223" s="51"/>
    </row>
    <row r="7224" spans="57:61" x14ac:dyDescent="0.55000000000000004">
      <c r="BE7224" s="51"/>
      <c r="BF7224" s="51"/>
      <c r="BG7224" s="51"/>
      <c r="BH7224" s="51"/>
      <c r="BI7224" s="51"/>
    </row>
    <row r="7225" spans="57:61" x14ac:dyDescent="0.55000000000000004">
      <c r="BE7225" s="51"/>
      <c r="BF7225" s="51"/>
      <c r="BG7225" s="51"/>
      <c r="BH7225" s="51"/>
      <c r="BI7225" s="51"/>
    </row>
    <row r="7226" spans="57:61" x14ac:dyDescent="0.55000000000000004">
      <c r="BE7226" s="51"/>
      <c r="BF7226" s="51"/>
      <c r="BG7226" s="51"/>
      <c r="BH7226" s="51"/>
      <c r="BI7226" s="51"/>
    </row>
    <row r="7227" spans="57:61" x14ac:dyDescent="0.55000000000000004">
      <c r="BE7227" s="51"/>
      <c r="BF7227" s="51"/>
      <c r="BG7227" s="51"/>
      <c r="BH7227" s="51"/>
      <c r="BI7227" s="51"/>
    </row>
    <row r="7228" spans="57:61" x14ac:dyDescent="0.55000000000000004">
      <c r="BE7228" s="51"/>
      <c r="BF7228" s="51"/>
      <c r="BG7228" s="51"/>
      <c r="BH7228" s="51"/>
      <c r="BI7228" s="51"/>
    </row>
    <row r="7229" spans="57:61" x14ac:dyDescent="0.55000000000000004">
      <c r="BE7229" s="51"/>
      <c r="BF7229" s="51"/>
      <c r="BG7229" s="51"/>
      <c r="BH7229" s="51"/>
      <c r="BI7229" s="51"/>
    </row>
    <row r="7230" spans="57:61" x14ac:dyDescent="0.55000000000000004">
      <c r="BE7230" s="51"/>
      <c r="BF7230" s="51"/>
      <c r="BG7230" s="51"/>
      <c r="BH7230" s="51"/>
      <c r="BI7230" s="51"/>
    </row>
    <row r="7231" spans="57:61" x14ac:dyDescent="0.55000000000000004">
      <c r="BE7231" s="51"/>
      <c r="BF7231" s="51"/>
      <c r="BG7231" s="51"/>
      <c r="BH7231" s="51"/>
      <c r="BI7231" s="51"/>
    </row>
    <row r="7232" spans="57:61" x14ac:dyDescent="0.55000000000000004">
      <c r="BE7232" s="51"/>
      <c r="BF7232" s="51"/>
      <c r="BG7232" s="51"/>
      <c r="BH7232" s="51"/>
      <c r="BI7232" s="51"/>
    </row>
    <row r="7233" spans="57:61" x14ac:dyDescent="0.55000000000000004">
      <c r="BE7233" s="51"/>
      <c r="BF7233" s="51"/>
      <c r="BG7233" s="51"/>
      <c r="BH7233" s="51"/>
      <c r="BI7233" s="51"/>
    </row>
    <row r="7234" spans="57:61" x14ac:dyDescent="0.55000000000000004">
      <c r="BE7234" s="51"/>
      <c r="BF7234" s="51"/>
      <c r="BG7234" s="51"/>
      <c r="BH7234" s="51"/>
      <c r="BI7234" s="51"/>
    </row>
    <row r="7235" spans="57:61" x14ac:dyDescent="0.55000000000000004">
      <c r="BE7235" s="51"/>
      <c r="BF7235" s="51"/>
      <c r="BG7235" s="51"/>
      <c r="BH7235" s="51"/>
      <c r="BI7235" s="51"/>
    </row>
    <row r="7236" spans="57:61" x14ac:dyDescent="0.55000000000000004">
      <c r="BE7236" s="51"/>
      <c r="BF7236" s="51"/>
      <c r="BG7236" s="51"/>
      <c r="BH7236" s="51"/>
      <c r="BI7236" s="51"/>
    </row>
    <row r="7237" spans="57:61" x14ac:dyDescent="0.55000000000000004">
      <c r="BE7237" s="51"/>
      <c r="BF7237" s="51"/>
      <c r="BG7237" s="51"/>
      <c r="BH7237" s="51"/>
      <c r="BI7237" s="51"/>
    </row>
    <row r="7238" spans="57:61" x14ac:dyDescent="0.55000000000000004">
      <c r="BE7238" s="51"/>
      <c r="BF7238" s="51"/>
      <c r="BG7238" s="51"/>
      <c r="BH7238" s="51"/>
      <c r="BI7238" s="51"/>
    </row>
    <row r="7239" spans="57:61" x14ac:dyDescent="0.55000000000000004">
      <c r="BE7239" s="51"/>
      <c r="BF7239" s="51"/>
      <c r="BG7239" s="51"/>
      <c r="BH7239" s="51"/>
      <c r="BI7239" s="51"/>
    </row>
    <row r="7240" spans="57:61" x14ac:dyDescent="0.55000000000000004">
      <c r="BE7240" s="51"/>
      <c r="BF7240" s="51"/>
      <c r="BG7240" s="51"/>
      <c r="BH7240" s="51"/>
      <c r="BI7240" s="51"/>
    </row>
    <row r="7241" spans="57:61" x14ac:dyDescent="0.55000000000000004">
      <c r="BE7241" s="51"/>
      <c r="BF7241" s="51"/>
      <c r="BG7241" s="51"/>
      <c r="BH7241" s="51"/>
      <c r="BI7241" s="51"/>
    </row>
    <row r="7242" spans="57:61" x14ac:dyDescent="0.55000000000000004">
      <c r="BE7242" s="51"/>
      <c r="BF7242" s="51"/>
      <c r="BG7242" s="51"/>
      <c r="BH7242" s="51"/>
      <c r="BI7242" s="51"/>
    </row>
    <row r="7243" spans="57:61" x14ac:dyDescent="0.55000000000000004">
      <c r="BE7243" s="51"/>
      <c r="BF7243" s="51"/>
      <c r="BG7243" s="51"/>
      <c r="BH7243" s="51"/>
      <c r="BI7243" s="51"/>
    </row>
    <row r="7244" spans="57:61" x14ac:dyDescent="0.55000000000000004">
      <c r="BE7244" s="51"/>
      <c r="BF7244" s="51"/>
      <c r="BG7244" s="51"/>
      <c r="BH7244" s="51"/>
      <c r="BI7244" s="51"/>
    </row>
    <row r="7245" spans="57:61" x14ac:dyDescent="0.55000000000000004">
      <c r="BE7245" s="51"/>
      <c r="BF7245" s="51"/>
      <c r="BG7245" s="51"/>
      <c r="BH7245" s="51"/>
      <c r="BI7245" s="51"/>
    </row>
    <row r="7246" spans="57:61" x14ac:dyDescent="0.55000000000000004">
      <c r="BE7246" s="51"/>
      <c r="BF7246" s="51"/>
      <c r="BG7246" s="51"/>
      <c r="BH7246" s="51"/>
      <c r="BI7246" s="51"/>
    </row>
    <row r="7247" spans="57:61" x14ac:dyDescent="0.55000000000000004">
      <c r="BE7247" s="51"/>
      <c r="BF7247" s="51"/>
      <c r="BG7247" s="51"/>
      <c r="BH7247" s="51"/>
      <c r="BI7247" s="51"/>
    </row>
    <row r="7248" spans="57:61" x14ac:dyDescent="0.55000000000000004">
      <c r="BE7248" s="51"/>
      <c r="BF7248" s="51"/>
      <c r="BG7248" s="51"/>
      <c r="BH7248" s="51"/>
      <c r="BI7248" s="51"/>
    </row>
    <row r="7249" spans="57:61" x14ac:dyDescent="0.55000000000000004">
      <c r="BE7249" s="51"/>
      <c r="BF7249" s="51"/>
      <c r="BG7249" s="51"/>
      <c r="BH7249" s="51"/>
      <c r="BI7249" s="51"/>
    </row>
    <row r="7250" spans="57:61" x14ac:dyDescent="0.55000000000000004">
      <c r="BE7250" s="51"/>
      <c r="BF7250" s="51"/>
      <c r="BG7250" s="51"/>
      <c r="BH7250" s="51"/>
      <c r="BI7250" s="51"/>
    </row>
    <row r="7251" spans="57:61" x14ac:dyDescent="0.55000000000000004">
      <c r="BE7251" s="51"/>
      <c r="BF7251" s="51"/>
      <c r="BG7251" s="51"/>
      <c r="BH7251" s="51"/>
      <c r="BI7251" s="51"/>
    </row>
    <row r="7252" spans="57:61" x14ac:dyDescent="0.55000000000000004">
      <c r="BE7252" s="51"/>
      <c r="BF7252" s="51"/>
      <c r="BG7252" s="51"/>
      <c r="BH7252" s="51"/>
      <c r="BI7252" s="51"/>
    </row>
    <row r="7253" spans="57:61" x14ac:dyDescent="0.55000000000000004">
      <c r="BE7253" s="51"/>
      <c r="BF7253" s="51"/>
      <c r="BG7253" s="51"/>
      <c r="BH7253" s="51"/>
      <c r="BI7253" s="51"/>
    </row>
    <row r="7254" spans="57:61" x14ac:dyDescent="0.55000000000000004">
      <c r="BE7254" s="51"/>
      <c r="BF7254" s="51"/>
      <c r="BG7254" s="51"/>
      <c r="BH7254" s="51"/>
      <c r="BI7254" s="51"/>
    </row>
    <row r="7255" spans="57:61" x14ac:dyDescent="0.55000000000000004">
      <c r="BE7255" s="51"/>
      <c r="BF7255" s="51"/>
      <c r="BG7255" s="51"/>
      <c r="BH7255" s="51"/>
      <c r="BI7255" s="51"/>
    </row>
    <row r="7256" spans="57:61" x14ac:dyDescent="0.55000000000000004">
      <c r="BE7256" s="51"/>
      <c r="BF7256" s="51"/>
      <c r="BG7256" s="51"/>
      <c r="BH7256" s="51"/>
      <c r="BI7256" s="51"/>
    </row>
    <row r="7257" spans="57:61" x14ac:dyDescent="0.55000000000000004">
      <c r="BE7257" s="51"/>
      <c r="BF7257" s="51"/>
      <c r="BG7257" s="51"/>
      <c r="BH7257" s="51"/>
      <c r="BI7257" s="51"/>
    </row>
    <row r="7258" spans="57:61" x14ac:dyDescent="0.55000000000000004">
      <c r="BE7258" s="51"/>
      <c r="BF7258" s="51"/>
      <c r="BG7258" s="51"/>
      <c r="BH7258" s="51"/>
      <c r="BI7258" s="51"/>
    </row>
    <row r="7259" spans="57:61" x14ac:dyDescent="0.55000000000000004">
      <c r="BE7259" s="51"/>
      <c r="BF7259" s="51"/>
      <c r="BG7259" s="51"/>
      <c r="BH7259" s="51"/>
      <c r="BI7259" s="51"/>
    </row>
    <row r="7260" spans="57:61" x14ac:dyDescent="0.55000000000000004">
      <c r="BE7260" s="51"/>
      <c r="BF7260" s="51"/>
      <c r="BG7260" s="51"/>
      <c r="BH7260" s="51"/>
      <c r="BI7260" s="51"/>
    </row>
    <row r="7261" spans="57:61" x14ac:dyDescent="0.55000000000000004">
      <c r="BE7261" s="51"/>
      <c r="BF7261" s="51"/>
      <c r="BG7261" s="51"/>
      <c r="BH7261" s="51"/>
      <c r="BI7261" s="51"/>
    </row>
    <row r="7262" spans="57:61" x14ac:dyDescent="0.55000000000000004">
      <c r="BE7262" s="51"/>
      <c r="BF7262" s="51"/>
      <c r="BG7262" s="51"/>
      <c r="BH7262" s="51"/>
      <c r="BI7262" s="51"/>
    </row>
    <row r="7263" spans="57:61" x14ac:dyDescent="0.55000000000000004">
      <c r="BE7263" s="51"/>
      <c r="BF7263" s="51"/>
      <c r="BG7263" s="51"/>
      <c r="BH7263" s="51"/>
      <c r="BI7263" s="51"/>
    </row>
    <row r="7264" spans="57:61" x14ac:dyDescent="0.55000000000000004">
      <c r="BE7264" s="51"/>
      <c r="BF7264" s="51"/>
      <c r="BG7264" s="51"/>
      <c r="BH7264" s="51"/>
      <c r="BI7264" s="51"/>
    </row>
    <row r="7265" spans="57:61" x14ac:dyDescent="0.55000000000000004">
      <c r="BE7265" s="51"/>
      <c r="BF7265" s="51"/>
      <c r="BG7265" s="51"/>
      <c r="BH7265" s="51"/>
      <c r="BI7265" s="51"/>
    </row>
    <row r="7266" spans="57:61" x14ac:dyDescent="0.55000000000000004">
      <c r="BE7266" s="51"/>
      <c r="BF7266" s="51"/>
      <c r="BG7266" s="51"/>
      <c r="BH7266" s="51"/>
      <c r="BI7266" s="51"/>
    </row>
    <row r="7267" spans="57:61" x14ac:dyDescent="0.55000000000000004">
      <c r="BE7267" s="51"/>
      <c r="BF7267" s="51"/>
      <c r="BG7267" s="51"/>
      <c r="BH7267" s="51"/>
      <c r="BI7267" s="51"/>
    </row>
    <row r="7268" spans="57:61" x14ac:dyDescent="0.55000000000000004">
      <c r="BE7268" s="51"/>
      <c r="BF7268" s="51"/>
      <c r="BG7268" s="51"/>
      <c r="BH7268" s="51"/>
      <c r="BI7268" s="51"/>
    </row>
    <row r="7269" spans="57:61" x14ac:dyDescent="0.55000000000000004">
      <c r="BE7269" s="51"/>
      <c r="BF7269" s="51"/>
      <c r="BG7269" s="51"/>
      <c r="BH7269" s="51"/>
      <c r="BI7269" s="51"/>
    </row>
    <row r="7270" spans="57:61" x14ac:dyDescent="0.55000000000000004">
      <c r="BE7270" s="51"/>
      <c r="BF7270" s="51"/>
      <c r="BG7270" s="51"/>
      <c r="BH7270" s="51"/>
      <c r="BI7270" s="51"/>
    </row>
    <row r="7271" spans="57:61" x14ac:dyDescent="0.55000000000000004">
      <c r="BE7271" s="51"/>
      <c r="BF7271" s="51"/>
      <c r="BG7271" s="51"/>
      <c r="BH7271" s="51"/>
      <c r="BI7271" s="51"/>
    </row>
    <row r="7272" spans="57:61" x14ac:dyDescent="0.55000000000000004">
      <c r="BE7272" s="51"/>
      <c r="BF7272" s="51"/>
      <c r="BG7272" s="51"/>
      <c r="BH7272" s="51"/>
      <c r="BI7272" s="51"/>
    </row>
    <row r="7273" spans="57:61" x14ac:dyDescent="0.55000000000000004">
      <c r="BE7273" s="51"/>
      <c r="BF7273" s="51"/>
      <c r="BG7273" s="51"/>
      <c r="BH7273" s="51"/>
      <c r="BI7273" s="51"/>
    </row>
    <row r="7274" spans="57:61" x14ac:dyDescent="0.55000000000000004">
      <c r="BE7274" s="51"/>
      <c r="BF7274" s="51"/>
      <c r="BG7274" s="51"/>
      <c r="BH7274" s="51"/>
      <c r="BI7274" s="51"/>
    </row>
    <row r="7275" spans="57:61" x14ac:dyDescent="0.55000000000000004">
      <c r="BE7275" s="51"/>
      <c r="BF7275" s="51"/>
      <c r="BG7275" s="51"/>
      <c r="BH7275" s="51"/>
      <c r="BI7275" s="51"/>
    </row>
    <row r="7276" spans="57:61" x14ac:dyDescent="0.55000000000000004">
      <c r="BE7276" s="51"/>
      <c r="BF7276" s="51"/>
      <c r="BG7276" s="51"/>
      <c r="BH7276" s="51"/>
      <c r="BI7276" s="51"/>
    </row>
    <row r="7277" spans="57:61" x14ac:dyDescent="0.55000000000000004">
      <c r="BE7277" s="51"/>
      <c r="BF7277" s="51"/>
      <c r="BG7277" s="51"/>
      <c r="BH7277" s="51"/>
      <c r="BI7277" s="51"/>
    </row>
    <row r="7278" spans="57:61" x14ac:dyDescent="0.55000000000000004">
      <c r="BE7278" s="51"/>
      <c r="BF7278" s="51"/>
      <c r="BG7278" s="51"/>
      <c r="BH7278" s="51"/>
      <c r="BI7278" s="51"/>
    </row>
    <row r="7279" spans="57:61" x14ac:dyDescent="0.55000000000000004">
      <c r="BE7279" s="51"/>
      <c r="BF7279" s="51"/>
      <c r="BG7279" s="51"/>
      <c r="BH7279" s="51"/>
      <c r="BI7279" s="51"/>
    </row>
    <row r="7280" spans="57:61" x14ac:dyDescent="0.55000000000000004">
      <c r="BE7280" s="51"/>
      <c r="BF7280" s="51"/>
      <c r="BG7280" s="51"/>
      <c r="BH7280" s="51"/>
      <c r="BI7280" s="51"/>
    </row>
    <row r="7281" spans="57:61" x14ac:dyDescent="0.55000000000000004">
      <c r="BE7281" s="51"/>
      <c r="BF7281" s="51"/>
      <c r="BG7281" s="51"/>
      <c r="BH7281" s="51"/>
      <c r="BI7281" s="51"/>
    </row>
    <row r="7282" spans="57:61" x14ac:dyDescent="0.55000000000000004">
      <c r="BE7282" s="51"/>
      <c r="BF7282" s="51"/>
      <c r="BG7282" s="51"/>
      <c r="BH7282" s="51"/>
      <c r="BI7282" s="51"/>
    </row>
    <row r="7283" spans="57:61" x14ac:dyDescent="0.55000000000000004">
      <c r="BE7283" s="51"/>
      <c r="BF7283" s="51"/>
      <c r="BG7283" s="51"/>
      <c r="BH7283" s="51"/>
      <c r="BI7283" s="51"/>
    </row>
    <row r="7284" spans="57:61" x14ac:dyDescent="0.55000000000000004">
      <c r="BE7284" s="51"/>
      <c r="BF7284" s="51"/>
      <c r="BG7284" s="51"/>
      <c r="BH7284" s="51"/>
      <c r="BI7284" s="51"/>
    </row>
    <row r="7285" spans="57:61" x14ac:dyDescent="0.55000000000000004">
      <c r="BE7285" s="51"/>
      <c r="BF7285" s="51"/>
      <c r="BG7285" s="51"/>
      <c r="BH7285" s="51"/>
      <c r="BI7285" s="51"/>
    </row>
    <row r="7286" spans="57:61" x14ac:dyDescent="0.55000000000000004">
      <c r="BE7286" s="51"/>
      <c r="BF7286" s="51"/>
      <c r="BG7286" s="51"/>
      <c r="BH7286" s="51"/>
      <c r="BI7286" s="51"/>
    </row>
    <row r="7287" spans="57:61" x14ac:dyDescent="0.55000000000000004">
      <c r="BE7287" s="51"/>
      <c r="BF7287" s="51"/>
      <c r="BG7287" s="51"/>
      <c r="BH7287" s="51"/>
      <c r="BI7287" s="51"/>
    </row>
    <row r="7288" spans="57:61" x14ac:dyDescent="0.55000000000000004">
      <c r="BE7288" s="51"/>
      <c r="BF7288" s="51"/>
      <c r="BG7288" s="51"/>
      <c r="BH7288" s="51"/>
      <c r="BI7288" s="51"/>
    </row>
    <row r="7289" spans="57:61" x14ac:dyDescent="0.55000000000000004">
      <c r="BE7289" s="51"/>
      <c r="BF7289" s="51"/>
      <c r="BG7289" s="51"/>
      <c r="BH7289" s="51"/>
      <c r="BI7289" s="51"/>
    </row>
    <row r="7290" spans="57:61" x14ac:dyDescent="0.55000000000000004">
      <c r="BE7290" s="51"/>
      <c r="BF7290" s="51"/>
      <c r="BG7290" s="51"/>
      <c r="BH7290" s="51"/>
      <c r="BI7290" s="51"/>
    </row>
    <row r="7291" spans="57:61" x14ac:dyDescent="0.55000000000000004">
      <c r="BE7291" s="51"/>
      <c r="BF7291" s="51"/>
      <c r="BG7291" s="51"/>
      <c r="BH7291" s="51"/>
      <c r="BI7291" s="51"/>
    </row>
    <row r="7292" spans="57:61" x14ac:dyDescent="0.55000000000000004">
      <c r="BE7292" s="51"/>
      <c r="BF7292" s="51"/>
      <c r="BG7292" s="51"/>
      <c r="BH7292" s="51"/>
      <c r="BI7292" s="51"/>
    </row>
    <row r="7293" spans="57:61" x14ac:dyDescent="0.55000000000000004">
      <c r="BE7293" s="51"/>
      <c r="BF7293" s="51"/>
      <c r="BG7293" s="51"/>
      <c r="BH7293" s="51"/>
      <c r="BI7293" s="51"/>
    </row>
    <row r="7294" spans="57:61" x14ac:dyDescent="0.55000000000000004">
      <c r="BE7294" s="51"/>
      <c r="BF7294" s="51"/>
      <c r="BG7294" s="51"/>
      <c r="BH7294" s="51"/>
      <c r="BI7294" s="51"/>
    </row>
    <row r="7295" spans="57:61" x14ac:dyDescent="0.55000000000000004">
      <c r="BE7295" s="51"/>
      <c r="BF7295" s="51"/>
      <c r="BG7295" s="51"/>
      <c r="BH7295" s="51"/>
      <c r="BI7295" s="51"/>
    </row>
    <row r="7296" spans="57:61" x14ac:dyDescent="0.55000000000000004">
      <c r="BE7296" s="51"/>
      <c r="BF7296" s="51"/>
      <c r="BG7296" s="51"/>
      <c r="BH7296" s="51"/>
      <c r="BI7296" s="51"/>
    </row>
    <row r="7297" spans="57:61" x14ac:dyDescent="0.55000000000000004">
      <c r="BE7297" s="51"/>
      <c r="BF7297" s="51"/>
      <c r="BG7297" s="51"/>
      <c r="BH7297" s="51"/>
      <c r="BI7297" s="51"/>
    </row>
    <row r="7298" spans="57:61" x14ac:dyDescent="0.55000000000000004">
      <c r="BE7298" s="51"/>
      <c r="BF7298" s="51"/>
      <c r="BG7298" s="51"/>
      <c r="BH7298" s="51"/>
      <c r="BI7298" s="51"/>
    </row>
    <row r="7299" spans="57:61" x14ac:dyDescent="0.55000000000000004">
      <c r="BE7299" s="51"/>
      <c r="BF7299" s="51"/>
      <c r="BG7299" s="51"/>
      <c r="BH7299" s="51"/>
      <c r="BI7299" s="51"/>
    </row>
    <row r="7300" spans="57:61" x14ac:dyDescent="0.55000000000000004">
      <c r="BE7300" s="51"/>
      <c r="BF7300" s="51"/>
      <c r="BG7300" s="51"/>
      <c r="BH7300" s="51"/>
      <c r="BI7300" s="51"/>
    </row>
    <row r="7301" spans="57:61" x14ac:dyDescent="0.55000000000000004">
      <c r="BE7301" s="51"/>
      <c r="BF7301" s="51"/>
      <c r="BG7301" s="51"/>
      <c r="BH7301" s="51"/>
      <c r="BI7301" s="51"/>
    </row>
    <row r="7302" spans="57:61" x14ac:dyDescent="0.55000000000000004">
      <c r="BE7302" s="51"/>
      <c r="BF7302" s="51"/>
      <c r="BG7302" s="51"/>
      <c r="BH7302" s="51"/>
      <c r="BI7302" s="51"/>
    </row>
    <row r="7303" spans="57:61" x14ac:dyDescent="0.55000000000000004">
      <c r="BE7303" s="51"/>
      <c r="BF7303" s="51"/>
      <c r="BG7303" s="51"/>
      <c r="BH7303" s="51"/>
      <c r="BI7303" s="51"/>
    </row>
    <row r="7304" spans="57:61" x14ac:dyDescent="0.55000000000000004">
      <c r="BE7304" s="51"/>
      <c r="BF7304" s="51"/>
      <c r="BG7304" s="51"/>
      <c r="BH7304" s="51"/>
      <c r="BI7304" s="51"/>
    </row>
    <row r="7305" spans="57:61" x14ac:dyDescent="0.55000000000000004">
      <c r="BE7305" s="51"/>
      <c r="BF7305" s="51"/>
      <c r="BG7305" s="51"/>
      <c r="BH7305" s="51"/>
      <c r="BI7305" s="51"/>
    </row>
    <row r="7306" spans="57:61" x14ac:dyDescent="0.55000000000000004">
      <c r="BE7306" s="51"/>
      <c r="BF7306" s="51"/>
      <c r="BG7306" s="51"/>
      <c r="BH7306" s="51"/>
      <c r="BI7306" s="51"/>
    </row>
    <row r="7307" spans="57:61" x14ac:dyDescent="0.55000000000000004">
      <c r="BE7307" s="51"/>
      <c r="BF7307" s="51"/>
      <c r="BG7307" s="51"/>
      <c r="BH7307" s="51"/>
      <c r="BI7307" s="51"/>
    </row>
    <row r="7308" spans="57:61" x14ac:dyDescent="0.55000000000000004">
      <c r="BE7308" s="51"/>
      <c r="BF7308" s="51"/>
      <c r="BG7308" s="51"/>
      <c r="BH7308" s="51"/>
      <c r="BI7308" s="51"/>
    </row>
    <row r="7309" spans="57:61" x14ac:dyDescent="0.55000000000000004">
      <c r="BE7309" s="51"/>
      <c r="BF7309" s="51"/>
      <c r="BG7309" s="51"/>
      <c r="BH7309" s="51"/>
      <c r="BI7309" s="51"/>
    </row>
    <row r="7310" spans="57:61" x14ac:dyDescent="0.55000000000000004">
      <c r="BE7310" s="51"/>
      <c r="BF7310" s="51"/>
      <c r="BG7310" s="51"/>
      <c r="BH7310" s="51"/>
      <c r="BI7310" s="51"/>
    </row>
    <row r="7311" spans="57:61" x14ac:dyDescent="0.55000000000000004">
      <c r="BE7311" s="51"/>
      <c r="BF7311" s="51"/>
      <c r="BG7311" s="51"/>
      <c r="BH7311" s="51"/>
      <c r="BI7311" s="51"/>
    </row>
    <row r="7312" spans="57:61" x14ac:dyDescent="0.55000000000000004">
      <c r="BE7312" s="51"/>
      <c r="BF7312" s="51"/>
      <c r="BG7312" s="51"/>
      <c r="BH7312" s="51"/>
      <c r="BI7312" s="51"/>
    </row>
    <row r="7313" spans="57:61" x14ac:dyDescent="0.55000000000000004">
      <c r="BE7313" s="51"/>
      <c r="BF7313" s="51"/>
      <c r="BG7313" s="51"/>
      <c r="BH7313" s="51"/>
      <c r="BI7313" s="51"/>
    </row>
    <row r="7314" spans="57:61" x14ac:dyDescent="0.55000000000000004">
      <c r="BE7314" s="51"/>
      <c r="BF7314" s="51"/>
      <c r="BG7314" s="51"/>
      <c r="BH7314" s="51"/>
      <c r="BI7314" s="51"/>
    </row>
    <row r="7315" spans="57:61" x14ac:dyDescent="0.55000000000000004">
      <c r="BE7315" s="51"/>
      <c r="BF7315" s="51"/>
      <c r="BG7315" s="51"/>
      <c r="BH7315" s="51"/>
      <c r="BI7315" s="51"/>
    </row>
    <row r="7316" spans="57:61" x14ac:dyDescent="0.55000000000000004">
      <c r="BE7316" s="51"/>
      <c r="BF7316" s="51"/>
      <c r="BG7316" s="51"/>
      <c r="BH7316" s="51"/>
      <c r="BI7316" s="51"/>
    </row>
    <row r="7317" spans="57:61" x14ac:dyDescent="0.55000000000000004">
      <c r="BE7317" s="51"/>
      <c r="BF7317" s="51"/>
      <c r="BG7317" s="51"/>
      <c r="BH7317" s="51"/>
      <c r="BI7317" s="51"/>
    </row>
    <row r="7318" spans="57:61" x14ac:dyDescent="0.55000000000000004">
      <c r="BE7318" s="51"/>
      <c r="BF7318" s="51"/>
      <c r="BG7318" s="51"/>
      <c r="BH7318" s="51"/>
      <c r="BI7318" s="51"/>
    </row>
    <row r="7319" spans="57:61" x14ac:dyDescent="0.55000000000000004">
      <c r="BE7319" s="51"/>
      <c r="BF7319" s="51"/>
      <c r="BG7319" s="51"/>
      <c r="BH7319" s="51"/>
      <c r="BI7319" s="51"/>
    </row>
    <row r="7320" spans="57:61" x14ac:dyDescent="0.55000000000000004">
      <c r="BE7320" s="51"/>
      <c r="BF7320" s="51"/>
      <c r="BG7320" s="51"/>
      <c r="BH7320" s="51"/>
      <c r="BI7320" s="51"/>
    </row>
    <row r="7321" spans="57:61" x14ac:dyDescent="0.55000000000000004">
      <c r="BE7321" s="51"/>
      <c r="BF7321" s="51"/>
      <c r="BG7321" s="51"/>
      <c r="BH7321" s="51"/>
      <c r="BI7321" s="51"/>
    </row>
    <row r="7322" spans="57:61" x14ac:dyDescent="0.55000000000000004">
      <c r="BE7322" s="51"/>
      <c r="BF7322" s="51"/>
      <c r="BG7322" s="51"/>
      <c r="BH7322" s="51"/>
      <c r="BI7322" s="51"/>
    </row>
    <row r="7323" spans="57:61" x14ac:dyDescent="0.55000000000000004">
      <c r="BE7323" s="51"/>
      <c r="BF7323" s="51"/>
      <c r="BG7323" s="51"/>
      <c r="BH7323" s="51"/>
      <c r="BI7323" s="51"/>
    </row>
    <row r="7324" spans="57:61" x14ac:dyDescent="0.55000000000000004">
      <c r="BE7324" s="51"/>
      <c r="BF7324" s="51"/>
      <c r="BG7324" s="51"/>
      <c r="BH7324" s="51"/>
      <c r="BI7324" s="51"/>
    </row>
    <row r="7325" spans="57:61" x14ac:dyDescent="0.55000000000000004">
      <c r="BE7325" s="51"/>
      <c r="BF7325" s="51"/>
      <c r="BG7325" s="51"/>
      <c r="BH7325" s="51"/>
      <c r="BI7325" s="51"/>
    </row>
    <row r="7326" spans="57:61" x14ac:dyDescent="0.55000000000000004">
      <c r="BE7326" s="51"/>
      <c r="BF7326" s="51"/>
      <c r="BG7326" s="51"/>
      <c r="BH7326" s="51"/>
      <c r="BI7326" s="51"/>
    </row>
    <row r="7327" spans="57:61" x14ac:dyDescent="0.55000000000000004">
      <c r="BE7327" s="51"/>
      <c r="BF7327" s="51"/>
      <c r="BG7327" s="51"/>
      <c r="BH7327" s="51"/>
      <c r="BI7327" s="51"/>
    </row>
    <row r="7328" spans="57:61" x14ac:dyDescent="0.55000000000000004">
      <c r="BE7328" s="51"/>
      <c r="BF7328" s="51"/>
      <c r="BG7328" s="51"/>
      <c r="BH7328" s="51"/>
      <c r="BI7328" s="51"/>
    </row>
    <row r="7329" spans="57:61" x14ac:dyDescent="0.55000000000000004">
      <c r="BE7329" s="51"/>
      <c r="BF7329" s="51"/>
      <c r="BG7329" s="51"/>
      <c r="BH7329" s="51"/>
      <c r="BI7329" s="51"/>
    </row>
    <row r="7330" spans="57:61" x14ac:dyDescent="0.55000000000000004">
      <c r="BE7330" s="51"/>
      <c r="BF7330" s="51"/>
      <c r="BG7330" s="51"/>
      <c r="BH7330" s="51"/>
      <c r="BI7330" s="51"/>
    </row>
    <row r="7331" spans="57:61" x14ac:dyDescent="0.55000000000000004">
      <c r="BE7331" s="51"/>
      <c r="BF7331" s="51"/>
      <c r="BG7331" s="51"/>
      <c r="BH7331" s="51"/>
      <c r="BI7331" s="51"/>
    </row>
    <row r="7332" spans="57:61" x14ac:dyDescent="0.55000000000000004">
      <c r="BE7332" s="51"/>
      <c r="BF7332" s="51"/>
      <c r="BG7332" s="51"/>
      <c r="BH7332" s="51"/>
      <c r="BI7332" s="51"/>
    </row>
    <row r="7333" spans="57:61" x14ac:dyDescent="0.55000000000000004">
      <c r="BE7333" s="51"/>
      <c r="BF7333" s="51"/>
      <c r="BG7333" s="51"/>
      <c r="BH7333" s="51"/>
      <c r="BI7333" s="51"/>
    </row>
    <row r="7334" spans="57:61" x14ac:dyDescent="0.55000000000000004">
      <c r="BE7334" s="51"/>
      <c r="BF7334" s="51"/>
      <c r="BG7334" s="51"/>
      <c r="BH7334" s="51"/>
      <c r="BI7334" s="51"/>
    </row>
    <row r="7335" spans="57:61" x14ac:dyDescent="0.55000000000000004">
      <c r="BE7335" s="51"/>
      <c r="BF7335" s="51"/>
      <c r="BG7335" s="51"/>
      <c r="BH7335" s="51"/>
      <c r="BI7335" s="51"/>
    </row>
    <row r="7336" spans="57:61" x14ac:dyDescent="0.55000000000000004">
      <c r="BE7336" s="51"/>
      <c r="BF7336" s="51"/>
      <c r="BG7336" s="51"/>
      <c r="BH7336" s="51"/>
      <c r="BI7336" s="51"/>
    </row>
    <row r="7337" spans="57:61" x14ac:dyDescent="0.55000000000000004">
      <c r="BE7337" s="51"/>
      <c r="BF7337" s="51"/>
      <c r="BG7337" s="51"/>
      <c r="BH7337" s="51"/>
      <c r="BI7337" s="51"/>
    </row>
    <row r="7338" spans="57:61" x14ac:dyDescent="0.55000000000000004">
      <c r="BE7338" s="51"/>
      <c r="BF7338" s="51"/>
      <c r="BG7338" s="51"/>
      <c r="BH7338" s="51"/>
      <c r="BI7338" s="51"/>
    </row>
    <row r="7339" spans="57:61" x14ac:dyDescent="0.55000000000000004">
      <c r="BE7339" s="51"/>
      <c r="BF7339" s="51"/>
      <c r="BG7339" s="51"/>
      <c r="BH7339" s="51"/>
      <c r="BI7339" s="51"/>
    </row>
    <row r="7340" spans="57:61" x14ac:dyDescent="0.55000000000000004">
      <c r="BE7340" s="51"/>
      <c r="BF7340" s="51"/>
      <c r="BG7340" s="51"/>
      <c r="BH7340" s="51"/>
      <c r="BI7340" s="51"/>
    </row>
    <row r="7341" spans="57:61" x14ac:dyDescent="0.55000000000000004">
      <c r="BE7341" s="51"/>
      <c r="BF7341" s="51"/>
      <c r="BG7341" s="51"/>
      <c r="BH7341" s="51"/>
      <c r="BI7341" s="51"/>
    </row>
    <row r="7342" spans="57:61" x14ac:dyDescent="0.55000000000000004">
      <c r="BE7342" s="51"/>
      <c r="BF7342" s="51"/>
      <c r="BG7342" s="51"/>
      <c r="BH7342" s="51"/>
      <c r="BI7342" s="51"/>
    </row>
    <row r="7343" spans="57:61" x14ac:dyDescent="0.55000000000000004">
      <c r="BE7343" s="51"/>
      <c r="BF7343" s="51"/>
      <c r="BG7343" s="51"/>
      <c r="BH7343" s="51"/>
      <c r="BI7343" s="51"/>
    </row>
    <row r="7344" spans="57:61" x14ac:dyDescent="0.55000000000000004">
      <c r="BE7344" s="51"/>
      <c r="BF7344" s="51"/>
      <c r="BG7344" s="51"/>
      <c r="BH7344" s="51"/>
      <c r="BI7344" s="51"/>
    </row>
    <row r="7345" spans="57:61" x14ac:dyDescent="0.55000000000000004">
      <c r="BE7345" s="51"/>
      <c r="BF7345" s="51"/>
      <c r="BG7345" s="51"/>
      <c r="BH7345" s="51"/>
      <c r="BI7345" s="51"/>
    </row>
    <row r="7346" spans="57:61" x14ac:dyDescent="0.55000000000000004">
      <c r="BE7346" s="51"/>
      <c r="BF7346" s="51"/>
      <c r="BG7346" s="51"/>
      <c r="BH7346" s="51"/>
      <c r="BI7346" s="51"/>
    </row>
    <row r="7347" spans="57:61" x14ac:dyDescent="0.55000000000000004">
      <c r="BE7347" s="51"/>
      <c r="BF7347" s="51"/>
      <c r="BG7347" s="51"/>
      <c r="BH7347" s="51"/>
      <c r="BI7347" s="51"/>
    </row>
    <row r="7348" spans="57:61" x14ac:dyDescent="0.55000000000000004">
      <c r="BE7348" s="51"/>
      <c r="BF7348" s="51"/>
      <c r="BG7348" s="51"/>
      <c r="BH7348" s="51"/>
      <c r="BI7348" s="51"/>
    </row>
    <row r="7349" spans="57:61" x14ac:dyDescent="0.55000000000000004">
      <c r="BE7349" s="51"/>
      <c r="BF7349" s="51"/>
      <c r="BG7349" s="51"/>
      <c r="BH7349" s="51"/>
      <c r="BI7349" s="51"/>
    </row>
    <row r="7350" spans="57:61" x14ac:dyDescent="0.55000000000000004">
      <c r="BE7350" s="51"/>
      <c r="BF7350" s="51"/>
      <c r="BG7350" s="51"/>
      <c r="BH7350" s="51"/>
      <c r="BI7350" s="51"/>
    </row>
    <row r="7351" spans="57:61" x14ac:dyDescent="0.55000000000000004">
      <c r="BE7351" s="51"/>
      <c r="BF7351" s="51"/>
      <c r="BG7351" s="51"/>
      <c r="BH7351" s="51"/>
      <c r="BI7351" s="51"/>
    </row>
    <row r="7352" spans="57:61" x14ac:dyDescent="0.55000000000000004">
      <c r="BE7352" s="51"/>
      <c r="BF7352" s="51"/>
      <c r="BG7352" s="51"/>
      <c r="BH7352" s="51"/>
      <c r="BI7352" s="51"/>
    </row>
    <row r="7353" spans="57:61" x14ac:dyDescent="0.55000000000000004">
      <c r="BE7353" s="51"/>
      <c r="BF7353" s="51"/>
      <c r="BG7353" s="51"/>
      <c r="BH7353" s="51"/>
      <c r="BI7353" s="51"/>
    </row>
    <row r="7354" spans="57:61" x14ac:dyDescent="0.55000000000000004">
      <c r="BE7354" s="51"/>
      <c r="BF7354" s="51"/>
      <c r="BG7354" s="51"/>
      <c r="BH7354" s="51"/>
      <c r="BI7354" s="51"/>
    </row>
    <row r="7355" spans="57:61" x14ac:dyDescent="0.55000000000000004">
      <c r="BE7355" s="51"/>
      <c r="BF7355" s="51"/>
      <c r="BG7355" s="51"/>
      <c r="BH7355" s="51"/>
      <c r="BI7355" s="51"/>
    </row>
    <row r="7356" spans="57:61" x14ac:dyDescent="0.55000000000000004">
      <c r="BE7356" s="51"/>
      <c r="BF7356" s="51"/>
      <c r="BG7356" s="51"/>
      <c r="BH7356" s="51"/>
      <c r="BI7356" s="51"/>
    </row>
    <row r="7357" spans="57:61" x14ac:dyDescent="0.55000000000000004">
      <c r="BE7357" s="51"/>
      <c r="BF7357" s="51"/>
      <c r="BG7357" s="51"/>
      <c r="BH7357" s="51"/>
      <c r="BI7357" s="51"/>
    </row>
    <row r="7358" spans="57:61" x14ac:dyDescent="0.55000000000000004">
      <c r="BE7358" s="51"/>
      <c r="BF7358" s="51"/>
      <c r="BG7358" s="51"/>
      <c r="BH7358" s="51"/>
      <c r="BI7358" s="51"/>
    </row>
    <row r="7359" spans="57:61" x14ac:dyDescent="0.55000000000000004">
      <c r="BE7359" s="51"/>
      <c r="BF7359" s="51"/>
      <c r="BG7359" s="51"/>
      <c r="BH7359" s="51"/>
      <c r="BI7359" s="51"/>
    </row>
    <row r="7360" spans="57:61" x14ac:dyDescent="0.55000000000000004">
      <c r="BE7360" s="51"/>
      <c r="BF7360" s="51"/>
      <c r="BG7360" s="51"/>
      <c r="BH7360" s="51"/>
      <c r="BI7360" s="51"/>
    </row>
    <row r="7361" spans="57:61" x14ac:dyDescent="0.55000000000000004">
      <c r="BE7361" s="51"/>
      <c r="BF7361" s="51"/>
      <c r="BG7361" s="51"/>
      <c r="BH7361" s="51"/>
      <c r="BI7361" s="51"/>
    </row>
    <row r="7362" spans="57:61" x14ac:dyDescent="0.55000000000000004">
      <c r="BE7362" s="51"/>
      <c r="BF7362" s="51"/>
      <c r="BG7362" s="51"/>
      <c r="BH7362" s="51"/>
      <c r="BI7362" s="51"/>
    </row>
    <row r="7363" spans="57:61" x14ac:dyDescent="0.55000000000000004">
      <c r="BE7363" s="51"/>
      <c r="BF7363" s="51"/>
      <c r="BG7363" s="51"/>
      <c r="BH7363" s="51"/>
      <c r="BI7363" s="51"/>
    </row>
    <row r="7364" spans="57:61" x14ac:dyDescent="0.55000000000000004">
      <c r="BE7364" s="51"/>
      <c r="BF7364" s="51"/>
      <c r="BG7364" s="51"/>
      <c r="BH7364" s="51"/>
      <c r="BI7364" s="51"/>
    </row>
    <row r="7365" spans="57:61" x14ac:dyDescent="0.55000000000000004">
      <c r="BE7365" s="51"/>
      <c r="BF7365" s="51"/>
      <c r="BG7365" s="51"/>
      <c r="BH7365" s="51"/>
      <c r="BI7365" s="51"/>
    </row>
    <row r="7366" spans="57:61" x14ac:dyDescent="0.55000000000000004">
      <c r="BE7366" s="51"/>
      <c r="BF7366" s="51"/>
      <c r="BG7366" s="51"/>
      <c r="BH7366" s="51"/>
      <c r="BI7366" s="51"/>
    </row>
    <row r="7367" spans="57:61" x14ac:dyDescent="0.55000000000000004">
      <c r="BE7367" s="51"/>
      <c r="BF7367" s="51"/>
      <c r="BG7367" s="51"/>
      <c r="BH7367" s="51"/>
      <c r="BI7367" s="51"/>
    </row>
    <row r="7368" spans="57:61" x14ac:dyDescent="0.55000000000000004">
      <c r="BE7368" s="51"/>
      <c r="BF7368" s="51"/>
      <c r="BG7368" s="51"/>
      <c r="BH7368" s="51"/>
      <c r="BI7368" s="51"/>
    </row>
    <row r="7369" spans="57:61" x14ac:dyDescent="0.55000000000000004">
      <c r="BE7369" s="51"/>
      <c r="BF7369" s="51"/>
      <c r="BG7369" s="51"/>
      <c r="BH7369" s="51"/>
      <c r="BI7369" s="51"/>
    </row>
    <row r="7370" spans="57:61" x14ac:dyDescent="0.55000000000000004">
      <c r="BE7370" s="51"/>
      <c r="BF7370" s="51"/>
      <c r="BG7370" s="51"/>
      <c r="BH7370" s="51"/>
      <c r="BI7370" s="51"/>
    </row>
    <row r="7371" spans="57:61" x14ac:dyDescent="0.55000000000000004">
      <c r="BE7371" s="51"/>
      <c r="BF7371" s="51"/>
      <c r="BG7371" s="51"/>
      <c r="BH7371" s="51"/>
      <c r="BI7371" s="51"/>
    </row>
    <row r="7372" spans="57:61" x14ac:dyDescent="0.55000000000000004">
      <c r="BE7372" s="51"/>
      <c r="BF7372" s="51"/>
      <c r="BG7372" s="51"/>
      <c r="BH7372" s="51"/>
      <c r="BI7372" s="51"/>
    </row>
    <row r="7373" spans="57:61" x14ac:dyDescent="0.55000000000000004">
      <c r="BE7373" s="51"/>
      <c r="BF7373" s="51"/>
      <c r="BG7373" s="51"/>
      <c r="BH7373" s="51"/>
      <c r="BI7373" s="51"/>
    </row>
    <row r="7374" spans="57:61" x14ac:dyDescent="0.55000000000000004">
      <c r="BE7374" s="51"/>
      <c r="BF7374" s="51"/>
      <c r="BG7374" s="51"/>
      <c r="BH7374" s="51"/>
      <c r="BI7374" s="51"/>
    </row>
    <row r="7375" spans="57:61" x14ac:dyDescent="0.55000000000000004">
      <c r="BE7375" s="51"/>
      <c r="BF7375" s="51"/>
      <c r="BG7375" s="51"/>
      <c r="BH7375" s="51"/>
      <c r="BI7375" s="51"/>
    </row>
    <row r="7376" spans="57:61" x14ac:dyDescent="0.55000000000000004">
      <c r="BE7376" s="51"/>
      <c r="BF7376" s="51"/>
      <c r="BG7376" s="51"/>
      <c r="BH7376" s="51"/>
      <c r="BI7376" s="51"/>
    </row>
    <row r="7377" spans="57:61" x14ac:dyDescent="0.55000000000000004">
      <c r="BE7377" s="51"/>
      <c r="BF7377" s="51"/>
      <c r="BG7377" s="51"/>
      <c r="BH7377" s="51"/>
      <c r="BI7377" s="51"/>
    </row>
    <row r="7378" spans="57:61" x14ac:dyDescent="0.55000000000000004">
      <c r="BE7378" s="51"/>
      <c r="BF7378" s="51"/>
      <c r="BG7378" s="51"/>
      <c r="BH7378" s="51"/>
      <c r="BI7378" s="51"/>
    </row>
    <row r="7379" spans="57:61" x14ac:dyDescent="0.55000000000000004">
      <c r="BE7379" s="51"/>
      <c r="BF7379" s="51"/>
      <c r="BG7379" s="51"/>
      <c r="BH7379" s="51"/>
      <c r="BI7379" s="51"/>
    </row>
    <row r="7380" spans="57:61" x14ac:dyDescent="0.55000000000000004">
      <c r="BE7380" s="51"/>
      <c r="BF7380" s="51"/>
      <c r="BG7380" s="51"/>
      <c r="BH7380" s="51"/>
      <c r="BI7380" s="51"/>
    </row>
    <row r="7381" spans="57:61" x14ac:dyDescent="0.55000000000000004">
      <c r="BE7381" s="51"/>
      <c r="BF7381" s="51"/>
      <c r="BG7381" s="51"/>
      <c r="BH7381" s="51"/>
      <c r="BI7381" s="51"/>
    </row>
    <row r="7382" spans="57:61" x14ac:dyDescent="0.55000000000000004">
      <c r="BE7382" s="51"/>
      <c r="BF7382" s="51"/>
      <c r="BG7382" s="51"/>
      <c r="BH7382" s="51"/>
      <c r="BI7382" s="51"/>
    </row>
    <row r="7383" spans="57:61" x14ac:dyDescent="0.55000000000000004">
      <c r="BE7383" s="51"/>
      <c r="BF7383" s="51"/>
      <c r="BG7383" s="51"/>
      <c r="BH7383" s="51"/>
      <c r="BI7383" s="51"/>
    </row>
    <row r="7384" spans="57:61" x14ac:dyDescent="0.55000000000000004">
      <c r="BE7384" s="51"/>
      <c r="BF7384" s="51"/>
      <c r="BG7384" s="51"/>
      <c r="BH7384" s="51"/>
      <c r="BI7384" s="51"/>
    </row>
    <row r="7385" spans="57:61" x14ac:dyDescent="0.55000000000000004">
      <c r="BE7385" s="51"/>
      <c r="BF7385" s="51"/>
      <c r="BG7385" s="51"/>
      <c r="BH7385" s="51"/>
      <c r="BI7385" s="51"/>
    </row>
    <row r="7386" spans="57:61" x14ac:dyDescent="0.55000000000000004">
      <c r="BE7386" s="51"/>
      <c r="BF7386" s="51"/>
      <c r="BG7386" s="51"/>
      <c r="BH7386" s="51"/>
      <c r="BI7386" s="51"/>
    </row>
    <row r="7387" spans="57:61" x14ac:dyDescent="0.55000000000000004">
      <c r="BE7387" s="51"/>
      <c r="BF7387" s="51"/>
      <c r="BG7387" s="51"/>
      <c r="BH7387" s="51"/>
      <c r="BI7387" s="51"/>
    </row>
    <row r="7388" spans="57:61" x14ac:dyDescent="0.55000000000000004">
      <c r="BE7388" s="51"/>
      <c r="BF7388" s="51"/>
      <c r="BG7388" s="51"/>
      <c r="BH7388" s="51"/>
      <c r="BI7388" s="51"/>
    </row>
    <row r="7389" spans="57:61" x14ac:dyDescent="0.55000000000000004">
      <c r="BE7389" s="51"/>
      <c r="BF7389" s="51"/>
      <c r="BG7389" s="51"/>
      <c r="BH7389" s="51"/>
      <c r="BI7389" s="51"/>
    </row>
    <row r="7390" spans="57:61" x14ac:dyDescent="0.55000000000000004">
      <c r="BE7390" s="51"/>
      <c r="BF7390" s="51"/>
      <c r="BG7390" s="51"/>
      <c r="BH7390" s="51"/>
      <c r="BI7390" s="51"/>
    </row>
    <row r="7391" spans="57:61" x14ac:dyDescent="0.55000000000000004">
      <c r="BE7391" s="51"/>
      <c r="BF7391" s="51"/>
      <c r="BG7391" s="51"/>
      <c r="BH7391" s="51"/>
      <c r="BI7391" s="51"/>
    </row>
    <row r="7392" spans="57:61" x14ac:dyDescent="0.55000000000000004">
      <c r="BE7392" s="51"/>
      <c r="BF7392" s="51"/>
      <c r="BG7392" s="51"/>
      <c r="BH7392" s="51"/>
      <c r="BI7392" s="51"/>
    </row>
    <row r="7393" spans="57:61" x14ac:dyDescent="0.55000000000000004">
      <c r="BE7393" s="51"/>
      <c r="BF7393" s="51"/>
      <c r="BG7393" s="51"/>
      <c r="BH7393" s="51"/>
      <c r="BI7393" s="51"/>
    </row>
    <row r="7394" spans="57:61" x14ac:dyDescent="0.55000000000000004">
      <c r="BE7394" s="51"/>
      <c r="BF7394" s="51"/>
      <c r="BG7394" s="51"/>
      <c r="BH7394" s="51"/>
      <c r="BI7394" s="51"/>
    </row>
    <row r="7395" spans="57:61" x14ac:dyDescent="0.55000000000000004">
      <c r="BE7395" s="51"/>
      <c r="BF7395" s="51"/>
      <c r="BG7395" s="51"/>
      <c r="BH7395" s="51"/>
      <c r="BI7395" s="51"/>
    </row>
    <row r="7396" spans="57:61" x14ac:dyDescent="0.55000000000000004">
      <c r="BE7396" s="51"/>
      <c r="BF7396" s="51"/>
      <c r="BG7396" s="51"/>
      <c r="BH7396" s="51"/>
      <c r="BI7396" s="51"/>
    </row>
    <row r="7397" spans="57:61" x14ac:dyDescent="0.55000000000000004">
      <c r="BE7397" s="51"/>
      <c r="BF7397" s="51"/>
      <c r="BG7397" s="51"/>
      <c r="BH7397" s="51"/>
      <c r="BI7397" s="51"/>
    </row>
    <row r="7398" spans="57:61" x14ac:dyDescent="0.55000000000000004">
      <c r="BE7398" s="51"/>
      <c r="BF7398" s="51"/>
      <c r="BG7398" s="51"/>
      <c r="BH7398" s="51"/>
      <c r="BI7398" s="51"/>
    </row>
    <row r="7399" spans="57:61" x14ac:dyDescent="0.55000000000000004">
      <c r="BE7399" s="51"/>
      <c r="BF7399" s="51"/>
      <c r="BG7399" s="51"/>
      <c r="BH7399" s="51"/>
      <c r="BI7399" s="51"/>
    </row>
    <row r="7400" spans="57:61" x14ac:dyDescent="0.55000000000000004">
      <c r="BE7400" s="51"/>
      <c r="BF7400" s="51"/>
      <c r="BG7400" s="51"/>
      <c r="BH7400" s="51"/>
      <c r="BI7400" s="51"/>
    </row>
    <row r="7401" spans="57:61" x14ac:dyDescent="0.55000000000000004">
      <c r="BE7401" s="51"/>
      <c r="BF7401" s="51"/>
      <c r="BG7401" s="51"/>
      <c r="BH7401" s="51"/>
      <c r="BI7401" s="51"/>
    </row>
    <row r="7402" spans="57:61" x14ac:dyDescent="0.55000000000000004">
      <c r="BE7402" s="51"/>
      <c r="BF7402" s="51"/>
      <c r="BG7402" s="51"/>
      <c r="BH7402" s="51"/>
      <c r="BI7402" s="51"/>
    </row>
    <row r="7403" spans="57:61" x14ac:dyDescent="0.55000000000000004">
      <c r="BE7403" s="51"/>
      <c r="BF7403" s="51"/>
      <c r="BG7403" s="51"/>
      <c r="BH7403" s="51"/>
      <c r="BI7403" s="51"/>
    </row>
    <row r="7404" spans="57:61" x14ac:dyDescent="0.55000000000000004">
      <c r="BE7404" s="51"/>
      <c r="BF7404" s="51"/>
      <c r="BG7404" s="51"/>
      <c r="BH7404" s="51"/>
      <c r="BI7404" s="51"/>
    </row>
    <row r="7405" spans="57:61" x14ac:dyDescent="0.55000000000000004">
      <c r="BE7405" s="51"/>
      <c r="BF7405" s="51"/>
      <c r="BG7405" s="51"/>
      <c r="BH7405" s="51"/>
      <c r="BI7405" s="51"/>
    </row>
    <row r="7406" spans="57:61" x14ac:dyDescent="0.55000000000000004">
      <c r="BE7406" s="51"/>
      <c r="BF7406" s="51"/>
      <c r="BG7406" s="51"/>
      <c r="BH7406" s="51"/>
      <c r="BI7406" s="51"/>
    </row>
    <row r="7407" spans="57:61" x14ac:dyDescent="0.55000000000000004">
      <c r="BE7407" s="51"/>
      <c r="BF7407" s="51"/>
      <c r="BG7407" s="51"/>
      <c r="BH7407" s="51"/>
      <c r="BI7407" s="51"/>
    </row>
    <row r="7408" spans="57:61" x14ac:dyDescent="0.55000000000000004">
      <c r="BE7408" s="51"/>
      <c r="BF7408" s="51"/>
      <c r="BG7408" s="51"/>
      <c r="BH7408" s="51"/>
      <c r="BI7408" s="51"/>
    </row>
    <row r="7409" spans="57:61" x14ac:dyDescent="0.55000000000000004">
      <c r="BE7409" s="51"/>
      <c r="BF7409" s="51"/>
      <c r="BG7409" s="51"/>
      <c r="BH7409" s="51"/>
      <c r="BI7409" s="51"/>
    </row>
    <row r="7410" spans="57:61" x14ac:dyDescent="0.55000000000000004">
      <c r="BE7410" s="51"/>
      <c r="BF7410" s="51"/>
      <c r="BG7410" s="51"/>
      <c r="BH7410" s="51"/>
      <c r="BI7410" s="51"/>
    </row>
    <row r="7411" spans="57:61" x14ac:dyDescent="0.55000000000000004">
      <c r="BE7411" s="51"/>
      <c r="BF7411" s="51"/>
      <c r="BG7411" s="51"/>
      <c r="BH7411" s="51"/>
      <c r="BI7411" s="51"/>
    </row>
    <row r="7412" spans="57:61" x14ac:dyDescent="0.55000000000000004">
      <c r="BE7412" s="51"/>
      <c r="BF7412" s="51"/>
      <c r="BG7412" s="51"/>
      <c r="BH7412" s="51"/>
      <c r="BI7412" s="51"/>
    </row>
    <row r="7413" spans="57:61" x14ac:dyDescent="0.55000000000000004">
      <c r="BE7413" s="51"/>
      <c r="BF7413" s="51"/>
      <c r="BG7413" s="51"/>
      <c r="BH7413" s="51"/>
      <c r="BI7413" s="51"/>
    </row>
    <row r="7414" spans="57:61" x14ac:dyDescent="0.55000000000000004">
      <c r="BE7414" s="51"/>
      <c r="BF7414" s="51"/>
      <c r="BG7414" s="51"/>
      <c r="BH7414" s="51"/>
      <c r="BI7414" s="51"/>
    </row>
    <row r="7415" spans="57:61" x14ac:dyDescent="0.55000000000000004">
      <c r="BE7415" s="51"/>
      <c r="BF7415" s="51"/>
      <c r="BG7415" s="51"/>
      <c r="BH7415" s="51"/>
      <c r="BI7415" s="51"/>
    </row>
    <row r="7416" spans="57:61" x14ac:dyDescent="0.55000000000000004">
      <c r="BE7416" s="51"/>
      <c r="BF7416" s="51"/>
      <c r="BG7416" s="51"/>
      <c r="BH7416" s="51"/>
      <c r="BI7416" s="51"/>
    </row>
    <row r="7417" spans="57:61" x14ac:dyDescent="0.55000000000000004">
      <c r="BE7417" s="51"/>
      <c r="BF7417" s="51"/>
      <c r="BG7417" s="51"/>
      <c r="BH7417" s="51"/>
      <c r="BI7417" s="51"/>
    </row>
    <row r="7418" spans="57:61" x14ac:dyDescent="0.55000000000000004">
      <c r="BE7418" s="51"/>
      <c r="BF7418" s="51"/>
      <c r="BG7418" s="51"/>
      <c r="BH7418" s="51"/>
      <c r="BI7418" s="51"/>
    </row>
    <row r="7419" spans="57:61" x14ac:dyDescent="0.55000000000000004">
      <c r="BE7419" s="51"/>
      <c r="BF7419" s="51"/>
      <c r="BG7419" s="51"/>
      <c r="BH7419" s="51"/>
      <c r="BI7419" s="51"/>
    </row>
    <row r="7420" spans="57:61" x14ac:dyDescent="0.55000000000000004">
      <c r="BE7420" s="51"/>
      <c r="BF7420" s="51"/>
      <c r="BG7420" s="51"/>
      <c r="BH7420" s="51"/>
      <c r="BI7420" s="51"/>
    </row>
    <row r="7421" spans="57:61" x14ac:dyDescent="0.55000000000000004">
      <c r="BE7421" s="51"/>
      <c r="BF7421" s="51"/>
      <c r="BG7421" s="51"/>
      <c r="BH7421" s="51"/>
      <c r="BI7421" s="51"/>
    </row>
    <row r="7422" spans="57:61" x14ac:dyDescent="0.55000000000000004">
      <c r="BE7422" s="51"/>
      <c r="BF7422" s="51"/>
      <c r="BG7422" s="51"/>
      <c r="BH7422" s="51"/>
      <c r="BI7422" s="51"/>
    </row>
    <row r="7423" spans="57:61" x14ac:dyDescent="0.55000000000000004">
      <c r="BE7423" s="51"/>
      <c r="BF7423" s="51"/>
      <c r="BG7423" s="51"/>
      <c r="BH7423" s="51"/>
      <c r="BI7423" s="51"/>
    </row>
    <row r="7424" spans="57:61" x14ac:dyDescent="0.55000000000000004">
      <c r="BE7424" s="51"/>
      <c r="BF7424" s="51"/>
      <c r="BG7424" s="51"/>
      <c r="BH7424" s="51"/>
      <c r="BI7424" s="51"/>
    </row>
    <row r="7425" spans="57:61" x14ac:dyDescent="0.55000000000000004">
      <c r="BE7425" s="51"/>
      <c r="BF7425" s="51"/>
      <c r="BG7425" s="51"/>
      <c r="BH7425" s="51"/>
      <c r="BI7425" s="51"/>
    </row>
    <row r="7426" spans="57:61" x14ac:dyDescent="0.55000000000000004">
      <c r="BE7426" s="51"/>
      <c r="BF7426" s="51"/>
      <c r="BG7426" s="51"/>
      <c r="BH7426" s="51"/>
      <c r="BI7426" s="51"/>
    </row>
    <row r="7427" spans="57:61" x14ac:dyDescent="0.55000000000000004">
      <c r="BE7427" s="51"/>
      <c r="BF7427" s="51"/>
      <c r="BG7427" s="51"/>
      <c r="BH7427" s="51"/>
      <c r="BI7427" s="51"/>
    </row>
    <row r="7428" spans="57:61" x14ac:dyDescent="0.55000000000000004">
      <c r="BE7428" s="51"/>
      <c r="BF7428" s="51"/>
      <c r="BG7428" s="51"/>
      <c r="BH7428" s="51"/>
      <c r="BI7428" s="51"/>
    </row>
    <row r="7429" spans="57:61" x14ac:dyDescent="0.55000000000000004">
      <c r="BE7429" s="51"/>
      <c r="BF7429" s="51"/>
      <c r="BG7429" s="51"/>
      <c r="BH7429" s="51"/>
      <c r="BI7429" s="51"/>
    </row>
    <row r="7430" spans="57:61" x14ac:dyDescent="0.55000000000000004">
      <c r="BE7430" s="51"/>
      <c r="BF7430" s="51"/>
      <c r="BG7430" s="51"/>
      <c r="BH7430" s="51"/>
      <c r="BI7430" s="51"/>
    </row>
    <row r="7431" spans="57:61" x14ac:dyDescent="0.55000000000000004">
      <c r="BE7431" s="51"/>
      <c r="BF7431" s="51"/>
      <c r="BG7431" s="51"/>
      <c r="BH7431" s="51"/>
      <c r="BI7431" s="51"/>
    </row>
    <row r="7432" spans="57:61" x14ac:dyDescent="0.55000000000000004">
      <c r="BE7432" s="51"/>
      <c r="BF7432" s="51"/>
      <c r="BG7432" s="51"/>
      <c r="BH7432" s="51"/>
      <c r="BI7432" s="51"/>
    </row>
    <row r="7433" spans="57:61" x14ac:dyDescent="0.55000000000000004">
      <c r="BE7433" s="51"/>
      <c r="BF7433" s="51"/>
      <c r="BG7433" s="51"/>
      <c r="BH7433" s="51"/>
      <c r="BI7433" s="51"/>
    </row>
    <row r="7434" spans="57:61" x14ac:dyDescent="0.55000000000000004">
      <c r="BE7434" s="51"/>
      <c r="BF7434" s="51"/>
      <c r="BG7434" s="51"/>
      <c r="BH7434" s="51"/>
      <c r="BI7434" s="51"/>
    </row>
    <row r="7435" spans="57:61" x14ac:dyDescent="0.55000000000000004">
      <c r="BE7435" s="51"/>
      <c r="BF7435" s="51"/>
      <c r="BG7435" s="51"/>
      <c r="BH7435" s="51"/>
      <c r="BI7435" s="51"/>
    </row>
    <row r="7436" spans="57:61" x14ac:dyDescent="0.55000000000000004">
      <c r="BE7436" s="51"/>
      <c r="BF7436" s="51"/>
      <c r="BG7436" s="51"/>
      <c r="BH7436" s="51"/>
      <c r="BI7436" s="51"/>
    </row>
    <row r="7437" spans="57:61" x14ac:dyDescent="0.55000000000000004">
      <c r="BE7437" s="51"/>
      <c r="BF7437" s="51"/>
      <c r="BG7437" s="51"/>
      <c r="BH7437" s="51"/>
      <c r="BI7437" s="51"/>
    </row>
    <row r="7438" spans="57:61" x14ac:dyDescent="0.55000000000000004">
      <c r="BE7438" s="51"/>
      <c r="BF7438" s="51"/>
      <c r="BG7438" s="51"/>
      <c r="BH7438" s="51"/>
      <c r="BI7438" s="51"/>
    </row>
    <row r="7439" spans="57:61" x14ac:dyDescent="0.55000000000000004">
      <c r="BE7439" s="51"/>
      <c r="BF7439" s="51"/>
      <c r="BG7439" s="51"/>
      <c r="BH7439" s="51"/>
      <c r="BI7439" s="51"/>
    </row>
    <row r="7440" spans="57:61" x14ac:dyDescent="0.55000000000000004">
      <c r="BE7440" s="51"/>
      <c r="BF7440" s="51"/>
      <c r="BG7440" s="51"/>
      <c r="BH7440" s="51"/>
      <c r="BI7440" s="51"/>
    </row>
    <row r="7441" spans="57:61" x14ac:dyDescent="0.55000000000000004">
      <c r="BE7441" s="51"/>
      <c r="BF7441" s="51"/>
      <c r="BG7441" s="51"/>
      <c r="BH7441" s="51"/>
      <c r="BI7441" s="51"/>
    </row>
    <row r="7442" spans="57:61" x14ac:dyDescent="0.55000000000000004">
      <c r="BE7442" s="51"/>
      <c r="BF7442" s="51"/>
      <c r="BG7442" s="51"/>
      <c r="BH7442" s="51"/>
      <c r="BI7442" s="51"/>
    </row>
    <row r="7443" spans="57:61" x14ac:dyDescent="0.55000000000000004">
      <c r="BE7443" s="51"/>
      <c r="BF7443" s="51"/>
      <c r="BG7443" s="51"/>
      <c r="BH7443" s="51"/>
      <c r="BI7443" s="51"/>
    </row>
    <row r="7444" spans="57:61" x14ac:dyDescent="0.55000000000000004">
      <c r="BE7444" s="51"/>
      <c r="BF7444" s="51"/>
      <c r="BG7444" s="51"/>
      <c r="BH7444" s="51"/>
      <c r="BI7444" s="51"/>
    </row>
    <row r="7445" spans="57:61" x14ac:dyDescent="0.55000000000000004">
      <c r="BE7445" s="51"/>
      <c r="BF7445" s="51"/>
      <c r="BG7445" s="51"/>
      <c r="BH7445" s="51"/>
      <c r="BI7445" s="51"/>
    </row>
    <row r="7446" spans="57:61" x14ac:dyDescent="0.55000000000000004">
      <c r="BE7446" s="51"/>
      <c r="BF7446" s="51"/>
      <c r="BG7446" s="51"/>
      <c r="BH7446" s="51"/>
      <c r="BI7446" s="51"/>
    </row>
    <row r="7447" spans="57:61" x14ac:dyDescent="0.55000000000000004">
      <c r="BE7447" s="51"/>
      <c r="BF7447" s="51"/>
      <c r="BG7447" s="51"/>
      <c r="BH7447" s="51"/>
      <c r="BI7447" s="51"/>
    </row>
    <row r="7448" spans="57:61" x14ac:dyDescent="0.55000000000000004">
      <c r="BE7448" s="51"/>
      <c r="BF7448" s="51"/>
      <c r="BG7448" s="51"/>
      <c r="BH7448" s="51"/>
      <c r="BI7448" s="51"/>
    </row>
    <row r="7449" spans="57:61" x14ac:dyDescent="0.55000000000000004">
      <c r="BE7449" s="51"/>
      <c r="BF7449" s="51"/>
      <c r="BG7449" s="51"/>
      <c r="BH7449" s="51"/>
      <c r="BI7449" s="51"/>
    </row>
    <row r="7450" spans="57:61" x14ac:dyDescent="0.55000000000000004">
      <c r="BE7450" s="51"/>
      <c r="BF7450" s="51"/>
      <c r="BG7450" s="51"/>
      <c r="BH7450" s="51"/>
      <c r="BI7450" s="51"/>
    </row>
    <row r="7451" spans="57:61" x14ac:dyDescent="0.55000000000000004">
      <c r="BE7451" s="51"/>
      <c r="BF7451" s="51"/>
      <c r="BG7451" s="51"/>
      <c r="BH7451" s="51"/>
      <c r="BI7451" s="51"/>
    </row>
    <row r="7452" spans="57:61" x14ac:dyDescent="0.55000000000000004">
      <c r="BE7452" s="51"/>
      <c r="BF7452" s="51"/>
      <c r="BG7452" s="51"/>
      <c r="BH7452" s="51"/>
      <c r="BI7452" s="51"/>
    </row>
    <row r="7453" spans="57:61" x14ac:dyDescent="0.55000000000000004">
      <c r="BE7453" s="51"/>
      <c r="BF7453" s="51"/>
      <c r="BG7453" s="51"/>
      <c r="BH7453" s="51"/>
      <c r="BI7453" s="51"/>
    </row>
    <row r="7454" spans="57:61" x14ac:dyDescent="0.55000000000000004">
      <c r="BE7454" s="51"/>
      <c r="BF7454" s="51"/>
      <c r="BG7454" s="51"/>
      <c r="BH7454" s="51"/>
      <c r="BI7454" s="51"/>
    </row>
    <row r="7455" spans="57:61" x14ac:dyDescent="0.55000000000000004">
      <c r="BE7455" s="51"/>
      <c r="BF7455" s="51"/>
      <c r="BG7455" s="51"/>
      <c r="BH7455" s="51"/>
      <c r="BI7455" s="51"/>
    </row>
    <row r="7456" spans="57:61" x14ac:dyDescent="0.55000000000000004">
      <c r="BE7456" s="51"/>
      <c r="BF7456" s="51"/>
      <c r="BG7456" s="51"/>
      <c r="BH7456" s="51"/>
      <c r="BI7456" s="51"/>
    </row>
    <row r="7457" spans="57:61" x14ac:dyDescent="0.55000000000000004">
      <c r="BE7457" s="51"/>
      <c r="BF7457" s="51"/>
      <c r="BG7457" s="51"/>
      <c r="BH7457" s="51"/>
      <c r="BI7457" s="51"/>
    </row>
    <row r="7458" spans="57:61" x14ac:dyDescent="0.55000000000000004">
      <c r="BE7458" s="51"/>
      <c r="BF7458" s="51"/>
      <c r="BG7458" s="51"/>
      <c r="BH7458" s="51"/>
      <c r="BI7458" s="51"/>
    </row>
    <row r="7459" spans="57:61" x14ac:dyDescent="0.55000000000000004">
      <c r="BE7459" s="51"/>
      <c r="BF7459" s="51"/>
      <c r="BG7459" s="51"/>
      <c r="BH7459" s="51"/>
      <c r="BI7459" s="51"/>
    </row>
    <row r="7460" spans="57:61" x14ac:dyDescent="0.55000000000000004">
      <c r="BE7460" s="51"/>
      <c r="BF7460" s="51"/>
      <c r="BG7460" s="51"/>
      <c r="BH7460" s="51"/>
      <c r="BI7460" s="51"/>
    </row>
    <row r="7461" spans="57:61" x14ac:dyDescent="0.55000000000000004">
      <c r="BE7461" s="51"/>
      <c r="BF7461" s="51"/>
      <c r="BG7461" s="51"/>
      <c r="BH7461" s="51"/>
      <c r="BI7461" s="51"/>
    </row>
    <row r="7462" spans="57:61" x14ac:dyDescent="0.55000000000000004">
      <c r="BE7462" s="51"/>
      <c r="BF7462" s="51"/>
      <c r="BG7462" s="51"/>
      <c r="BH7462" s="51"/>
      <c r="BI7462" s="51"/>
    </row>
    <row r="7463" spans="57:61" x14ac:dyDescent="0.55000000000000004">
      <c r="BE7463" s="51"/>
      <c r="BF7463" s="51"/>
      <c r="BG7463" s="51"/>
      <c r="BH7463" s="51"/>
      <c r="BI7463" s="51"/>
    </row>
    <row r="7464" spans="57:61" x14ac:dyDescent="0.55000000000000004">
      <c r="BE7464" s="51"/>
      <c r="BF7464" s="51"/>
      <c r="BG7464" s="51"/>
      <c r="BH7464" s="51"/>
      <c r="BI7464" s="51"/>
    </row>
    <row r="7465" spans="57:61" x14ac:dyDescent="0.55000000000000004">
      <c r="BE7465" s="51"/>
      <c r="BF7465" s="51"/>
      <c r="BG7465" s="51"/>
      <c r="BH7465" s="51"/>
      <c r="BI7465" s="51"/>
    </row>
    <row r="7466" spans="57:61" x14ac:dyDescent="0.55000000000000004">
      <c r="BE7466" s="51"/>
      <c r="BF7466" s="51"/>
      <c r="BG7466" s="51"/>
      <c r="BH7466" s="51"/>
      <c r="BI7466" s="51"/>
    </row>
    <row r="7467" spans="57:61" x14ac:dyDescent="0.55000000000000004">
      <c r="BE7467" s="51"/>
      <c r="BF7467" s="51"/>
      <c r="BG7467" s="51"/>
      <c r="BH7467" s="51"/>
      <c r="BI7467" s="51"/>
    </row>
    <row r="7468" spans="57:61" x14ac:dyDescent="0.55000000000000004">
      <c r="BE7468" s="51"/>
      <c r="BF7468" s="51"/>
      <c r="BG7468" s="51"/>
      <c r="BH7468" s="51"/>
      <c r="BI7468" s="51"/>
    </row>
    <row r="7469" spans="57:61" x14ac:dyDescent="0.55000000000000004">
      <c r="BE7469" s="51"/>
      <c r="BF7469" s="51"/>
      <c r="BG7469" s="51"/>
      <c r="BH7469" s="51"/>
      <c r="BI7469" s="51"/>
    </row>
    <row r="7470" spans="57:61" x14ac:dyDescent="0.55000000000000004">
      <c r="BE7470" s="51"/>
      <c r="BF7470" s="51"/>
      <c r="BG7470" s="51"/>
      <c r="BH7470" s="51"/>
      <c r="BI7470" s="51"/>
    </row>
    <row r="7471" spans="57:61" x14ac:dyDescent="0.55000000000000004">
      <c r="BE7471" s="51"/>
      <c r="BF7471" s="51"/>
      <c r="BG7471" s="51"/>
      <c r="BH7471" s="51"/>
      <c r="BI7471" s="51"/>
    </row>
    <row r="7472" spans="57:61" x14ac:dyDescent="0.55000000000000004">
      <c r="BE7472" s="51"/>
      <c r="BF7472" s="51"/>
      <c r="BG7472" s="51"/>
      <c r="BH7472" s="51"/>
      <c r="BI7472" s="51"/>
    </row>
    <row r="7473" spans="57:61" x14ac:dyDescent="0.55000000000000004">
      <c r="BE7473" s="51"/>
      <c r="BF7473" s="51"/>
      <c r="BG7473" s="51"/>
      <c r="BH7473" s="51"/>
      <c r="BI7473" s="51"/>
    </row>
    <row r="7474" spans="57:61" x14ac:dyDescent="0.55000000000000004">
      <c r="BE7474" s="51"/>
      <c r="BF7474" s="51"/>
      <c r="BG7474" s="51"/>
      <c r="BH7474" s="51"/>
      <c r="BI7474" s="51"/>
    </row>
    <row r="7475" spans="57:61" x14ac:dyDescent="0.55000000000000004">
      <c r="BE7475" s="51"/>
      <c r="BF7475" s="51"/>
      <c r="BG7475" s="51"/>
      <c r="BH7475" s="51"/>
      <c r="BI7475" s="51"/>
    </row>
    <row r="7476" spans="57:61" x14ac:dyDescent="0.55000000000000004">
      <c r="BE7476" s="51"/>
      <c r="BF7476" s="51"/>
      <c r="BG7476" s="51"/>
      <c r="BH7476" s="51"/>
      <c r="BI7476" s="51"/>
    </row>
    <row r="7477" spans="57:61" x14ac:dyDescent="0.55000000000000004">
      <c r="BE7477" s="51"/>
      <c r="BF7477" s="51"/>
      <c r="BG7477" s="51"/>
      <c r="BH7477" s="51"/>
      <c r="BI7477" s="51"/>
    </row>
    <row r="7478" spans="57:61" x14ac:dyDescent="0.55000000000000004">
      <c r="BE7478" s="51"/>
      <c r="BF7478" s="51"/>
      <c r="BG7478" s="51"/>
      <c r="BH7478" s="51"/>
      <c r="BI7478" s="51"/>
    </row>
    <row r="7479" spans="57:61" x14ac:dyDescent="0.55000000000000004">
      <c r="BE7479" s="51"/>
      <c r="BF7479" s="51"/>
      <c r="BG7479" s="51"/>
      <c r="BH7479" s="51"/>
      <c r="BI7479" s="51"/>
    </row>
    <row r="7480" spans="57:61" x14ac:dyDescent="0.55000000000000004">
      <c r="BE7480" s="51"/>
      <c r="BF7480" s="51"/>
      <c r="BG7480" s="51"/>
      <c r="BH7480" s="51"/>
      <c r="BI7480" s="51"/>
    </row>
    <row r="7481" spans="57:61" x14ac:dyDescent="0.55000000000000004">
      <c r="BE7481" s="51"/>
      <c r="BF7481" s="51"/>
      <c r="BG7481" s="51"/>
      <c r="BH7481" s="51"/>
      <c r="BI7481" s="51"/>
    </row>
    <row r="7482" spans="57:61" x14ac:dyDescent="0.55000000000000004">
      <c r="BE7482" s="51"/>
      <c r="BF7482" s="51"/>
      <c r="BG7482" s="51"/>
      <c r="BH7482" s="51"/>
      <c r="BI7482" s="51"/>
    </row>
    <row r="7483" spans="57:61" x14ac:dyDescent="0.55000000000000004">
      <c r="BE7483" s="51"/>
      <c r="BF7483" s="51"/>
      <c r="BG7483" s="51"/>
      <c r="BH7483" s="51"/>
      <c r="BI7483" s="51"/>
    </row>
    <row r="7484" spans="57:61" x14ac:dyDescent="0.55000000000000004">
      <c r="BE7484" s="51"/>
      <c r="BF7484" s="51"/>
      <c r="BG7484" s="51"/>
      <c r="BH7484" s="51"/>
      <c r="BI7484" s="51"/>
    </row>
    <row r="7485" spans="57:61" x14ac:dyDescent="0.55000000000000004">
      <c r="BE7485" s="51"/>
      <c r="BF7485" s="51"/>
      <c r="BG7485" s="51"/>
      <c r="BH7485" s="51"/>
      <c r="BI7485" s="51"/>
    </row>
    <row r="7486" spans="57:61" x14ac:dyDescent="0.55000000000000004">
      <c r="BE7486" s="51"/>
      <c r="BF7486" s="51"/>
      <c r="BG7486" s="51"/>
      <c r="BH7486" s="51"/>
      <c r="BI7486" s="51"/>
    </row>
    <row r="7487" spans="57:61" x14ac:dyDescent="0.55000000000000004">
      <c r="BE7487" s="51"/>
      <c r="BF7487" s="51"/>
      <c r="BG7487" s="51"/>
      <c r="BH7487" s="51"/>
      <c r="BI7487" s="51"/>
    </row>
    <row r="7488" spans="57:61" x14ac:dyDescent="0.55000000000000004">
      <c r="BE7488" s="51"/>
      <c r="BF7488" s="51"/>
      <c r="BG7488" s="51"/>
      <c r="BH7488" s="51"/>
      <c r="BI7488" s="51"/>
    </row>
    <row r="7489" spans="57:61" x14ac:dyDescent="0.55000000000000004">
      <c r="BE7489" s="51"/>
      <c r="BF7489" s="51"/>
      <c r="BG7489" s="51"/>
      <c r="BH7489" s="51"/>
      <c r="BI7489" s="51"/>
    </row>
    <row r="7490" spans="57:61" x14ac:dyDescent="0.55000000000000004">
      <c r="BE7490" s="51"/>
      <c r="BF7490" s="51"/>
      <c r="BG7490" s="51"/>
      <c r="BH7490" s="51"/>
      <c r="BI7490" s="51"/>
    </row>
    <row r="7491" spans="57:61" x14ac:dyDescent="0.55000000000000004">
      <c r="BE7491" s="51"/>
      <c r="BF7491" s="51"/>
      <c r="BG7491" s="51"/>
      <c r="BH7491" s="51"/>
      <c r="BI7491" s="51"/>
    </row>
    <row r="7492" spans="57:61" x14ac:dyDescent="0.55000000000000004">
      <c r="BE7492" s="51"/>
      <c r="BF7492" s="51"/>
      <c r="BG7492" s="51"/>
      <c r="BH7492" s="51"/>
      <c r="BI7492" s="51"/>
    </row>
    <row r="7493" spans="57:61" x14ac:dyDescent="0.55000000000000004">
      <c r="BE7493" s="51"/>
      <c r="BF7493" s="51"/>
      <c r="BG7493" s="51"/>
      <c r="BH7493" s="51"/>
      <c r="BI7493" s="51"/>
    </row>
    <row r="7494" spans="57:61" x14ac:dyDescent="0.55000000000000004">
      <c r="BE7494" s="51"/>
      <c r="BF7494" s="51"/>
      <c r="BG7494" s="51"/>
      <c r="BH7494" s="51"/>
      <c r="BI7494" s="51"/>
    </row>
    <row r="7495" spans="57:61" x14ac:dyDescent="0.55000000000000004">
      <c r="BE7495" s="51"/>
      <c r="BF7495" s="51"/>
      <c r="BG7495" s="51"/>
      <c r="BH7495" s="51"/>
      <c r="BI7495" s="51"/>
    </row>
    <row r="7496" spans="57:61" x14ac:dyDescent="0.55000000000000004">
      <c r="BE7496" s="51"/>
      <c r="BF7496" s="51"/>
      <c r="BG7496" s="51"/>
      <c r="BH7496" s="51"/>
      <c r="BI7496" s="51"/>
    </row>
    <row r="7497" spans="57:61" x14ac:dyDescent="0.55000000000000004">
      <c r="BE7497" s="51"/>
      <c r="BF7497" s="51"/>
      <c r="BG7497" s="51"/>
      <c r="BH7497" s="51"/>
      <c r="BI7497" s="51"/>
    </row>
    <row r="7498" spans="57:61" x14ac:dyDescent="0.55000000000000004">
      <c r="BE7498" s="51"/>
      <c r="BF7498" s="51"/>
      <c r="BG7498" s="51"/>
      <c r="BH7498" s="51"/>
      <c r="BI7498" s="51"/>
    </row>
    <row r="7499" spans="57:61" x14ac:dyDescent="0.55000000000000004">
      <c r="BE7499" s="51"/>
      <c r="BF7499" s="51"/>
      <c r="BG7499" s="51"/>
      <c r="BH7499" s="51"/>
      <c r="BI7499" s="51"/>
    </row>
    <row r="7500" spans="57:61" x14ac:dyDescent="0.55000000000000004">
      <c r="BE7500" s="51"/>
      <c r="BF7500" s="51"/>
      <c r="BG7500" s="51"/>
      <c r="BH7500" s="51"/>
      <c r="BI7500" s="51"/>
    </row>
    <row r="7501" spans="57:61" x14ac:dyDescent="0.55000000000000004">
      <c r="BE7501" s="51"/>
      <c r="BF7501" s="51"/>
      <c r="BG7501" s="51"/>
      <c r="BH7501" s="51"/>
      <c r="BI7501" s="51"/>
    </row>
    <row r="7502" spans="57:61" x14ac:dyDescent="0.55000000000000004">
      <c r="BE7502" s="51"/>
      <c r="BF7502" s="51"/>
      <c r="BG7502" s="51"/>
      <c r="BH7502" s="51"/>
      <c r="BI7502" s="51"/>
    </row>
    <row r="7503" spans="57:61" x14ac:dyDescent="0.55000000000000004">
      <c r="BE7503" s="51"/>
      <c r="BF7503" s="51"/>
      <c r="BG7503" s="51"/>
      <c r="BH7503" s="51"/>
      <c r="BI7503" s="51"/>
    </row>
    <row r="7504" spans="57:61" x14ac:dyDescent="0.55000000000000004">
      <c r="BE7504" s="51"/>
      <c r="BF7504" s="51"/>
      <c r="BG7504" s="51"/>
      <c r="BH7504" s="51"/>
      <c r="BI7504" s="51"/>
    </row>
    <row r="7505" spans="57:61" x14ac:dyDescent="0.55000000000000004">
      <c r="BE7505" s="51"/>
      <c r="BF7505" s="51"/>
      <c r="BG7505" s="51"/>
      <c r="BH7505" s="51"/>
      <c r="BI7505" s="51"/>
    </row>
    <row r="7506" spans="57:61" x14ac:dyDescent="0.55000000000000004">
      <c r="BE7506" s="51"/>
      <c r="BF7506" s="51"/>
      <c r="BG7506" s="51"/>
      <c r="BH7506" s="51"/>
      <c r="BI7506" s="51"/>
    </row>
    <row r="7507" spans="57:61" x14ac:dyDescent="0.55000000000000004">
      <c r="BE7507" s="51"/>
      <c r="BF7507" s="51"/>
      <c r="BG7507" s="51"/>
      <c r="BH7507" s="51"/>
      <c r="BI7507" s="51"/>
    </row>
    <row r="7508" spans="57:61" x14ac:dyDescent="0.55000000000000004">
      <c r="BE7508" s="51"/>
      <c r="BF7508" s="51"/>
      <c r="BG7508" s="51"/>
      <c r="BH7508" s="51"/>
      <c r="BI7508" s="51"/>
    </row>
    <row r="7509" spans="57:61" x14ac:dyDescent="0.55000000000000004">
      <c r="BE7509" s="51"/>
      <c r="BF7509" s="51"/>
      <c r="BG7509" s="51"/>
      <c r="BH7509" s="51"/>
      <c r="BI7509" s="51"/>
    </row>
    <row r="7510" spans="57:61" x14ac:dyDescent="0.55000000000000004">
      <c r="BE7510" s="51"/>
      <c r="BF7510" s="51"/>
      <c r="BG7510" s="51"/>
      <c r="BH7510" s="51"/>
      <c r="BI7510" s="51"/>
    </row>
    <row r="7511" spans="57:61" x14ac:dyDescent="0.55000000000000004">
      <c r="BE7511" s="51"/>
      <c r="BF7511" s="51"/>
      <c r="BG7511" s="51"/>
      <c r="BH7511" s="51"/>
      <c r="BI7511" s="51"/>
    </row>
    <row r="7512" spans="57:61" x14ac:dyDescent="0.55000000000000004">
      <c r="BE7512" s="51"/>
      <c r="BF7512" s="51"/>
      <c r="BG7512" s="51"/>
      <c r="BH7512" s="51"/>
      <c r="BI7512" s="51"/>
    </row>
    <row r="7513" spans="57:61" x14ac:dyDescent="0.55000000000000004">
      <c r="BE7513" s="51"/>
      <c r="BF7513" s="51"/>
      <c r="BG7513" s="51"/>
      <c r="BH7513" s="51"/>
      <c r="BI7513" s="51"/>
    </row>
    <row r="7514" spans="57:61" x14ac:dyDescent="0.55000000000000004">
      <c r="BE7514" s="51"/>
      <c r="BF7514" s="51"/>
      <c r="BG7514" s="51"/>
      <c r="BH7514" s="51"/>
      <c r="BI7514" s="51"/>
    </row>
    <row r="7515" spans="57:61" x14ac:dyDescent="0.55000000000000004">
      <c r="BE7515" s="51"/>
      <c r="BF7515" s="51"/>
      <c r="BG7515" s="51"/>
      <c r="BH7515" s="51"/>
      <c r="BI7515" s="51"/>
    </row>
    <row r="7516" spans="57:61" x14ac:dyDescent="0.55000000000000004">
      <c r="BE7516" s="51"/>
      <c r="BF7516" s="51"/>
      <c r="BG7516" s="51"/>
      <c r="BH7516" s="51"/>
      <c r="BI7516" s="51"/>
    </row>
    <row r="7517" spans="57:61" x14ac:dyDescent="0.55000000000000004">
      <c r="BE7517" s="51"/>
      <c r="BF7517" s="51"/>
      <c r="BG7517" s="51"/>
      <c r="BH7517" s="51"/>
      <c r="BI7517" s="51"/>
    </row>
    <row r="7518" spans="57:61" x14ac:dyDescent="0.55000000000000004">
      <c r="BE7518" s="51"/>
      <c r="BF7518" s="51"/>
      <c r="BG7518" s="51"/>
      <c r="BH7518" s="51"/>
      <c r="BI7518" s="51"/>
    </row>
    <row r="7519" spans="57:61" x14ac:dyDescent="0.55000000000000004">
      <c r="BE7519" s="51"/>
      <c r="BF7519" s="51"/>
      <c r="BG7519" s="51"/>
      <c r="BH7519" s="51"/>
      <c r="BI7519" s="51"/>
    </row>
    <row r="7520" spans="57:61" x14ac:dyDescent="0.55000000000000004">
      <c r="BE7520" s="51"/>
      <c r="BF7520" s="51"/>
      <c r="BG7520" s="51"/>
      <c r="BH7520" s="51"/>
      <c r="BI7520" s="51"/>
    </row>
    <row r="7521" spans="57:61" x14ac:dyDescent="0.55000000000000004">
      <c r="BE7521" s="51"/>
      <c r="BF7521" s="51"/>
      <c r="BG7521" s="51"/>
      <c r="BH7521" s="51"/>
      <c r="BI7521" s="51"/>
    </row>
    <row r="7522" spans="57:61" x14ac:dyDescent="0.55000000000000004">
      <c r="BE7522" s="51"/>
      <c r="BF7522" s="51"/>
      <c r="BG7522" s="51"/>
      <c r="BH7522" s="51"/>
      <c r="BI7522" s="51"/>
    </row>
    <row r="7523" spans="57:61" x14ac:dyDescent="0.55000000000000004">
      <c r="BE7523" s="51"/>
      <c r="BF7523" s="51"/>
      <c r="BG7523" s="51"/>
      <c r="BH7523" s="51"/>
      <c r="BI7523" s="51"/>
    </row>
    <row r="7524" spans="57:61" x14ac:dyDescent="0.55000000000000004">
      <c r="BE7524" s="51"/>
      <c r="BF7524" s="51"/>
      <c r="BG7524" s="51"/>
      <c r="BH7524" s="51"/>
      <c r="BI7524" s="51"/>
    </row>
    <row r="7525" spans="57:61" x14ac:dyDescent="0.55000000000000004">
      <c r="BE7525" s="51"/>
      <c r="BF7525" s="51"/>
      <c r="BG7525" s="51"/>
      <c r="BH7525" s="51"/>
      <c r="BI7525" s="51"/>
    </row>
    <row r="7526" spans="57:61" x14ac:dyDescent="0.55000000000000004">
      <c r="BE7526" s="51"/>
      <c r="BF7526" s="51"/>
      <c r="BG7526" s="51"/>
      <c r="BH7526" s="51"/>
      <c r="BI7526" s="51"/>
    </row>
    <row r="7527" spans="57:61" x14ac:dyDescent="0.55000000000000004">
      <c r="BE7527" s="51"/>
      <c r="BF7527" s="51"/>
      <c r="BG7527" s="51"/>
      <c r="BH7527" s="51"/>
      <c r="BI7527" s="51"/>
    </row>
    <row r="7528" spans="57:61" x14ac:dyDescent="0.55000000000000004">
      <c r="BE7528" s="51"/>
      <c r="BF7528" s="51"/>
      <c r="BG7528" s="51"/>
      <c r="BH7528" s="51"/>
      <c r="BI7528" s="51"/>
    </row>
    <row r="7529" spans="57:61" x14ac:dyDescent="0.55000000000000004">
      <c r="BE7529" s="51"/>
      <c r="BF7529" s="51"/>
      <c r="BG7529" s="51"/>
      <c r="BH7529" s="51"/>
      <c r="BI7529" s="51"/>
    </row>
    <row r="7530" spans="57:61" x14ac:dyDescent="0.55000000000000004">
      <c r="BE7530" s="51"/>
      <c r="BF7530" s="51"/>
      <c r="BG7530" s="51"/>
      <c r="BH7530" s="51"/>
      <c r="BI7530" s="51"/>
    </row>
    <row r="7531" spans="57:61" x14ac:dyDescent="0.55000000000000004">
      <c r="BE7531" s="51"/>
      <c r="BF7531" s="51"/>
      <c r="BG7531" s="51"/>
      <c r="BH7531" s="51"/>
      <c r="BI7531" s="51"/>
    </row>
    <row r="7532" spans="57:61" x14ac:dyDescent="0.55000000000000004">
      <c r="BE7532" s="51"/>
      <c r="BF7532" s="51"/>
      <c r="BG7532" s="51"/>
      <c r="BH7532" s="51"/>
      <c r="BI7532" s="51"/>
    </row>
    <row r="7533" spans="57:61" x14ac:dyDescent="0.55000000000000004">
      <c r="BE7533" s="51"/>
      <c r="BF7533" s="51"/>
      <c r="BG7533" s="51"/>
      <c r="BH7533" s="51"/>
      <c r="BI7533" s="51"/>
    </row>
    <row r="7534" spans="57:61" x14ac:dyDescent="0.55000000000000004">
      <c r="BE7534" s="51"/>
      <c r="BF7534" s="51"/>
      <c r="BG7534" s="51"/>
      <c r="BH7534" s="51"/>
      <c r="BI7534" s="51"/>
    </row>
    <row r="7535" spans="57:61" x14ac:dyDescent="0.55000000000000004">
      <c r="BE7535" s="51"/>
      <c r="BF7535" s="51"/>
      <c r="BG7535" s="51"/>
      <c r="BH7535" s="51"/>
      <c r="BI7535" s="51"/>
    </row>
    <row r="7536" spans="57:61" x14ac:dyDescent="0.55000000000000004">
      <c r="BE7536" s="51"/>
      <c r="BF7536" s="51"/>
      <c r="BG7536" s="51"/>
      <c r="BH7536" s="51"/>
      <c r="BI7536" s="51"/>
    </row>
    <row r="7537" spans="57:61" x14ac:dyDescent="0.55000000000000004">
      <c r="BE7537" s="51"/>
      <c r="BF7537" s="51"/>
      <c r="BG7537" s="51"/>
      <c r="BH7537" s="51"/>
      <c r="BI7537" s="51"/>
    </row>
    <row r="7538" spans="57:61" x14ac:dyDescent="0.55000000000000004">
      <c r="BE7538" s="51"/>
      <c r="BF7538" s="51"/>
      <c r="BG7538" s="51"/>
      <c r="BH7538" s="51"/>
      <c r="BI7538" s="51"/>
    </row>
    <row r="7539" spans="57:61" x14ac:dyDescent="0.55000000000000004">
      <c r="BE7539" s="51"/>
      <c r="BF7539" s="51"/>
      <c r="BG7539" s="51"/>
      <c r="BH7539" s="51"/>
      <c r="BI7539" s="51"/>
    </row>
    <row r="7540" spans="57:61" x14ac:dyDescent="0.55000000000000004">
      <c r="BE7540" s="51"/>
      <c r="BF7540" s="51"/>
      <c r="BG7540" s="51"/>
      <c r="BH7540" s="51"/>
      <c r="BI7540" s="51"/>
    </row>
    <row r="7541" spans="57:61" x14ac:dyDescent="0.55000000000000004">
      <c r="BE7541" s="51"/>
      <c r="BF7541" s="51"/>
      <c r="BG7541" s="51"/>
      <c r="BH7541" s="51"/>
      <c r="BI7541" s="51"/>
    </row>
    <row r="7542" spans="57:61" x14ac:dyDescent="0.55000000000000004">
      <c r="BE7542" s="51"/>
      <c r="BF7542" s="51"/>
      <c r="BG7542" s="51"/>
      <c r="BH7542" s="51"/>
      <c r="BI7542" s="51"/>
    </row>
    <row r="7543" spans="57:61" x14ac:dyDescent="0.55000000000000004">
      <c r="BE7543" s="51"/>
      <c r="BF7543" s="51"/>
      <c r="BG7543" s="51"/>
      <c r="BH7543" s="51"/>
      <c r="BI7543" s="51"/>
    </row>
    <row r="7544" spans="57:61" x14ac:dyDescent="0.55000000000000004">
      <c r="BE7544" s="51"/>
      <c r="BF7544" s="51"/>
      <c r="BG7544" s="51"/>
      <c r="BH7544" s="51"/>
      <c r="BI7544" s="51"/>
    </row>
    <row r="7545" spans="57:61" x14ac:dyDescent="0.55000000000000004">
      <c r="BE7545" s="51"/>
      <c r="BF7545" s="51"/>
      <c r="BG7545" s="51"/>
      <c r="BH7545" s="51"/>
      <c r="BI7545" s="51"/>
    </row>
    <row r="7546" spans="57:61" x14ac:dyDescent="0.55000000000000004">
      <c r="BE7546" s="51"/>
      <c r="BF7546" s="51"/>
      <c r="BG7546" s="51"/>
      <c r="BH7546" s="51"/>
      <c r="BI7546" s="51"/>
    </row>
    <row r="7547" spans="57:61" x14ac:dyDescent="0.55000000000000004">
      <c r="BE7547" s="51"/>
      <c r="BF7547" s="51"/>
      <c r="BG7547" s="51"/>
      <c r="BH7547" s="51"/>
      <c r="BI7547" s="51"/>
    </row>
    <row r="7548" spans="57:61" x14ac:dyDescent="0.55000000000000004">
      <c r="BE7548" s="51"/>
      <c r="BF7548" s="51"/>
      <c r="BG7548" s="51"/>
      <c r="BH7548" s="51"/>
      <c r="BI7548" s="51"/>
    </row>
    <row r="7549" spans="57:61" x14ac:dyDescent="0.55000000000000004">
      <c r="BE7549" s="51"/>
      <c r="BF7549" s="51"/>
      <c r="BG7549" s="51"/>
      <c r="BH7549" s="51"/>
      <c r="BI7549" s="51"/>
    </row>
    <row r="7550" spans="57:61" x14ac:dyDescent="0.55000000000000004">
      <c r="BE7550" s="51"/>
      <c r="BF7550" s="51"/>
      <c r="BG7550" s="51"/>
      <c r="BH7550" s="51"/>
      <c r="BI7550" s="51"/>
    </row>
    <row r="7551" spans="57:61" x14ac:dyDescent="0.55000000000000004">
      <c r="BE7551" s="51"/>
      <c r="BF7551" s="51"/>
      <c r="BG7551" s="51"/>
      <c r="BH7551" s="51"/>
      <c r="BI7551" s="51"/>
    </row>
    <row r="7552" spans="57:61" x14ac:dyDescent="0.55000000000000004">
      <c r="BE7552" s="51"/>
      <c r="BF7552" s="51"/>
      <c r="BG7552" s="51"/>
      <c r="BH7552" s="51"/>
      <c r="BI7552" s="51"/>
    </row>
    <row r="7553" spans="57:61" x14ac:dyDescent="0.55000000000000004">
      <c r="BE7553" s="51"/>
      <c r="BF7553" s="51"/>
      <c r="BG7553" s="51"/>
      <c r="BH7553" s="51"/>
      <c r="BI7553" s="51"/>
    </row>
    <row r="7554" spans="57:61" x14ac:dyDescent="0.55000000000000004">
      <c r="BE7554" s="51"/>
      <c r="BF7554" s="51"/>
      <c r="BG7554" s="51"/>
      <c r="BH7554" s="51"/>
      <c r="BI7554" s="51"/>
    </row>
    <row r="7555" spans="57:61" x14ac:dyDescent="0.55000000000000004">
      <c r="BE7555" s="51"/>
      <c r="BF7555" s="51"/>
      <c r="BG7555" s="51"/>
      <c r="BH7555" s="51"/>
      <c r="BI7555" s="51"/>
    </row>
    <row r="7556" spans="57:61" x14ac:dyDescent="0.55000000000000004">
      <c r="BE7556" s="51"/>
      <c r="BF7556" s="51"/>
      <c r="BG7556" s="51"/>
      <c r="BH7556" s="51"/>
      <c r="BI7556" s="51"/>
    </row>
    <row r="7557" spans="57:61" x14ac:dyDescent="0.55000000000000004">
      <c r="BE7557" s="51"/>
      <c r="BF7557" s="51"/>
      <c r="BG7557" s="51"/>
      <c r="BH7557" s="51"/>
      <c r="BI7557" s="51"/>
    </row>
    <row r="7558" spans="57:61" x14ac:dyDescent="0.55000000000000004">
      <c r="BE7558" s="51"/>
      <c r="BF7558" s="51"/>
      <c r="BG7558" s="51"/>
      <c r="BH7558" s="51"/>
      <c r="BI7558" s="51"/>
    </row>
    <row r="7559" spans="57:61" x14ac:dyDescent="0.55000000000000004">
      <c r="BE7559" s="51"/>
      <c r="BF7559" s="51"/>
      <c r="BG7559" s="51"/>
      <c r="BH7559" s="51"/>
      <c r="BI7559" s="51"/>
    </row>
    <row r="7560" spans="57:61" x14ac:dyDescent="0.55000000000000004">
      <c r="BE7560" s="51"/>
      <c r="BF7560" s="51"/>
      <c r="BG7560" s="51"/>
      <c r="BH7560" s="51"/>
      <c r="BI7560" s="51"/>
    </row>
    <row r="7561" spans="57:61" x14ac:dyDescent="0.55000000000000004">
      <c r="BE7561" s="51"/>
      <c r="BF7561" s="51"/>
      <c r="BG7561" s="51"/>
      <c r="BH7561" s="51"/>
      <c r="BI7561" s="51"/>
    </row>
    <row r="7562" spans="57:61" x14ac:dyDescent="0.55000000000000004">
      <c r="BE7562" s="51"/>
      <c r="BF7562" s="51"/>
      <c r="BG7562" s="51"/>
      <c r="BH7562" s="51"/>
      <c r="BI7562" s="51"/>
    </row>
    <row r="7563" spans="57:61" x14ac:dyDescent="0.55000000000000004">
      <c r="BE7563" s="51"/>
      <c r="BF7563" s="51"/>
      <c r="BG7563" s="51"/>
      <c r="BH7563" s="51"/>
      <c r="BI7563" s="51"/>
    </row>
    <row r="7564" spans="57:61" x14ac:dyDescent="0.55000000000000004">
      <c r="BE7564" s="51"/>
      <c r="BF7564" s="51"/>
      <c r="BG7564" s="51"/>
      <c r="BH7564" s="51"/>
      <c r="BI7564" s="51"/>
    </row>
    <row r="7565" spans="57:61" x14ac:dyDescent="0.55000000000000004">
      <c r="BE7565" s="51"/>
      <c r="BF7565" s="51"/>
      <c r="BG7565" s="51"/>
      <c r="BH7565" s="51"/>
      <c r="BI7565" s="51"/>
    </row>
    <row r="7566" spans="57:61" x14ac:dyDescent="0.55000000000000004">
      <c r="BE7566" s="51"/>
      <c r="BF7566" s="51"/>
      <c r="BG7566" s="51"/>
      <c r="BH7566" s="51"/>
      <c r="BI7566" s="51"/>
    </row>
    <row r="7567" spans="57:61" x14ac:dyDescent="0.55000000000000004">
      <c r="BE7567" s="51"/>
      <c r="BF7567" s="51"/>
      <c r="BG7567" s="51"/>
      <c r="BH7567" s="51"/>
      <c r="BI7567" s="51"/>
    </row>
    <row r="7568" spans="57:61" x14ac:dyDescent="0.55000000000000004">
      <c r="BE7568" s="51"/>
      <c r="BF7568" s="51"/>
      <c r="BG7568" s="51"/>
      <c r="BH7568" s="51"/>
      <c r="BI7568" s="51"/>
    </row>
    <row r="7569" spans="57:61" x14ac:dyDescent="0.55000000000000004">
      <c r="BE7569" s="51"/>
      <c r="BF7569" s="51"/>
      <c r="BG7569" s="51"/>
      <c r="BH7569" s="51"/>
      <c r="BI7569" s="51"/>
    </row>
    <row r="7570" spans="57:61" x14ac:dyDescent="0.55000000000000004">
      <c r="BE7570" s="51"/>
      <c r="BF7570" s="51"/>
      <c r="BG7570" s="51"/>
      <c r="BH7570" s="51"/>
      <c r="BI7570" s="51"/>
    </row>
    <row r="7571" spans="57:61" x14ac:dyDescent="0.55000000000000004">
      <c r="BE7571" s="51"/>
      <c r="BF7571" s="51"/>
      <c r="BG7571" s="51"/>
      <c r="BH7571" s="51"/>
      <c r="BI7571" s="51"/>
    </row>
    <row r="7572" spans="57:61" x14ac:dyDescent="0.55000000000000004">
      <c r="BE7572" s="51"/>
      <c r="BF7572" s="51"/>
      <c r="BG7572" s="51"/>
      <c r="BH7572" s="51"/>
      <c r="BI7572" s="51"/>
    </row>
    <row r="7573" spans="57:61" x14ac:dyDescent="0.55000000000000004">
      <c r="BE7573" s="51"/>
      <c r="BF7573" s="51"/>
      <c r="BG7573" s="51"/>
      <c r="BH7573" s="51"/>
      <c r="BI7573" s="51"/>
    </row>
    <row r="7574" spans="57:61" x14ac:dyDescent="0.55000000000000004">
      <c r="BE7574" s="51"/>
      <c r="BF7574" s="51"/>
      <c r="BG7574" s="51"/>
      <c r="BH7574" s="51"/>
      <c r="BI7574" s="51"/>
    </row>
    <row r="7575" spans="57:61" x14ac:dyDescent="0.55000000000000004">
      <c r="BE7575" s="51"/>
      <c r="BF7575" s="51"/>
      <c r="BG7575" s="51"/>
      <c r="BH7575" s="51"/>
      <c r="BI7575" s="51"/>
    </row>
    <row r="7576" spans="57:61" x14ac:dyDescent="0.55000000000000004">
      <c r="BE7576" s="51"/>
      <c r="BF7576" s="51"/>
      <c r="BG7576" s="51"/>
      <c r="BH7576" s="51"/>
      <c r="BI7576" s="51"/>
    </row>
    <row r="7577" spans="57:61" x14ac:dyDescent="0.55000000000000004">
      <c r="BE7577" s="51"/>
      <c r="BF7577" s="51"/>
      <c r="BG7577" s="51"/>
      <c r="BH7577" s="51"/>
      <c r="BI7577" s="51"/>
    </row>
    <row r="7578" spans="57:61" x14ac:dyDescent="0.55000000000000004">
      <c r="BE7578" s="51"/>
      <c r="BF7578" s="51"/>
      <c r="BG7578" s="51"/>
      <c r="BH7578" s="51"/>
      <c r="BI7578" s="51"/>
    </row>
    <row r="7579" spans="57:61" x14ac:dyDescent="0.55000000000000004">
      <c r="BE7579" s="51"/>
      <c r="BF7579" s="51"/>
      <c r="BG7579" s="51"/>
      <c r="BH7579" s="51"/>
      <c r="BI7579" s="51"/>
    </row>
    <row r="7580" spans="57:61" x14ac:dyDescent="0.55000000000000004">
      <c r="BE7580" s="51"/>
      <c r="BF7580" s="51"/>
      <c r="BG7580" s="51"/>
      <c r="BH7580" s="51"/>
      <c r="BI7580" s="51"/>
    </row>
    <row r="7581" spans="57:61" x14ac:dyDescent="0.55000000000000004">
      <c r="BE7581" s="51"/>
      <c r="BF7581" s="51"/>
      <c r="BG7581" s="51"/>
      <c r="BH7581" s="51"/>
      <c r="BI7581" s="51"/>
    </row>
    <row r="7582" spans="57:61" x14ac:dyDescent="0.55000000000000004">
      <c r="BE7582" s="51"/>
      <c r="BF7582" s="51"/>
      <c r="BG7582" s="51"/>
      <c r="BH7582" s="51"/>
      <c r="BI7582" s="51"/>
    </row>
    <row r="7583" spans="57:61" x14ac:dyDescent="0.55000000000000004">
      <c r="BE7583" s="51"/>
      <c r="BF7583" s="51"/>
      <c r="BG7583" s="51"/>
      <c r="BH7583" s="51"/>
      <c r="BI7583" s="51"/>
    </row>
    <row r="7584" spans="57:61" x14ac:dyDescent="0.55000000000000004">
      <c r="BE7584" s="51"/>
      <c r="BF7584" s="51"/>
      <c r="BG7584" s="51"/>
      <c r="BH7584" s="51"/>
      <c r="BI7584" s="51"/>
    </row>
    <row r="7585" spans="57:61" x14ac:dyDescent="0.55000000000000004">
      <c r="BE7585" s="51"/>
      <c r="BF7585" s="51"/>
      <c r="BG7585" s="51"/>
      <c r="BH7585" s="51"/>
      <c r="BI7585" s="51"/>
    </row>
    <row r="7586" spans="57:61" x14ac:dyDescent="0.55000000000000004">
      <c r="BE7586" s="51"/>
      <c r="BF7586" s="51"/>
      <c r="BG7586" s="51"/>
      <c r="BH7586" s="51"/>
      <c r="BI7586" s="51"/>
    </row>
    <row r="7587" spans="57:61" x14ac:dyDescent="0.55000000000000004">
      <c r="BE7587" s="51"/>
      <c r="BF7587" s="51"/>
      <c r="BG7587" s="51"/>
      <c r="BH7587" s="51"/>
      <c r="BI7587" s="51"/>
    </row>
    <row r="7588" spans="57:61" x14ac:dyDescent="0.55000000000000004">
      <c r="BE7588" s="51"/>
      <c r="BF7588" s="51"/>
      <c r="BG7588" s="51"/>
      <c r="BH7588" s="51"/>
      <c r="BI7588" s="51"/>
    </row>
    <row r="7589" spans="57:61" x14ac:dyDescent="0.55000000000000004">
      <c r="BE7589" s="51"/>
      <c r="BF7589" s="51"/>
      <c r="BG7589" s="51"/>
      <c r="BH7589" s="51"/>
      <c r="BI7589" s="51"/>
    </row>
    <row r="7590" spans="57:61" x14ac:dyDescent="0.55000000000000004">
      <c r="BE7590" s="51"/>
      <c r="BF7590" s="51"/>
      <c r="BG7590" s="51"/>
      <c r="BH7590" s="51"/>
      <c r="BI7590" s="51"/>
    </row>
    <row r="7591" spans="57:61" x14ac:dyDescent="0.55000000000000004">
      <c r="BE7591" s="51"/>
      <c r="BF7591" s="51"/>
      <c r="BG7591" s="51"/>
      <c r="BH7591" s="51"/>
      <c r="BI7591" s="51"/>
    </row>
    <row r="7592" spans="57:61" x14ac:dyDescent="0.55000000000000004">
      <c r="BE7592" s="51"/>
      <c r="BF7592" s="51"/>
      <c r="BG7592" s="51"/>
      <c r="BH7592" s="51"/>
      <c r="BI7592" s="51"/>
    </row>
    <row r="7593" spans="57:61" x14ac:dyDescent="0.55000000000000004">
      <c r="BE7593" s="51"/>
      <c r="BF7593" s="51"/>
      <c r="BG7593" s="51"/>
      <c r="BH7593" s="51"/>
      <c r="BI7593" s="51"/>
    </row>
    <row r="7594" spans="57:61" x14ac:dyDescent="0.55000000000000004">
      <c r="BE7594" s="51"/>
      <c r="BF7594" s="51"/>
      <c r="BG7594" s="51"/>
      <c r="BH7594" s="51"/>
      <c r="BI7594" s="51"/>
    </row>
    <row r="7595" spans="57:61" x14ac:dyDescent="0.55000000000000004">
      <c r="BE7595" s="51"/>
      <c r="BF7595" s="51"/>
      <c r="BG7595" s="51"/>
      <c r="BH7595" s="51"/>
      <c r="BI7595" s="51"/>
    </row>
    <row r="7596" spans="57:61" x14ac:dyDescent="0.55000000000000004">
      <c r="BE7596" s="51"/>
      <c r="BF7596" s="51"/>
      <c r="BG7596" s="51"/>
      <c r="BH7596" s="51"/>
      <c r="BI7596" s="51"/>
    </row>
    <row r="7597" spans="57:61" x14ac:dyDescent="0.55000000000000004">
      <c r="BE7597" s="51"/>
      <c r="BF7597" s="51"/>
      <c r="BG7597" s="51"/>
      <c r="BH7597" s="51"/>
      <c r="BI7597" s="51"/>
    </row>
    <row r="7598" spans="57:61" x14ac:dyDescent="0.55000000000000004">
      <c r="BE7598" s="51"/>
      <c r="BF7598" s="51"/>
      <c r="BG7598" s="51"/>
      <c r="BH7598" s="51"/>
      <c r="BI7598" s="51"/>
    </row>
    <row r="7599" spans="57:61" x14ac:dyDescent="0.55000000000000004">
      <c r="BE7599" s="51"/>
      <c r="BF7599" s="51"/>
      <c r="BG7599" s="51"/>
      <c r="BH7599" s="51"/>
      <c r="BI7599" s="51"/>
    </row>
    <row r="7600" spans="57:61" x14ac:dyDescent="0.55000000000000004">
      <c r="BE7600" s="51"/>
      <c r="BF7600" s="51"/>
      <c r="BG7600" s="51"/>
      <c r="BH7600" s="51"/>
      <c r="BI7600" s="51"/>
    </row>
    <row r="7601" spans="57:61" x14ac:dyDescent="0.55000000000000004">
      <c r="BE7601" s="51"/>
      <c r="BF7601" s="51"/>
      <c r="BG7601" s="51"/>
      <c r="BH7601" s="51"/>
      <c r="BI7601" s="51"/>
    </row>
    <row r="7602" spans="57:61" x14ac:dyDescent="0.55000000000000004">
      <c r="BE7602" s="51"/>
      <c r="BF7602" s="51"/>
      <c r="BG7602" s="51"/>
      <c r="BH7602" s="51"/>
      <c r="BI7602" s="51"/>
    </row>
    <row r="7603" spans="57:61" x14ac:dyDescent="0.55000000000000004">
      <c r="BE7603" s="51"/>
      <c r="BF7603" s="51"/>
      <c r="BG7603" s="51"/>
      <c r="BH7603" s="51"/>
      <c r="BI7603" s="51"/>
    </row>
    <row r="7604" spans="57:61" x14ac:dyDescent="0.55000000000000004">
      <c r="BE7604" s="51"/>
      <c r="BF7604" s="51"/>
      <c r="BG7604" s="51"/>
      <c r="BH7604" s="51"/>
      <c r="BI7604" s="51"/>
    </row>
    <row r="7605" spans="57:61" x14ac:dyDescent="0.55000000000000004">
      <c r="BE7605" s="51"/>
      <c r="BF7605" s="51"/>
      <c r="BG7605" s="51"/>
      <c r="BH7605" s="51"/>
      <c r="BI7605" s="51"/>
    </row>
    <row r="7606" spans="57:61" x14ac:dyDescent="0.55000000000000004">
      <c r="BE7606" s="51"/>
      <c r="BF7606" s="51"/>
      <c r="BG7606" s="51"/>
      <c r="BH7606" s="51"/>
      <c r="BI7606" s="51"/>
    </row>
    <row r="7607" spans="57:61" x14ac:dyDescent="0.55000000000000004">
      <c r="BE7607" s="51"/>
      <c r="BF7607" s="51"/>
      <c r="BG7607" s="51"/>
      <c r="BH7607" s="51"/>
      <c r="BI7607" s="51"/>
    </row>
    <row r="7608" spans="57:61" x14ac:dyDescent="0.55000000000000004">
      <c r="BE7608" s="51"/>
      <c r="BF7608" s="51"/>
      <c r="BG7608" s="51"/>
      <c r="BH7608" s="51"/>
      <c r="BI7608" s="51"/>
    </row>
    <row r="7609" spans="57:61" x14ac:dyDescent="0.55000000000000004">
      <c r="BE7609" s="51"/>
      <c r="BF7609" s="51"/>
      <c r="BG7609" s="51"/>
      <c r="BH7609" s="51"/>
      <c r="BI7609" s="51"/>
    </row>
    <row r="7610" spans="57:61" x14ac:dyDescent="0.55000000000000004">
      <c r="BE7610" s="51"/>
      <c r="BF7610" s="51"/>
      <c r="BG7610" s="51"/>
      <c r="BH7610" s="51"/>
      <c r="BI7610" s="51"/>
    </row>
    <row r="7611" spans="57:61" x14ac:dyDescent="0.55000000000000004">
      <c r="BE7611" s="51"/>
      <c r="BF7611" s="51"/>
      <c r="BG7611" s="51"/>
      <c r="BH7611" s="51"/>
      <c r="BI7611" s="51"/>
    </row>
    <row r="7612" spans="57:61" x14ac:dyDescent="0.55000000000000004">
      <c r="BE7612" s="51"/>
      <c r="BF7612" s="51"/>
      <c r="BG7612" s="51"/>
      <c r="BH7612" s="51"/>
      <c r="BI7612" s="51"/>
    </row>
    <row r="7613" spans="57:61" x14ac:dyDescent="0.55000000000000004">
      <c r="BE7613" s="51"/>
      <c r="BF7613" s="51"/>
      <c r="BG7613" s="51"/>
      <c r="BH7613" s="51"/>
      <c r="BI7613" s="51"/>
    </row>
    <row r="7614" spans="57:61" x14ac:dyDescent="0.55000000000000004">
      <c r="BE7614" s="51"/>
      <c r="BF7614" s="51"/>
      <c r="BG7614" s="51"/>
      <c r="BH7614" s="51"/>
      <c r="BI7614" s="51"/>
    </row>
    <row r="7615" spans="57:61" x14ac:dyDescent="0.55000000000000004">
      <c r="BE7615" s="51"/>
      <c r="BF7615" s="51"/>
      <c r="BG7615" s="51"/>
      <c r="BH7615" s="51"/>
      <c r="BI7615" s="51"/>
    </row>
    <row r="7616" spans="57:61" x14ac:dyDescent="0.55000000000000004">
      <c r="BE7616" s="51"/>
      <c r="BF7616" s="51"/>
      <c r="BG7616" s="51"/>
      <c r="BH7616" s="51"/>
      <c r="BI7616" s="51"/>
    </row>
    <row r="7617" spans="57:61" x14ac:dyDescent="0.55000000000000004">
      <c r="BE7617" s="51"/>
      <c r="BF7617" s="51"/>
      <c r="BG7617" s="51"/>
      <c r="BH7617" s="51"/>
      <c r="BI7617" s="51"/>
    </row>
    <row r="7618" spans="57:61" x14ac:dyDescent="0.55000000000000004">
      <c r="BE7618" s="51"/>
      <c r="BF7618" s="51"/>
      <c r="BG7618" s="51"/>
      <c r="BH7618" s="51"/>
      <c r="BI7618" s="51"/>
    </row>
    <row r="7619" spans="57:61" x14ac:dyDescent="0.55000000000000004">
      <c r="BE7619" s="51"/>
      <c r="BF7619" s="51"/>
      <c r="BG7619" s="51"/>
      <c r="BH7619" s="51"/>
      <c r="BI7619" s="51"/>
    </row>
    <row r="7620" spans="57:61" x14ac:dyDescent="0.55000000000000004">
      <c r="BE7620" s="51"/>
      <c r="BF7620" s="51"/>
      <c r="BG7620" s="51"/>
      <c r="BH7620" s="51"/>
      <c r="BI7620" s="51"/>
    </row>
    <row r="7621" spans="57:61" x14ac:dyDescent="0.55000000000000004">
      <c r="BE7621" s="51"/>
      <c r="BF7621" s="51"/>
      <c r="BG7621" s="51"/>
      <c r="BH7621" s="51"/>
      <c r="BI7621" s="51"/>
    </row>
    <row r="7622" spans="57:61" x14ac:dyDescent="0.55000000000000004">
      <c r="BE7622" s="51"/>
      <c r="BF7622" s="51"/>
      <c r="BG7622" s="51"/>
      <c r="BH7622" s="51"/>
      <c r="BI7622" s="51"/>
    </row>
    <row r="7623" spans="57:61" x14ac:dyDescent="0.55000000000000004">
      <c r="BE7623" s="51"/>
      <c r="BF7623" s="51"/>
      <c r="BG7623" s="51"/>
      <c r="BH7623" s="51"/>
      <c r="BI7623" s="51"/>
    </row>
    <row r="7624" spans="57:61" x14ac:dyDescent="0.55000000000000004">
      <c r="BE7624" s="51"/>
      <c r="BF7624" s="51"/>
      <c r="BG7624" s="51"/>
      <c r="BH7624" s="51"/>
      <c r="BI7624" s="51"/>
    </row>
    <row r="7625" spans="57:61" x14ac:dyDescent="0.55000000000000004">
      <c r="BE7625" s="51"/>
      <c r="BF7625" s="51"/>
      <c r="BG7625" s="51"/>
      <c r="BH7625" s="51"/>
      <c r="BI7625" s="51"/>
    </row>
    <row r="7626" spans="57:61" x14ac:dyDescent="0.55000000000000004">
      <c r="BE7626" s="51"/>
      <c r="BF7626" s="51"/>
      <c r="BG7626" s="51"/>
      <c r="BH7626" s="51"/>
      <c r="BI7626" s="51"/>
    </row>
    <row r="7627" spans="57:61" x14ac:dyDescent="0.55000000000000004">
      <c r="BE7627" s="51"/>
      <c r="BF7627" s="51"/>
      <c r="BG7627" s="51"/>
      <c r="BH7627" s="51"/>
      <c r="BI7627" s="51"/>
    </row>
    <row r="7628" spans="57:61" x14ac:dyDescent="0.55000000000000004">
      <c r="BE7628" s="51"/>
      <c r="BF7628" s="51"/>
      <c r="BG7628" s="51"/>
      <c r="BH7628" s="51"/>
      <c r="BI7628" s="51"/>
    </row>
    <row r="7629" spans="57:61" x14ac:dyDescent="0.55000000000000004">
      <c r="BE7629" s="51"/>
      <c r="BF7629" s="51"/>
      <c r="BG7629" s="51"/>
      <c r="BH7629" s="51"/>
      <c r="BI7629" s="51"/>
    </row>
    <row r="7630" spans="57:61" x14ac:dyDescent="0.55000000000000004">
      <c r="BE7630" s="51"/>
      <c r="BF7630" s="51"/>
      <c r="BG7630" s="51"/>
      <c r="BH7630" s="51"/>
      <c r="BI7630" s="51"/>
    </row>
    <row r="7631" spans="57:61" x14ac:dyDescent="0.55000000000000004">
      <c r="BE7631" s="51"/>
      <c r="BF7631" s="51"/>
      <c r="BG7631" s="51"/>
      <c r="BH7631" s="51"/>
      <c r="BI7631" s="51"/>
    </row>
    <row r="7632" spans="57:61" x14ac:dyDescent="0.55000000000000004">
      <c r="BE7632" s="51"/>
      <c r="BF7632" s="51"/>
      <c r="BG7632" s="51"/>
      <c r="BH7632" s="51"/>
      <c r="BI7632" s="51"/>
    </row>
    <row r="7633" spans="57:61" x14ac:dyDescent="0.55000000000000004">
      <c r="BE7633" s="51"/>
      <c r="BF7633" s="51"/>
      <c r="BG7633" s="51"/>
      <c r="BH7633" s="51"/>
      <c r="BI7633" s="51"/>
    </row>
    <row r="7634" spans="57:61" x14ac:dyDescent="0.55000000000000004">
      <c r="BE7634" s="51"/>
      <c r="BF7634" s="51"/>
      <c r="BG7634" s="51"/>
      <c r="BH7634" s="51"/>
      <c r="BI7634" s="51"/>
    </row>
    <row r="7635" spans="57:61" x14ac:dyDescent="0.55000000000000004">
      <c r="BE7635" s="51"/>
      <c r="BF7635" s="51"/>
      <c r="BG7635" s="51"/>
      <c r="BH7635" s="51"/>
      <c r="BI7635" s="51"/>
    </row>
    <row r="7636" spans="57:61" x14ac:dyDescent="0.55000000000000004">
      <c r="BE7636" s="51"/>
      <c r="BF7636" s="51"/>
      <c r="BG7636" s="51"/>
      <c r="BH7636" s="51"/>
      <c r="BI7636" s="51"/>
    </row>
    <row r="7637" spans="57:61" x14ac:dyDescent="0.55000000000000004">
      <c r="BE7637" s="51"/>
      <c r="BF7637" s="51"/>
      <c r="BG7637" s="51"/>
      <c r="BH7637" s="51"/>
      <c r="BI7637" s="51"/>
    </row>
    <row r="7638" spans="57:61" x14ac:dyDescent="0.55000000000000004">
      <c r="BE7638" s="51"/>
      <c r="BF7638" s="51"/>
      <c r="BG7638" s="51"/>
      <c r="BH7638" s="51"/>
      <c r="BI7638" s="51"/>
    </row>
    <row r="7639" spans="57:61" x14ac:dyDescent="0.55000000000000004">
      <c r="BE7639" s="51"/>
      <c r="BF7639" s="51"/>
      <c r="BG7639" s="51"/>
      <c r="BH7639" s="51"/>
      <c r="BI7639" s="51"/>
    </row>
    <row r="7640" spans="57:61" x14ac:dyDescent="0.55000000000000004">
      <c r="BE7640" s="51"/>
      <c r="BF7640" s="51"/>
      <c r="BG7640" s="51"/>
      <c r="BH7640" s="51"/>
      <c r="BI7640" s="51"/>
    </row>
    <row r="7641" spans="57:61" x14ac:dyDescent="0.55000000000000004">
      <c r="BE7641" s="51"/>
      <c r="BF7641" s="51"/>
      <c r="BG7641" s="51"/>
      <c r="BH7641" s="51"/>
      <c r="BI7641" s="51"/>
    </row>
    <row r="7642" spans="57:61" x14ac:dyDescent="0.55000000000000004">
      <c r="BE7642" s="51"/>
      <c r="BF7642" s="51"/>
      <c r="BG7642" s="51"/>
      <c r="BH7642" s="51"/>
      <c r="BI7642" s="51"/>
    </row>
    <row r="7643" spans="57:61" x14ac:dyDescent="0.55000000000000004">
      <c r="BE7643" s="51"/>
      <c r="BF7643" s="51"/>
      <c r="BG7643" s="51"/>
      <c r="BH7643" s="51"/>
      <c r="BI7643" s="51"/>
    </row>
    <row r="7644" spans="57:61" x14ac:dyDescent="0.55000000000000004">
      <c r="BE7644" s="51"/>
      <c r="BF7644" s="51"/>
      <c r="BG7644" s="51"/>
      <c r="BH7644" s="51"/>
      <c r="BI7644" s="51"/>
    </row>
    <row r="7645" spans="57:61" x14ac:dyDescent="0.55000000000000004">
      <c r="BE7645" s="51"/>
      <c r="BF7645" s="51"/>
      <c r="BG7645" s="51"/>
      <c r="BH7645" s="51"/>
      <c r="BI7645" s="51"/>
    </row>
    <row r="7646" spans="57:61" x14ac:dyDescent="0.55000000000000004">
      <c r="BE7646" s="51"/>
      <c r="BF7646" s="51"/>
      <c r="BG7646" s="51"/>
      <c r="BH7646" s="51"/>
      <c r="BI7646" s="51"/>
    </row>
    <row r="7647" spans="57:61" x14ac:dyDescent="0.55000000000000004">
      <c r="BE7647" s="51"/>
      <c r="BF7647" s="51"/>
      <c r="BG7647" s="51"/>
      <c r="BH7647" s="51"/>
      <c r="BI7647" s="51"/>
    </row>
    <row r="7648" spans="57:61" x14ac:dyDescent="0.55000000000000004">
      <c r="BE7648" s="51"/>
      <c r="BF7648" s="51"/>
      <c r="BG7648" s="51"/>
      <c r="BH7648" s="51"/>
      <c r="BI7648" s="51"/>
    </row>
    <row r="7649" spans="57:61" x14ac:dyDescent="0.55000000000000004">
      <c r="BE7649" s="51"/>
      <c r="BF7649" s="51"/>
      <c r="BG7649" s="51"/>
      <c r="BH7649" s="51"/>
      <c r="BI7649" s="51"/>
    </row>
    <row r="7650" spans="57:61" x14ac:dyDescent="0.55000000000000004">
      <c r="BE7650" s="51"/>
      <c r="BF7650" s="51"/>
      <c r="BG7650" s="51"/>
      <c r="BH7650" s="51"/>
      <c r="BI7650" s="51"/>
    </row>
    <row r="7651" spans="57:61" x14ac:dyDescent="0.55000000000000004">
      <c r="BE7651" s="51"/>
      <c r="BF7651" s="51"/>
      <c r="BG7651" s="51"/>
      <c r="BH7651" s="51"/>
      <c r="BI7651" s="51"/>
    </row>
    <row r="7652" spans="57:61" x14ac:dyDescent="0.55000000000000004">
      <c r="BE7652" s="51"/>
      <c r="BF7652" s="51"/>
      <c r="BG7652" s="51"/>
      <c r="BH7652" s="51"/>
      <c r="BI7652" s="51"/>
    </row>
    <row r="7653" spans="57:61" x14ac:dyDescent="0.55000000000000004">
      <c r="BE7653" s="51"/>
      <c r="BF7653" s="51"/>
      <c r="BG7653" s="51"/>
      <c r="BH7653" s="51"/>
      <c r="BI7653" s="51"/>
    </row>
    <row r="7654" spans="57:61" x14ac:dyDescent="0.55000000000000004">
      <c r="BE7654" s="51"/>
      <c r="BF7654" s="51"/>
      <c r="BG7654" s="51"/>
      <c r="BH7654" s="51"/>
      <c r="BI7654" s="51"/>
    </row>
    <row r="7655" spans="57:61" x14ac:dyDescent="0.55000000000000004">
      <c r="BE7655" s="51"/>
      <c r="BF7655" s="51"/>
      <c r="BG7655" s="51"/>
      <c r="BH7655" s="51"/>
      <c r="BI7655" s="51"/>
    </row>
    <row r="7656" spans="57:61" x14ac:dyDescent="0.55000000000000004">
      <c r="BE7656" s="51"/>
      <c r="BF7656" s="51"/>
      <c r="BG7656" s="51"/>
      <c r="BH7656" s="51"/>
      <c r="BI7656" s="51"/>
    </row>
    <row r="7657" spans="57:61" x14ac:dyDescent="0.55000000000000004">
      <c r="BE7657" s="51"/>
      <c r="BF7657" s="51"/>
      <c r="BG7657" s="51"/>
      <c r="BH7657" s="51"/>
      <c r="BI7657" s="51"/>
    </row>
    <row r="7658" spans="57:61" x14ac:dyDescent="0.55000000000000004">
      <c r="BE7658" s="51"/>
      <c r="BF7658" s="51"/>
      <c r="BG7658" s="51"/>
      <c r="BH7658" s="51"/>
      <c r="BI7658" s="51"/>
    </row>
    <row r="7659" spans="57:61" x14ac:dyDescent="0.55000000000000004">
      <c r="BE7659" s="51"/>
      <c r="BF7659" s="51"/>
      <c r="BG7659" s="51"/>
      <c r="BH7659" s="51"/>
      <c r="BI7659" s="51"/>
    </row>
    <row r="7660" spans="57:61" x14ac:dyDescent="0.55000000000000004">
      <c r="BE7660" s="51"/>
      <c r="BF7660" s="51"/>
      <c r="BG7660" s="51"/>
      <c r="BH7660" s="51"/>
      <c r="BI7660" s="51"/>
    </row>
    <row r="7661" spans="57:61" x14ac:dyDescent="0.55000000000000004">
      <c r="BE7661" s="51"/>
      <c r="BF7661" s="51"/>
      <c r="BG7661" s="51"/>
      <c r="BH7661" s="51"/>
      <c r="BI7661" s="51"/>
    </row>
    <row r="7662" spans="57:61" x14ac:dyDescent="0.55000000000000004">
      <c r="BE7662" s="51"/>
      <c r="BF7662" s="51"/>
      <c r="BG7662" s="51"/>
      <c r="BH7662" s="51"/>
      <c r="BI7662" s="51"/>
    </row>
    <row r="7663" spans="57:61" x14ac:dyDescent="0.55000000000000004">
      <c r="BE7663" s="51"/>
      <c r="BF7663" s="51"/>
      <c r="BG7663" s="51"/>
      <c r="BH7663" s="51"/>
      <c r="BI7663" s="51"/>
    </row>
    <row r="7664" spans="57:61" x14ac:dyDescent="0.55000000000000004">
      <c r="BE7664" s="51"/>
      <c r="BF7664" s="51"/>
      <c r="BG7664" s="51"/>
      <c r="BH7664" s="51"/>
      <c r="BI7664" s="51"/>
    </row>
    <row r="7665" spans="57:61" x14ac:dyDescent="0.55000000000000004">
      <c r="BE7665" s="51"/>
      <c r="BF7665" s="51"/>
      <c r="BG7665" s="51"/>
      <c r="BH7665" s="51"/>
      <c r="BI7665" s="51"/>
    </row>
    <row r="7666" spans="57:61" x14ac:dyDescent="0.55000000000000004">
      <c r="BE7666" s="51"/>
      <c r="BF7666" s="51"/>
      <c r="BG7666" s="51"/>
      <c r="BH7666" s="51"/>
      <c r="BI7666" s="51"/>
    </row>
    <row r="7667" spans="57:61" x14ac:dyDescent="0.55000000000000004">
      <c r="BE7667" s="51"/>
      <c r="BF7667" s="51"/>
      <c r="BG7667" s="51"/>
      <c r="BH7667" s="51"/>
      <c r="BI7667" s="51"/>
    </row>
    <row r="7668" spans="57:61" x14ac:dyDescent="0.55000000000000004">
      <c r="BE7668" s="51"/>
      <c r="BF7668" s="51"/>
      <c r="BG7668" s="51"/>
      <c r="BH7668" s="51"/>
      <c r="BI7668" s="51"/>
    </row>
    <row r="7669" spans="57:61" x14ac:dyDescent="0.55000000000000004">
      <c r="BE7669" s="51"/>
      <c r="BF7669" s="51"/>
      <c r="BG7669" s="51"/>
      <c r="BH7669" s="51"/>
      <c r="BI7669" s="51"/>
    </row>
    <row r="7670" spans="57:61" x14ac:dyDescent="0.55000000000000004">
      <c r="BE7670" s="51"/>
      <c r="BF7670" s="51"/>
      <c r="BG7670" s="51"/>
      <c r="BH7670" s="51"/>
      <c r="BI7670" s="51"/>
    </row>
    <row r="7671" spans="57:61" x14ac:dyDescent="0.55000000000000004">
      <c r="BE7671" s="51"/>
      <c r="BF7671" s="51"/>
      <c r="BG7671" s="51"/>
      <c r="BH7671" s="51"/>
      <c r="BI7671" s="51"/>
    </row>
    <row r="7672" spans="57:61" x14ac:dyDescent="0.55000000000000004">
      <c r="BE7672" s="51"/>
      <c r="BF7672" s="51"/>
      <c r="BG7672" s="51"/>
      <c r="BH7672" s="51"/>
      <c r="BI7672" s="51"/>
    </row>
    <row r="7673" spans="57:61" x14ac:dyDescent="0.55000000000000004">
      <c r="BE7673" s="51"/>
      <c r="BF7673" s="51"/>
      <c r="BG7673" s="51"/>
      <c r="BH7673" s="51"/>
      <c r="BI7673" s="51"/>
    </row>
    <row r="7674" spans="57:61" x14ac:dyDescent="0.55000000000000004">
      <c r="BE7674" s="51"/>
      <c r="BF7674" s="51"/>
      <c r="BG7674" s="51"/>
      <c r="BH7674" s="51"/>
      <c r="BI7674" s="51"/>
    </row>
    <row r="7675" spans="57:61" x14ac:dyDescent="0.55000000000000004">
      <c r="BE7675" s="51"/>
      <c r="BF7675" s="51"/>
      <c r="BG7675" s="51"/>
      <c r="BH7675" s="51"/>
      <c r="BI7675" s="51"/>
    </row>
    <row r="7676" spans="57:61" x14ac:dyDescent="0.55000000000000004">
      <c r="BE7676" s="51"/>
      <c r="BF7676" s="51"/>
      <c r="BG7676" s="51"/>
      <c r="BH7676" s="51"/>
      <c r="BI7676" s="51"/>
    </row>
    <row r="7677" spans="57:61" x14ac:dyDescent="0.55000000000000004">
      <c r="BE7677" s="51"/>
      <c r="BF7677" s="51"/>
      <c r="BG7677" s="51"/>
      <c r="BH7677" s="51"/>
      <c r="BI7677" s="51"/>
    </row>
    <row r="7678" spans="57:61" x14ac:dyDescent="0.55000000000000004">
      <c r="BE7678" s="51"/>
      <c r="BF7678" s="51"/>
      <c r="BG7678" s="51"/>
      <c r="BH7678" s="51"/>
      <c r="BI7678" s="51"/>
    </row>
    <row r="7679" spans="57:61" x14ac:dyDescent="0.55000000000000004">
      <c r="BE7679" s="51"/>
      <c r="BF7679" s="51"/>
      <c r="BG7679" s="51"/>
      <c r="BH7679" s="51"/>
      <c r="BI7679" s="51"/>
    </row>
    <row r="7680" spans="57:61" x14ac:dyDescent="0.55000000000000004">
      <c r="BE7680" s="51"/>
      <c r="BF7680" s="51"/>
      <c r="BG7680" s="51"/>
      <c r="BH7680" s="51"/>
      <c r="BI7680" s="51"/>
    </row>
    <row r="7681" spans="57:61" x14ac:dyDescent="0.55000000000000004">
      <c r="BE7681" s="51"/>
      <c r="BF7681" s="51"/>
      <c r="BG7681" s="51"/>
      <c r="BH7681" s="51"/>
      <c r="BI7681" s="51"/>
    </row>
    <row r="7682" spans="57:61" x14ac:dyDescent="0.55000000000000004">
      <c r="BE7682" s="51"/>
      <c r="BF7682" s="51"/>
      <c r="BG7682" s="51"/>
      <c r="BH7682" s="51"/>
      <c r="BI7682" s="51"/>
    </row>
    <row r="7683" spans="57:61" x14ac:dyDescent="0.55000000000000004">
      <c r="BE7683" s="51"/>
      <c r="BF7683" s="51"/>
      <c r="BG7683" s="51"/>
      <c r="BH7683" s="51"/>
      <c r="BI7683" s="51"/>
    </row>
    <row r="7684" spans="57:61" x14ac:dyDescent="0.55000000000000004">
      <c r="BE7684" s="51"/>
      <c r="BF7684" s="51"/>
      <c r="BG7684" s="51"/>
      <c r="BH7684" s="51"/>
      <c r="BI7684" s="51"/>
    </row>
    <row r="7685" spans="57:61" x14ac:dyDescent="0.55000000000000004">
      <c r="BE7685" s="51"/>
      <c r="BF7685" s="51"/>
      <c r="BG7685" s="51"/>
      <c r="BH7685" s="51"/>
      <c r="BI7685" s="51"/>
    </row>
    <row r="7686" spans="57:61" x14ac:dyDescent="0.55000000000000004">
      <c r="BE7686" s="51"/>
      <c r="BF7686" s="51"/>
      <c r="BG7686" s="51"/>
      <c r="BH7686" s="51"/>
      <c r="BI7686" s="51"/>
    </row>
    <row r="7687" spans="57:61" x14ac:dyDescent="0.55000000000000004">
      <c r="BE7687" s="51"/>
      <c r="BF7687" s="51"/>
      <c r="BG7687" s="51"/>
      <c r="BH7687" s="51"/>
      <c r="BI7687" s="51"/>
    </row>
    <row r="7688" spans="57:61" x14ac:dyDescent="0.55000000000000004">
      <c r="BE7688" s="51"/>
      <c r="BF7688" s="51"/>
      <c r="BG7688" s="51"/>
      <c r="BH7688" s="51"/>
      <c r="BI7688" s="51"/>
    </row>
    <row r="7689" spans="57:61" x14ac:dyDescent="0.55000000000000004">
      <c r="BE7689" s="51"/>
      <c r="BF7689" s="51"/>
      <c r="BG7689" s="51"/>
      <c r="BH7689" s="51"/>
      <c r="BI7689" s="51"/>
    </row>
    <row r="7690" spans="57:61" x14ac:dyDescent="0.55000000000000004">
      <c r="BE7690" s="51"/>
      <c r="BF7690" s="51"/>
      <c r="BG7690" s="51"/>
      <c r="BH7690" s="51"/>
      <c r="BI7690" s="51"/>
    </row>
    <row r="7691" spans="57:61" x14ac:dyDescent="0.55000000000000004">
      <c r="BE7691" s="51"/>
      <c r="BF7691" s="51"/>
      <c r="BG7691" s="51"/>
      <c r="BH7691" s="51"/>
      <c r="BI7691" s="51"/>
    </row>
    <row r="7692" spans="57:61" x14ac:dyDescent="0.55000000000000004">
      <c r="BE7692" s="51"/>
      <c r="BF7692" s="51"/>
      <c r="BG7692" s="51"/>
      <c r="BH7692" s="51"/>
      <c r="BI7692" s="51"/>
    </row>
    <row r="7693" spans="57:61" x14ac:dyDescent="0.55000000000000004">
      <c r="BE7693" s="51"/>
      <c r="BF7693" s="51"/>
      <c r="BG7693" s="51"/>
      <c r="BH7693" s="51"/>
      <c r="BI7693" s="51"/>
    </row>
    <row r="7694" spans="57:61" x14ac:dyDescent="0.55000000000000004">
      <c r="BE7694" s="51"/>
      <c r="BF7694" s="51"/>
      <c r="BG7694" s="51"/>
      <c r="BH7694" s="51"/>
      <c r="BI7694" s="51"/>
    </row>
    <row r="7695" spans="57:61" x14ac:dyDescent="0.55000000000000004">
      <c r="BE7695" s="51"/>
      <c r="BF7695" s="51"/>
      <c r="BG7695" s="51"/>
      <c r="BH7695" s="51"/>
      <c r="BI7695" s="51"/>
    </row>
    <row r="7696" spans="57:61" x14ac:dyDescent="0.55000000000000004">
      <c r="BE7696" s="51"/>
      <c r="BF7696" s="51"/>
      <c r="BG7696" s="51"/>
      <c r="BH7696" s="51"/>
      <c r="BI7696" s="51"/>
    </row>
    <row r="7697" spans="57:61" x14ac:dyDescent="0.55000000000000004">
      <c r="BE7697" s="51"/>
      <c r="BF7697" s="51"/>
      <c r="BG7697" s="51"/>
      <c r="BH7697" s="51"/>
      <c r="BI7697" s="51"/>
    </row>
    <row r="7698" spans="57:61" x14ac:dyDescent="0.55000000000000004">
      <c r="BE7698" s="51"/>
      <c r="BF7698" s="51"/>
      <c r="BG7698" s="51"/>
      <c r="BH7698" s="51"/>
      <c r="BI7698" s="51"/>
    </row>
    <row r="7699" spans="57:61" x14ac:dyDescent="0.55000000000000004">
      <c r="BE7699" s="51"/>
      <c r="BF7699" s="51"/>
      <c r="BG7699" s="51"/>
      <c r="BH7699" s="51"/>
      <c r="BI7699" s="51"/>
    </row>
    <row r="7700" spans="57:61" x14ac:dyDescent="0.55000000000000004">
      <c r="BE7700" s="51"/>
      <c r="BF7700" s="51"/>
      <c r="BG7700" s="51"/>
      <c r="BH7700" s="51"/>
      <c r="BI7700" s="51"/>
    </row>
    <row r="7701" spans="57:61" x14ac:dyDescent="0.55000000000000004">
      <c r="BE7701" s="51"/>
      <c r="BF7701" s="51"/>
      <c r="BG7701" s="51"/>
      <c r="BH7701" s="51"/>
      <c r="BI7701" s="51"/>
    </row>
    <row r="7702" spans="57:61" x14ac:dyDescent="0.55000000000000004">
      <c r="BE7702" s="51"/>
      <c r="BF7702" s="51"/>
      <c r="BG7702" s="51"/>
      <c r="BH7702" s="51"/>
      <c r="BI7702" s="51"/>
    </row>
    <row r="7703" spans="57:61" x14ac:dyDescent="0.55000000000000004">
      <c r="BE7703" s="51"/>
      <c r="BF7703" s="51"/>
      <c r="BG7703" s="51"/>
      <c r="BH7703" s="51"/>
      <c r="BI7703" s="51"/>
    </row>
    <row r="7704" spans="57:61" x14ac:dyDescent="0.55000000000000004">
      <c r="BE7704" s="51"/>
      <c r="BF7704" s="51"/>
      <c r="BG7704" s="51"/>
      <c r="BH7704" s="51"/>
      <c r="BI7704" s="51"/>
    </row>
    <row r="7705" spans="57:61" x14ac:dyDescent="0.55000000000000004">
      <c r="BE7705" s="51"/>
      <c r="BF7705" s="51"/>
      <c r="BG7705" s="51"/>
      <c r="BH7705" s="51"/>
      <c r="BI7705" s="51"/>
    </row>
    <row r="7706" spans="57:61" x14ac:dyDescent="0.55000000000000004">
      <c r="BE7706" s="51"/>
      <c r="BF7706" s="51"/>
      <c r="BG7706" s="51"/>
      <c r="BH7706" s="51"/>
      <c r="BI7706" s="51"/>
    </row>
    <row r="7707" spans="57:61" x14ac:dyDescent="0.55000000000000004">
      <c r="BE7707" s="51"/>
      <c r="BF7707" s="51"/>
      <c r="BG7707" s="51"/>
      <c r="BH7707" s="51"/>
      <c r="BI7707" s="51"/>
    </row>
    <row r="7708" spans="57:61" x14ac:dyDescent="0.55000000000000004">
      <c r="BE7708" s="51"/>
      <c r="BF7708" s="51"/>
      <c r="BG7708" s="51"/>
      <c r="BH7708" s="51"/>
      <c r="BI7708" s="51"/>
    </row>
    <row r="7709" spans="57:61" x14ac:dyDescent="0.55000000000000004">
      <c r="BE7709" s="51"/>
      <c r="BF7709" s="51"/>
      <c r="BG7709" s="51"/>
      <c r="BH7709" s="51"/>
      <c r="BI7709" s="51"/>
    </row>
    <row r="7710" spans="57:61" x14ac:dyDescent="0.55000000000000004">
      <c r="BE7710" s="51"/>
      <c r="BF7710" s="51"/>
      <c r="BG7710" s="51"/>
      <c r="BH7710" s="51"/>
      <c r="BI7710" s="51"/>
    </row>
    <row r="7711" spans="57:61" x14ac:dyDescent="0.55000000000000004">
      <c r="BE7711" s="51"/>
      <c r="BF7711" s="51"/>
      <c r="BG7711" s="51"/>
      <c r="BH7711" s="51"/>
      <c r="BI7711" s="51"/>
    </row>
    <row r="7712" spans="57:61" x14ac:dyDescent="0.55000000000000004">
      <c r="BE7712" s="51"/>
      <c r="BF7712" s="51"/>
      <c r="BG7712" s="51"/>
      <c r="BH7712" s="51"/>
      <c r="BI7712" s="51"/>
    </row>
    <row r="7713" spans="57:61" x14ac:dyDescent="0.55000000000000004">
      <c r="BE7713" s="51"/>
      <c r="BF7713" s="51"/>
      <c r="BG7713" s="51"/>
      <c r="BH7713" s="51"/>
      <c r="BI7713" s="51"/>
    </row>
    <row r="7714" spans="57:61" x14ac:dyDescent="0.55000000000000004">
      <c r="BE7714" s="51"/>
      <c r="BF7714" s="51"/>
      <c r="BG7714" s="51"/>
      <c r="BH7714" s="51"/>
      <c r="BI7714" s="51"/>
    </row>
    <row r="7715" spans="57:61" x14ac:dyDescent="0.55000000000000004">
      <c r="BE7715" s="51"/>
      <c r="BF7715" s="51"/>
      <c r="BG7715" s="51"/>
      <c r="BH7715" s="51"/>
      <c r="BI7715" s="51"/>
    </row>
    <row r="7716" spans="57:61" x14ac:dyDescent="0.55000000000000004">
      <c r="BE7716" s="51"/>
      <c r="BF7716" s="51"/>
      <c r="BG7716" s="51"/>
      <c r="BH7716" s="51"/>
      <c r="BI7716" s="51"/>
    </row>
    <row r="7717" spans="57:61" x14ac:dyDescent="0.55000000000000004">
      <c r="BE7717" s="51"/>
      <c r="BF7717" s="51"/>
      <c r="BG7717" s="51"/>
      <c r="BH7717" s="51"/>
      <c r="BI7717" s="51"/>
    </row>
    <row r="7718" spans="57:61" x14ac:dyDescent="0.55000000000000004">
      <c r="BE7718" s="51"/>
      <c r="BF7718" s="51"/>
      <c r="BG7718" s="51"/>
      <c r="BH7718" s="51"/>
      <c r="BI7718" s="51"/>
    </row>
    <row r="7719" spans="57:61" x14ac:dyDescent="0.55000000000000004">
      <c r="BE7719" s="51"/>
      <c r="BF7719" s="51"/>
      <c r="BG7719" s="51"/>
      <c r="BH7719" s="51"/>
      <c r="BI7719" s="51"/>
    </row>
    <row r="7720" spans="57:61" x14ac:dyDescent="0.55000000000000004">
      <c r="BE7720" s="51"/>
      <c r="BF7720" s="51"/>
      <c r="BG7720" s="51"/>
      <c r="BH7720" s="51"/>
      <c r="BI7720" s="51"/>
    </row>
    <row r="7721" spans="57:61" x14ac:dyDescent="0.55000000000000004">
      <c r="BE7721" s="51"/>
      <c r="BF7721" s="51"/>
      <c r="BG7721" s="51"/>
      <c r="BH7721" s="51"/>
      <c r="BI7721" s="51"/>
    </row>
    <row r="7722" spans="57:61" x14ac:dyDescent="0.55000000000000004">
      <c r="BE7722" s="51"/>
      <c r="BF7722" s="51"/>
      <c r="BG7722" s="51"/>
      <c r="BH7722" s="51"/>
      <c r="BI7722" s="51"/>
    </row>
    <row r="7723" spans="57:61" x14ac:dyDescent="0.55000000000000004">
      <c r="BE7723" s="51"/>
      <c r="BF7723" s="51"/>
      <c r="BG7723" s="51"/>
      <c r="BH7723" s="51"/>
      <c r="BI7723" s="51"/>
    </row>
    <row r="7724" spans="57:61" x14ac:dyDescent="0.55000000000000004">
      <c r="BE7724" s="51"/>
      <c r="BF7724" s="51"/>
      <c r="BG7724" s="51"/>
      <c r="BH7724" s="51"/>
      <c r="BI7724" s="51"/>
    </row>
    <row r="7725" spans="57:61" x14ac:dyDescent="0.55000000000000004">
      <c r="BE7725" s="51"/>
      <c r="BF7725" s="51"/>
      <c r="BG7725" s="51"/>
      <c r="BH7725" s="51"/>
      <c r="BI7725" s="51"/>
    </row>
    <row r="7726" spans="57:61" x14ac:dyDescent="0.55000000000000004">
      <c r="BE7726" s="51"/>
      <c r="BF7726" s="51"/>
      <c r="BG7726" s="51"/>
      <c r="BH7726" s="51"/>
      <c r="BI7726" s="51"/>
    </row>
    <row r="7727" spans="57:61" x14ac:dyDescent="0.55000000000000004">
      <c r="BE7727" s="51"/>
      <c r="BF7727" s="51"/>
      <c r="BG7727" s="51"/>
      <c r="BH7727" s="51"/>
      <c r="BI7727" s="51"/>
    </row>
    <row r="7728" spans="57:61" x14ac:dyDescent="0.55000000000000004">
      <c r="BE7728" s="51"/>
      <c r="BF7728" s="51"/>
      <c r="BG7728" s="51"/>
      <c r="BH7728" s="51"/>
      <c r="BI7728" s="51"/>
    </row>
    <row r="7729" spans="57:61" x14ac:dyDescent="0.55000000000000004">
      <c r="BE7729" s="51"/>
      <c r="BF7729" s="51"/>
      <c r="BG7729" s="51"/>
      <c r="BH7729" s="51"/>
      <c r="BI7729" s="51"/>
    </row>
    <row r="7730" spans="57:61" x14ac:dyDescent="0.55000000000000004">
      <c r="BE7730" s="51"/>
      <c r="BF7730" s="51"/>
      <c r="BG7730" s="51"/>
      <c r="BH7730" s="51"/>
      <c r="BI7730" s="51"/>
    </row>
    <row r="7731" spans="57:61" x14ac:dyDescent="0.55000000000000004">
      <c r="BE7731" s="51"/>
      <c r="BF7731" s="51"/>
      <c r="BG7731" s="51"/>
      <c r="BH7731" s="51"/>
      <c r="BI7731" s="51"/>
    </row>
    <row r="7732" spans="57:61" x14ac:dyDescent="0.55000000000000004">
      <c r="BE7732" s="51"/>
      <c r="BF7732" s="51"/>
      <c r="BG7732" s="51"/>
      <c r="BH7732" s="51"/>
      <c r="BI7732" s="51"/>
    </row>
    <row r="7733" spans="57:61" x14ac:dyDescent="0.55000000000000004">
      <c r="BE7733" s="51"/>
      <c r="BF7733" s="51"/>
      <c r="BG7733" s="51"/>
      <c r="BH7733" s="51"/>
      <c r="BI7733" s="51"/>
    </row>
    <row r="7734" spans="57:61" x14ac:dyDescent="0.55000000000000004">
      <c r="BE7734" s="51"/>
      <c r="BF7734" s="51"/>
      <c r="BG7734" s="51"/>
      <c r="BH7734" s="51"/>
      <c r="BI7734" s="51"/>
    </row>
    <row r="7735" spans="57:61" x14ac:dyDescent="0.55000000000000004">
      <c r="BE7735" s="51"/>
      <c r="BF7735" s="51"/>
      <c r="BG7735" s="51"/>
      <c r="BH7735" s="51"/>
      <c r="BI7735" s="51"/>
    </row>
    <row r="7736" spans="57:61" x14ac:dyDescent="0.55000000000000004">
      <c r="BE7736" s="51"/>
      <c r="BF7736" s="51"/>
      <c r="BG7736" s="51"/>
      <c r="BH7736" s="51"/>
      <c r="BI7736" s="51"/>
    </row>
    <row r="7737" spans="57:61" x14ac:dyDescent="0.55000000000000004">
      <c r="BE7737" s="51"/>
      <c r="BF7737" s="51"/>
      <c r="BG7737" s="51"/>
      <c r="BH7737" s="51"/>
      <c r="BI7737" s="51"/>
    </row>
    <row r="7738" spans="57:61" x14ac:dyDescent="0.55000000000000004">
      <c r="BE7738" s="51"/>
      <c r="BF7738" s="51"/>
      <c r="BG7738" s="51"/>
      <c r="BH7738" s="51"/>
      <c r="BI7738" s="51"/>
    </row>
    <row r="7739" spans="57:61" x14ac:dyDescent="0.55000000000000004">
      <c r="BE7739" s="51"/>
      <c r="BF7739" s="51"/>
      <c r="BG7739" s="51"/>
      <c r="BH7739" s="51"/>
      <c r="BI7739" s="51"/>
    </row>
    <row r="7740" spans="57:61" x14ac:dyDescent="0.55000000000000004">
      <c r="BE7740" s="51"/>
      <c r="BF7740" s="51"/>
      <c r="BG7740" s="51"/>
      <c r="BH7740" s="51"/>
      <c r="BI7740" s="51"/>
    </row>
    <row r="7741" spans="57:61" x14ac:dyDescent="0.55000000000000004">
      <c r="BE7741" s="51"/>
      <c r="BF7741" s="51"/>
      <c r="BG7741" s="51"/>
      <c r="BH7741" s="51"/>
      <c r="BI7741" s="51"/>
    </row>
    <row r="7742" spans="57:61" x14ac:dyDescent="0.55000000000000004">
      <c r="BE7742" s="51"/>
      <c r="BF7742" s="51"/>
      <c r="BG7742" s="51"/>
      <c r="BH7742" s="51"/>
      <c r="BI7742" s="51"/>
    </row>
    <row r="7743" spans="57:61" x14ac:dyDescent="0.55000000000000004">
      <c r="BE7743" s="51"/>
      <c r="BF7743" s="51"/>
      <c r="BG7743" s="51"/>
      <c r="BH7743" s="51"/>
      <c r="BI7743" s="51"/>
    </row>
    <row r="7744" spans="57:61" x14ac:dyDescent="0.55000000000000004">
      <c r="BE7744" s="51"/>
      <c r="BF7744" s="51"/>
      <c r="BG7744" s="51"/>
      <c r="BH7744" s="51"/>
      <c r="BI7744" s="51"/>
    </row>
    <row r="7745" spans="57:61" x14ac:dyDescent="0.55000000000000004">
      <c r="BE7745" s="51"/>
      <c r="BF7745" s="51"/>
      <c r="BG7745" s="51"/>
      <c r="BH7745" s="51"/>
      <c r="BI7745" s="51"/>
    </row>
    <row r="7746" spans="57:61" x14ac:dyDescent="0.55000000000000004">
      <c r="BE7746" s="51"/>
      <c r="BF7746" s="51"/>
      <c r="BG7746" s="51"/>
      <c r="BH7746" s="51"/>
      <c r="BI7746" s="51"/>
    </row>
    <row r="7747" spans="57:61" x14ac:dyDescent="0.55000000000000004">
      <c r="BE7747" s="51"/>
      <c r="BF7747" s="51"/>
      <c r="BG7747" s="51"/>
      <c r="BH7747" s="51"/>
      <c r="BI7747" s="51"/>
    </row>
    <row r="7748" spans="57:61" x14ac:dyDescent="0.55000000000000004">
      <c r="BE7748" s="51"/>
      <c r="BF7748" s="51"/>
      <c r="BG7748" s="51"/>
      <c r="BH7748" s="51"/>
      <c r="BI7748" s="51"/>
    </row>
    <row r="7749" spans="57:61" x14ac:dyDescent="0.55000000000000004">
      <c r="BE7749" s="51"/>
      <c r="BF7749" s="51"/>
      <c r="BG7749" s="51"/>
      <c r="BH7749" s="51"/>
      <c r="BI7749" s="51"/>
    </row>
    <row r="7750" spans="57:61" x14ac:dyDescent="0.55000000000000004">
      <c r="BE7750" s="51"/>
      <c r="BF7750" s="51"/>
      <c r="BG7750" s="51"/>
      <c r="BH7750" s="51"/>
      <c r="BI7750" s="51"/>
    </row>
    <row r="7751" spans="57:61" x14ac:dyDescent="0.55000000000000004">
      <c r="BE7751" s="51"/>
      <c r="BF7751" s="51"/>
      <c r="BG7751" s="51"/>
      <c r="BH7751" s="51"/>
      <c r="BI7751" s="51"/>
    </row>
    <row r="7752" spans="57:61" x14ac:dyDescent="0.55000000000000004">
      <c r="BE7752" s="51"/>
      <c r="BF7752" s="51"/>
      <c r="BG7752" s="51"/>
      <c r="BH7752" s="51"/>
      <c r="BI7752" s="51"/>
    </row>
    <row r="7753" spans="57:61" x14ac:dyDescent="0.55000000000000004">
      <c r="BE7753" s="51"/>
      <c r="BF7753" s="51"/>
      <c r="BG7753" s="51"/>
      <c r="BH7753" s="51"/>
      <c r="BI7753" s="51"/>
    </row>
    <row r="7754" spans="57:61" x14ac:dyDescent="0.55000000000000004">
      <c r="BE7754" s="51"/>
      <c r="BF7754" s="51"/>
      <c r="BG7754" s="51"/>
      <c r="BH7754" s="51"/>
      <c r="BI7754" s="51"/>
    </row>
    <row r="7755" spans="57:61" x14ac:dyDescent="0.55000000000000004">
      <c r="BE7755" s="51"/>
      <c r="BF7755" s="51"/>
      <c r="BG7755" s="51"/>
      <c r="BH7755" s="51"/>
      <c r="BI7755" s="51"/>
    </row>
    <row r="7756" spans="57:61" x14ac:dyDescent="0.55000000000000004">
      <c r="BE7756" s="51"/>
      <c r="BF7756" s="51"/>
      <c r="BG7756" s="51"/>
      <c r="BH7756" s="51"/>
      <c r="BI7756" s="51"/>
    </row>
    <row r="7757" spans="57:61" x14ac:dyDescent="0.55000000000000004">
      <c r="BE7757" s="51"/>
      <c r="BF7757" s="51"/>
      <c r="BG7757" s="51"/>
      <c r="BH7757" s="51"/>
      <c r="BI7757" s="51"/>
    </row>
    <row r="7758" spans="57:61" x14ac:dyDescent="0.55000000000000004">
      <c r="BE7758" s="51"/>
      <c r="BF7758" s="51"/>
      <c r="BG7758" s="51"/>
      <c r="BH7758" s="51"/>
      <c r="BI7758" s="51"/>
    </row>
    <row r="7759" spans="57:61" x14ac:dyDescent="0.55000000000000004">
      <c r="BE7759" s="51"/>
      <c r="BF7759" s="51"/>
      <c r="BG7759" s="51"/>
      <c r="BH7759" s="51"/>
      <c r="BI7759" s="51"/>
    </row>
    <row r="7760" spans="57:61" x14ac:dyDescent="0.55000000000000004">
      <c r="BE7760" s="51"/>
      <c r="BF7760" s="51"/>
      <c r="BG7760" s="51"/>
      <c r="BH7760" s="51"/>
      <c r="BI7760" s="51"/>
    </row>
    <row r="7761" spans="57:61" x14ac:dyDescent="0.55000000000000004">
      <c r="BE7761" s="51"/>
      <c r="BF7761" s="51"/>
      <c r="BG7761" s="51"/>
      <c r="BH7761" s="51"/>
      <c r="BI7761" s="51"/>
    </row>
    <row r="7762" spans="57:61" x14ac:dyDescent="0.55000000000000004">
      <c r="BE7762" s="51"/>
      <c r="BF7762" s="51"/>
      <c r="BG7762" s="51"/>
      <c r="BH7762" s="51"/>
      <c r="BI7762" s="51"/>
    </row>
    <row r="7763" spans="57:61" x14ac:dyDescent="0.55000000000000004">
      <c r="BE7763" s="51"/>
      <c r="BF7763" s="51"/>
      <c r="BG7763" s="51"/>
      <c r="BH7763" s="51"/>
      <c r="BI7763" s="51"/>
    </row>
    <row r="7764" spans="57:61" x14ac:dyDescent="0.55000000000000004">
      <c r="BE7764" s="51"/>
      <c r="BF7764" s="51"/>
      <c r="BG7764" s="51"/>
      <c r="BH7764" s="51"/>
      <c r="BI7764" s="51"/>
    </row>
    <row r="7765" spans="57:61" x14ac:dyDescent="0.55000000000000004">
      <c r="BE7765" s="51"/>
      <c r="BF7765" s="51"/>
      <c r="BG7765" s="51"/>
      <c r="BH7765" s="51"/>
      <c r="BI7765" s="51"/>
    </row>
    <row r="7766" spans="57:61" x14ac:dyDescent="0.55000000000000004">
      <c r="BE7766" s="51"/>
      <c r="BF7766" s="51"/>
      <c r="BG7766" s="51"/>
      <c r="BH7766" s="51"/>
      <c r="BI7766" s="51"/>
    </row>
    <row r="7767" spans="57:61" x14ac:dyDescent="0.55000000000000004">
      <c r="BE7767" s="51"/>
      <c r="BF7767" s="51"/>
      <c r="BG7767" s="51"/>
      <c r="BH7767" s="51"/>
      <c r="BI7767" s="51"/>
    </row>
    <row r="7768" spans="57:61" x14ac:dyDescent="0.55000000000000004">
      <c r="BE7768" s="51"/>
      <c r="BF7768" s="51"/>
      <c r="BG7768" s="51"/>
      <c r="BH7768" s="51"/>
      <c r="BI7768" s="51"/>
    </row>
    <row r="7769" spans="57:61" x14ac:dyDescent="0.55000000000000004">
      <c r="BE7769" s="51"/>
      <c r="BF7769" s="51"/>
      <c r="BG7769" s="51"/>
      <c r="BH7769" s="51"/>
      <c r="BI7769" s="51"/>
    </row>
    <row r="7770" spans="57:61" x14ac:dyDescent="0.55000000000000004">
      <c r="BE7770" s="51"/>
      <c r="BF7770" s="51"/>
      <c r="BG7770" s="51"/>
      <c r="BH7770" s="51"/>
      <c r="BI7770" s="51"/>
    </row>
    <row r="7771" spans="57:61" x14ac:dyDescent="0.55000000000000004">
      <c r="BE7771" s="51"/>
      <c r="BF7771" s="51"/>
      <c r="BG7771" s="51"/>
      <c r="BH7771" s="51"/>
      <c r="BI7771" s="51"/>
    </row>
    <row r="7772" spans="57:61" x14ac:dyDescent="0.55000000000000004">
      <c r="BE7772" s="51"/>
      <c r="BF7772" s="51"/>
      <c r="BG7772" s="51"/>
      <c r="BH7772" s="51"/>
      <c r="BI7772" s="51"/>
    </row>
    <row r="7773" spans="57:61" x14ac:dyDescent="0.55000000000000004">
      <c r="BE7773" s="51"/>
      <c r="BF7773" s="51"/>
      <c r="BG7773" s="51"/>
      <c r="BH7773" s="51"/>
      <c r="BI7773" s="51"/>
    </row>
    <row r="7774" spans="57:61" x14ac:dyDescent="0.55000000000000004">
      <c r="BE7774" s="51"/>
      <c r="BF7774" s="51"/>
      <c r="BG7774" s="51"/>
      <c r="BH7774" s="51"/>
      <c r="BI7774" s="51"/>
    </row>
    <row r="7775" spans="57:61" x14ac:dyDescent="0.55000000000000004">
      <c r="BE7775" s="51"/>
      <c r="BF7775" s="51"/>
      <c r="BG7775" s="51"/>
      <c r="BH7775" s="51"/>
      <c r="BI7775" s="51"/>
    </row>
    <row r="7776" spans="57:61" x14ac:dyDescent="0.55000000000000004">
      <c r="BE7776" s="51"/>
      <c r="BF7776" s="51"/>
      <c r="BG7776" s="51"/>
      <c r="BH7776" s="51"/>
      <c r="BI7776" s="51"/>
    </row>
    <row r="7777" spans="57:61" x14ac:dyDescent="0.55000000000000004">
      <c r="BE7777" s="51"/>
      <c r="BF7777" s="51"/>
      <c r="BG7777" s="51"/>
      <c r="BH7777" s="51"/>
      <c r="BI7777" s="51"/>
    </row>
    <row r="7778" spans="57:61" x14ac:dyDescent="0.55000000000000004">
      <c r="BE7778" s="51"/>
      <c r="BF7778" s="51"/>
      <c r="BG7778" s="51"/>
      <c r="BH7778" s="51"/>
      <c r="BI7778" s="51"/>
    </row>
    <row r="7779" spans="57:61" x14ac:dyDescent="0.55000000000000004">
      <c r="BE7779" s="51"/>
      <c r="BF7779" s="51"/>
      <c r="BG7779" s="51"/>
      <c r="BH7779" s="51"/>
      <c r="BI7779" s="51"/>
    </row>
    <row r="7780" spans="57:61" x14ac:dyDescent="0.55000000000000004">
      <c r="BE7780" s="51"/>
      <c r="BF7780" s="51"/>
      <c r="BG7780" s="51"/>
      <c r="BH7780" s="51"/>
      <c r="BI7780" s="51"/>
    </row>
    <row r="7781" spans="57:61" x14ac:dyDescent="0.55000000000000004">
      <c r="BE7781" s="51"/>
      <c r="BF7781" s="51"/>
      <c r="BG7781" s="51"/>
      <c r="BH7781" s="51"/>
      <c r="BI7781" s="51"/>
    </row>
    <row r="7782" spans="57:61" x14ac:dyDescent="0.55000000000000004">
      <c r="BE7782" s="51"/>
      <c r="BF7782" s="51"/>
      <c r="BG7782" s="51"/>
      <c r="BH7782" s="51"/>
      <c r="BI7782" s="51"/>
    </row>
    <row r="7783" spans="57:61" x14ac:dyDescent="0.55000000000000004">
      <c r="BE7783" s="51"/>
      <c r="BF7783" s="51"/>
      <c r="BG7783" s="51"/>
      <c r="BH7783" s="51"/>
      <c r="BI7783" s="51"/>
    </row>
    <row r="7784" spans="57:61" x14ac:dyDescent="0.55000000000000004">
      <c r="BE7784" s="51"/>
      <c r="BF7784" s="51"/>
      <c r="BG7784" s="51"/>
      <c r="BH7784" s="51"/>
      <c r="BI7784" s="51"/>
    </row>
    <row r="7785" spans="57:61" x14ac:dyDescent="0.55000000000000004">
      <c r="BE7785" s="51"/>
      <c r="BF7785" s="51"/>
      <c r="BG7785" s="51"/>
      <c r="BH7785" s="51"/>
      <c r="BI7785" s="51"/>
    </row>
    <row r="7786" spans="57:61" x14ac:dyDescent="0.55000000000000004">
      <c r="BE7786" s="51"/>
      <c r="BF7786" s="51"/>
      <c r="BG7786" s="51"/>
      <c r="BH7786" s="51"/>
      <c r="BI7786" s="51"/>
    </row>
    <row r="7787" spans="57:61" x14ac:dyDescent="0.55000000000000004">
      <c r="BE7787" s="51"/>
      <c r="BF7787" s="51"/>
      <c r="BG7787" s="51"/>
      <c r="BH7787" s="51"/>
      <c r="BI7787" s="51"/>
    </row>
    <row r="7788" spans="57:61" x14ac:dyDescent="0.55000000000000004">
      <c r="BE7788" s="51"/>
      <c r="BF7788" s="51"/>
      <c r="BG7788" s="51"/>
      <c r="BH7788" s="51"/>
      <c r="BI7788" s="51"/>
    </row>
    <row r="7789" spans="57:61" x14ac:dyDescent="0.55000000000000004">
      <c r="BE7789" s="51"/>
      <c r="BF7789" s="51"/>
      <c r="BG7789" s="51"/>
      <c r="BH7789" s="51"/>
      <c r="BI7789" s="51"/>
    </row>
    <row r="7790" spans="57:61" x14ac:dyDescent="0.55000000000000004">
      <c r="BE7790" s="51"/>
      <c r="BF7790" s="51"/>
      <c r="BG7790" s="51"/>
      <c r="BH7790" s="51"/>
      <c r="BI7790" s="51"/>
    </row>
    <row r="7791" spans="57:61" x14ac:dyDescent="0.55000000000000004">
      <c r="BE7791" s="51"/>
      <c r="BF7791" s="51"/>
      <c r="BG7791" s="51"/>
      <c r="BH7791" s="51"/>
      <c r="BI7791" s="51"/>
    </row>
    <row r="7792" spans="57:61" x14ac:dyDescent="0.55000000000000004">
      <c r="BE7792" s="51"/>
      <c r="BF7792" s="51"/>
      <c r="BG7792" s="51"/>
      <c r="BH7792" s="51"/>
      <c r="BI7792" s="51"/>
    </row>
    <row r="7793" spans="57:61" x14ac:dyDescent="0.55000000000000004">
      <c r="BE7793" s="51"/>
      <c r="BF7793" s="51"/>
      <c r="BG7793" s="51"/>
      <c r="BH7793" s="51"/>
      <c r="BI7793" s="51"/>
    </row>
    <row r="7794" spans="57:61" x14ac:dyDescent="0.55000000000000004">
      <c r="BE7794" s="51"/>
      <c r="BF7794" s="51"/>
      <c r="BG7794" s="51"/>
      <c r="BH7794" s="51"/>
      <c r="BI7794" s="51"/>
    </row>
    <row r="7795" spans="57:61" x14ac:dyDescent="0.55000000000000004">
      <c r="BE7795" s="51"/>
      <c r="BF7795" s="51"/>
      <c r="BG7795" s="51"/>
      <c r="BH7795" s="51"/>
      <c r="BI7795" s="51"/>
    </row>
    <row r="7796" spans="57:61" x14ac:dyDescent="0.55000000000000004">
      <c r="BE7796" s="51"/>
      <c r="BF7796" s="51"/>
      <c r="BG7796" s="51"/>
      <c r="BH7796" s="51"/>
      <c r="BI7796" s="51"/>
    </row>
    <row r="7797" spans="57:61" x14ac:dyDescent="0.55000000000000004">
      <c r="BE7797" s="51"/>
      <c r="BF7797" s="51"/>
      <c r="BG7797" s="51"/>
      <c r="BH7797" s="51"/>
      <c r="BI7797" s="51"/>
    </row>
    <row r="7798" spans="57:61" x14ac:dyDescent="0.55000000000000004">
      <c r="BE7798" s="51"/>
      <c r="BF7798" s="51"/>
      <c r="BG7798" s="51"/>
      <c r="BH7798" s="51"/>
      <c r="BI7798" s="51"/>
    </row>
    <row r="7799" spans="57:61" x14ac:dyDescent="0.55000000000000004">
      <c r="BE7799" s="51"/>
      <c r="BF7799" s="51"/>
      <c r="BG7799" s="51"/>
      <c r="BH7799" s="51"/>
      <c r="BI7799" s="51"/>
    </row>
    <row r="7800" spans="57:61" x14ac:dyDescent="0.55000000000000004">
      <c r="BE7800" s="51"/>
      <c r="BF7800" s="51"/>
      <c r="BG7800" s="51"/>
      <c r="BH7800" s="51"/>
      <c r="BI7800" s="51"/>
    </row>
    <row r="7801" spans="57:61" x14ac:dyDescent="0.55000000000000004">
      <c r="BE7801" s="51"/>
      <c r="BF7801" s="51"/>
      <c r="BG7801" s="51"/>
      <c r="BH7801" s="51"/>
      <c r="BI7801" s="51"/>
    </row>
    <row r="7802" spans="57:61" x14ac:dyDescent="0.55000000000000004">
      <c r="BE7802" s="51"/>
      <c r="BF7802" s="51"/>
      <c r="BG7802" s="51"/>
      <c r="BH7802" s="51"/>
      <c r="BI7802" s="51"/>
    </row>
    <row r="7803" spans="57:61" x14ac:dyDescent="0.55000000000000004">
      <c r="BE7803" s="51"/>
      <c r="BF7803" s="51"/>
      <c r="BG7803" s="51"/>
      <c r="BH7803" s="51"/>
      <c r="BI7803" s="51"/>
    </row>
    <row r="7804" spans="57:61" x14ac:dyDescent="0.55000000000000004">
      <c r="BE7804" s="51"/>
      <c r="BF7804" s="51"/>
      <c r="BG7804" s="51"/>
      <c r="BH7804" s="51"/>
      <c r="BI7804" s="51"/>
    </row>
    <row r="7805" spans="57:61" x14ac:dyDescent="0.55000000000000004">
      <c r="BE7805" s="51"/>
      <c r="BF7805" s="51"/>
      <c r="BG7805" s="51"/>
      <c r="BH7805" s="51"/>
      <c r="BI7805" s="51"/>
    </row>
    <row r="7806" spans="57:61" x14ac:dyDescent="0.55000000000000004">
      <c r="BE7806" s="51"/>
      <c r="BF7806" s="51"/>
      <c r="BG7806" s="51"/>
      <c r="BH7806" s="51"/>
      <c r="BI7806" s="51"/>
    </row>
    <row r="7807" spans="57:61" x14ac:dyDescent="0.55000000000000004">
      <c r="BE7807" s="51"/>
      <c r="BF7807" s="51"/>
      <c r="BG7807" s="51"/>
      <c r="BH7807" s="51"/>
      <c r="BI7807" s="51"/>
    </row>
    <row r="7808" spans="57:61" x14ac:dyDescent="0.55000000000000004">
      <c r="BE7808" s="51"/>
      <c r="BF7808" s="51"/>
      <c r="BG7808" s="51"/>
      <c r="BH7808" s="51"/>
      <c r="BI7808" s="51"/>
    </row>
    <row r="7809" spans="57:61" x14ac:dyDescent="0.55000000000000004">
      <c r="BE7809" s="51"/>
      <c r="BF7809" s="51"/>
      <c r="BG7809" s="51"/>
      <c r="BH7809" s="51"/>
      <c r="BI7809" s="51"/>
    </row>
    <row r="7810" spans="57:61" x14ac:dyDescent="0.55000000000000004">
      <c r="BE7810" s="51"/>
      <c r="BF7810" s="51"/>
      <c r="BG7810" s="51"/>
      <c r="BH7810" s="51"/>
      <c r="BI7810" s="51"/>
    </row>
    <row r="7811" spans="57:61" x14ac:dyDescent="0.55000000000000004">
      <c r="BE7811" s="51"/>
      <c r="BF7811" s="51"/>
      <c r="BG7811" s="51"/>
      <c r="BH7811" s="51"/>
      <c r="BI7811" s="51"/>
    </row>
    <row r="7812" spans="57:61" x14ac:dyDescent="0.55000000000000004">
      <c r="BE7812" s="51"/>
      <c r="BF7812" s="51"/>
      <c r="BG7812" s="51"/>
      <c r="BH7812" s="51"/>
      <c r="BI7812" s="51"/>
    </row>
    <row r="7813" spans="57:61" x14ac:dyDescent="0.55000000000000004">
      <c r="BE7813" s="51"/>
      <c r="BF7813" s="51"/>
      <c r="BG7813" s="51"/>
      <c r="BH7813" s="51"/>
      <c r="BI7813" s="51"/>
    </row>
    <row r="7814" spans="57:61" x14ac:dyDescent="0.55000000000000004">
      <c r="BE7814" s="51"/>
      <c r="BF7814" s="51"/>
      <c r="BG7814" s="51"/>
      <c r="BH7814" s="51"/>
      <c r="BI7814" s="51"/>
    </row>
    <row r="7815" spans="57:61" x14ac:dyDescent="0.55000000000000004">
      <c r="BE7815" s="51"/>
      <c r="BF7815" s="51"/>
      <c r="BG7815" s="51"/>
      <c r="BH7815" s="51"/>
      <c r="BI7815" s="51"/>
    </row>
    <row r="7816" spans="57:61" x14ac:dyDescent="0.55000000000000004">
      <c r="BE7816" s="51"/>
      <c r="BF7816" s="51"/>
      <c r="BG7816" s="51"/>
      <c r="BH7816" s="51"/>
      <c r="BI7816" s="51"/>
    </row>
    <row r="7817" spans="57:61" x14ac:dyDescent="0.55000000000000004">
      <c r="BE7817" s="51"/>
      <c r="BF7817" s="51"/>
      <c r="BG7817" s="51"/>
      <c r="BH7817" s="51"/>
      <c r="BI7817" s="51"/>
    </row>
    <row r="7818" spans="57:61" x14ac:dyDescent="0.55000000000000004">
      <c r="BE7818" s="51"/>
      <c r="BF7818" s="51"/>
      <c r="BG7818" s="51"/>
      <c r="BH7818" s="51"/>
      <c r="BI7818" s="51"/>
    </row>
    <row r="7819" spans="57:61" x14ac:dyDescent="0.55000000000000004">
      <c r="BE7819" s="51"/>
      <c r="BF7819" s="51"/>
      <c r="BG7819" s="51"/>
      <c r="BH7819" s="51"/>
      <c r="BI7819" s="51"/>
    </row>
    <row r="7820" spans="57:61" x14ac:dyDescent="0.55000000000000004">
      <c r="BE7820" s="51"/>
      <c r="BF7820" s="51"/>
      <c r="BG7820" s="51"/>
      <c r="BH7820" s="51"/>
      <c r="BI7820" s="51"/>
    </row>
    <row r="7821" spans="57:61" x14ac:dyDescent="0.55000000000000004">
      <c r="BE7821" s="51"/>
      <c r="BF7821" s="51"/>
      <c r="BG7821" s="51"/>
      <c r="BH7821" s="51"/>
      <c r="BI7821" s="51"/>
    </row>
    <row r="7822" spans="57:61" x14ac:dyDescent="0.55000000000000004">
      <c r="BE7822" s="51"/>
      <c r="BF7822" s="51"/>
      <c r="BG7822" s="51"/>
      <c r="BH7822" s="51"/>
      <c r="BI7822" s="51"/>
    </row>
    <row r="7823" spans="57:61" x14ac:dyDescent="0.55000000000000004">
      <c r="BE7823" s="51"/>
      <c r="BF7823" s="51"/>
      <c r="BG7823" s="51"/>
      <c r="BH7823" s="51"/>
      <c r="BI7823" s="51"/>
    </row>
    <row r="7824" spans="57:61" x14ac:dyDescent="0.55000000000000004">
      <c r="BE7824" s="51"/>
      <c r="BF7824" s="51"/>
      <c r="BG7824" s="51"/>
      <c r="BH7824" s="51"/>
      <c r="BI7824" s="51"/>
    </row>
    <row r="7825" spans="57:61" x14ac:dyDescent="0.55000000000000004">
      <c r="BE7825" s="51"/>
      <c r="BF7825" s="51"/>
      <c r="BG7825" s="51"/>
      <c r="BH7825" s="51"/>
      <c r="BI7825" s="51"/>
    </row>
    <row r="7826" spans="57:61" x14ac:dyDescent="0.55000000000000004">
      <c r="BE7826" s="51"/>
      <c r="BF7826" s="51"/>
      <c r="BG7826" s="51"/>
      <c r="BH7826" s="51"/>
      <c r="BI7826" s="51"/>
    </row>
    <row r="7827" spans="57:61" x14ac:dyDescent="0.55000000000000004">
      <c r="BE7827" s="51"/>
      <c r="BF7827" s="51"/>
      <c r="BG7827" s="51"/>
      <c r="BH7827" s="51"/>
      <c r="BI7827" s="51"/>
    </row>
    <row r="7828" spans="57:61" x14ac:dyDescent="0.55000000000000004">
      <c r="BE7828" s="51"/>
      <c r="BF7828" s="51"/>
      <c r="BG7828" s="51"/>
      <c r="BH7828" s="51"/>
      <c r="BI7828" s="51"/>
    </row>
    <row r="7829" spans="57:61" x14ac:dyDescent="0.55000000000000004">
      <c r="BE7829" s="51"/>
      <c r="BF7829" s="51"/>
      <c r="BG7829" s="51"/>
      <c r="BH7829" s="51"/>
      <c r="BI7829" s="51"/>
    </row>
    <row r="7830" spans="57:61" x14ac:dyDescent="0.55000000000000004">
      <c r="BE7830" s="51"/>
      <c r="BF7830" s="51"/>
      <c r="BG7830" s="51"/>
      <c r="BH7830" s="51"/>
      <c r="BI7830" s="51"/>
    </row>
    <row r="7831" spans="57:61" x14ac:dyDescent="0.55000000000000004">
      <c r="BE7831" s="51"/>
      <c r="BF7831" s="51"/>
      <c r="BG7831" s="51"/>
      <c r="BH7831" s="51"/>
      <c r="BI7831" s="51"/>
    </row>
    <row r="7832" spans="57:61" x14ac:dyDescent="0.55000000000000004">
      <c r="BE7832" s="51"/>
      <c r="BF7832" s="51"/>
      <c r="BG7832" s="51"/>
      <c r="BH7832" s="51"/>
      <c r="BI7832" s="51"/>
    </row>
    <row r="7833" spans="57:61" x14ac:dyDescent="0.55000000000000004">
      <c r="BE7833" s="51"/>
      <c r="BF7833" s="51"/>
      <c r="BG7833" s="51"/>
      <c r="BH7833" s="51"/>
      <c r="BI7833" s="51"/>
    </row>
    <row r="7834" spans="57:61" x14ac:dyDescent="0.55000000000000004">
      <c r="BE7834" s="51"/>
      <c r="BF7834" s="51"/>
      <c r="BG7834" s="51"/>
      <c r="BH7834" s="51"/>
      <c r="BI7834" s="51"/>
    </row>
    <row r="7835" spans="57:61" x14ac:dyDescent="0.55000000000000004">
      <c r="BE7835" s="51"/>
      <c r="BF7835" s="51"/>
      <c r="BG7835" s="51"/>
      <c r="BH7835" s="51"/>
      <c r="BI7835" s="51"/>
    </row>
    <row r="7836" spans="57:61" x14ac:dyDescent="0.55000000000000004">
      <c r="BE7836" s="51"/>
      <c r="BF7836" s="51"/>
      <c r="BG7836" s="51"/>
      <c r="BH7836" s="51"/>
      <c r="BI7836" s="51"/>
    </row>
    <row r="7837" spans="57:61" x14ac:dyDescent="0.55000000000000004">
      <c r="BE7837" s="51"/>
      <c r="BF7837" s="51"/>
      <c r="BG7837" s="51"/>
      <c r="BH7837" s="51"/>
      <c r="BI7837" s="51"/>
    </row>
    <row r="7838" spans="57:61" x14ac:dyDescent="0.55000000000000004">
      <c r="BE7838" s="51"/>
      <c r="BF7838" s="51"/>
      <c r="BG7838" s="51"/>
      <c r="BH7838" s="51"/>
      <c r="BI7838" s="51"/>
    </row>
    <row r="7839" spans="57:61" x14ac:dyDescent="0.55000000000000004">
      <c r="BE7839" s="51"/>
      <c r="BF7839" s="51"/>
      <c r="BG7839" s="51"/>
      <c r="BH7839" s="51"/>
      <c r="BI7839" s="51"/>
    </row>
    <row r="7840" spans="57:61" x14ac:dyDescent="0.55000000000000004">
      <c r="BE7840" s="51"/>
      <c r="BF7840" s="51"/>
      <c r="BG7840" s="51"/>
      <c r="BH7840" s="51"/>
      <c r="BI7840" s="51"/>
    </row>
    <row r="7841" spans="57:61" x14ac:dyDescent="0.55000000000000004">
      <c r="BE7841" s="51"/>
      <c r="BF7841" s="51"/>
      <c r="BG7841" s="51"/>
      <c r="BH7841" s="51"/>
      <c r="BI7841" s="51"/>
    </row>
    <row r="7842" spans="57:61" x14ac:dyDescent="0.55000000000000004">
      <c r="BE7842" s="51"/>
      <c r="BF7842" s="51"/>
      <c r="BG7842" s="51"/>
      <c r="BH7842" s="51"/>
      <c r="BI7842" s="51"/>
    </row>
    <row r="7843" spans="57:61" x14ac:dyDescent="0.55000000000000004">
      <c r="BE7843" s="51"/>
      <c r="BF7843" s="51"/>
      <c r="BG7843" s="51"/>
      <c r="BH7843" s="51"/>
      <c r="BI7843" s="51"/>
    </row>
    <row r="7844" spans="57:61" x14ac:dyDescent="0.55000000000000004">
      <c r="BE7844" s="51"/>
      <c r="BF7844" s="51"/>
      <c r="BG7844" s="51"/>
      <c r="BH7844" s="51"/>
      <c r="BI7844" s="51"/>
    </row>
    <row r="7845" spans="57:61" x14ac:dyDescent="0.55000000000000004">
      <c r="BE7845" s="51"/>
      <c r="BF7845" s="51"/>
      <c r="BG7845" s="51"/>
      <c r="BH7845" s="51"/>
      <c r="BI7845" s="51"/>
    </row>
    <row r="7846" spans="57:61" x14ac:dyDescent="0.55000000000000004">
      <c r="BE7846" s="51"/>
      <c r="BF7846" s="51"/>
      <c r="BG7846" s="51"/>
      <c r="BH7846" s="51"/>
      <c r="BI7846" s="51"/>
    </row>
    <row r="7847" spans="57:61" x14ac:dyDescent="0.55000000000000004">
      <c r="BE7847" s="51"/>
      <c r="BF7847" s="51"/>
      <c r="BG7847" s="51"/>
      <c r="BH7847" s="51"/>
      <c r="BI7847" s="51"/>
    </row>
    <row r="7848" spans="57:61" x14ac:dyDescent="0.55000000000000004">
      <c r="BE7848" s="51"/>
      <c r="BF7848" s="51"/>
      <c r="BG7848" s="51"/>
      <c r="BH7848" s="51"/>
      <c r="BI7848" s="51"/>
    </row>
    <row r="7849" spans="57:61" x14ac:dyDescent="0.55000000000000004">
      <c r="BE7849" s="51"/>
      <c r="BF7849" s="51"/>
      <c r="BG7849" s="51"/>
      <c r="BH7849" s="51"/>
      <c r="BI7849" s="51"/>
    </row>
    <row r="7850" spans="57:61" x14ac:dyDescent="0.55000000000000004">
      <c r="BE7850" s="51"/>
      <c r="BF7850" s="51"/>
      <c r="BG7850" s="51"/>
      <c r="BH7850" s="51"/>
      <c r="BI7850" s="51"/>
    </row>
    <row r="7851" spans="57:61" x14ac:dyDescent="0.55000000000000004">
      <c r="BE7851" s="51"/>
      <c r="BF7851" s="51"/>
      <c r="BG7851" s="51"/>
      <c r="BH7851" s="51"/>
      <c r="BI7851" s="51"/>
    </row>
    <row r="7852" spans="57:61" x14ac:dyDescent="0.55000000000000004">
      <c r="BE7852" s="51"/>
      <c r="BF7852" s="51"/>
      <c r="BG7852" s="51"/>
      <c r="BH7852" s="51"/>
      <c r="BI7852" s="51"/>
    </row>
    <row r="7853" spans="57:61" x14ac:dyDescent="0.55000000000000004">
      <c r="BE7853" s="51"/>
      <c r="BF7853" s="51"/>
      <c r="BG7853" s="51"/>
      <c r="BH7853" s="51"/>
      <c r="BI7853" s="51"/>
    </row>
    <row r="7854" spans="57:61" x14ac:dyDescent="0.55000000000000004">
      <c r="BE7854" s="51"/>
      <c r="BF7854" s="51"/>
      <c r="BG7854" s="51"/>
      <c r="BH7854" s="51"/>
      <c r="BI7854" s="51"/>
    </row>
    <row r="7855" spans="57:61" x14ac:dyDescent="0.55000000000000004">
      <c r="BE7855" s="51"/>
      <c r="BF7855" s="51"/>
      <c r="BG7855" s="51"/>
      <c r="BH7855" s="51"/>
      <c r="BI7855" s="51"/>
    </row>
    <row r="7856" spans="57:61" x14ac:dyDescent="0.55000000000000004">
      <c r="BE7856" s="51"/>
      <c r="BF7856" s="51"/>
      <c r="BG7856" s="51"/>
      <c r="BH7856" s="51"/>
      <c r="BI7856" s="51"/>
    </row>
    <row r="7857" spans="57:61" x14ac:dyDescent="0.55000000000000004">
      <c r="BE7857" s="51"/>
      <c r="BF7857" s="51"/>
      <c r="BG7857" s="51"/>
      <c r="BH7857" s="51"/>
      <c r="BI7857" s="51"/>
    </row>
    <row r="7858" spans="57:61" x14ac:dyDescent="0.55000000000000004">
      <c r="BE7858" s="51"/>
      <c r="BF7858" s="51"/>
      <c r="BG7858" s="51"/>
      <c r="BH7858" s="51"/>
      <c r="BI7858" s="51"/>
    </row>
    <row r="7859" spans="57:61" x14ac:dyDescent="0.55000000000000004">
      <c r="BE7859" s="51"/>
      <c r="BF7859" s="51"/>
      <c r="BG7859" s="51"/>
      <c r="BH7859" s="51"/>
      <c r="BI7859" s="51"/>
    </row>
    <row r="7860" spans="57:61" x14ac:dyDescent="0.55000000000000004">
      <c r="BE7860" s="51"/>
      <c r="BF7860" s="51"/>
      <c r="BG7860" s="51"/>
      <c r="BH7860" s="51"/>
      <c r="BI7860" s="51"/>
    </row>
    <row r="7861" spans="57:61" x14ac:dyDescent="0.55000000000000004">
      <c r="BE7861" s="51"/>
      <c r="BF7861" s="51"/>
      <c r="BG7861" s="51"/>
      <c r="BH7861" s="51"/>
      <c r="BI7861" s="51"/>
    </row>
    <row r="7862" spans="57:61" x14ac:dyDescent="0.55000000000000004">
      <c r="BE7862" s="51"/>
      <c r="BF7862" s="51"/>
      <c r="BG7862" s="51"/>
      <c r="BH7862" s="51"/>
      <c r="BI7862" s="51"/>
    </row>
    <row r="7863" spans="57:61" x14ac:dyDescent="0.55000000000000004">
      <c r="BE7863" s="51"/>
      <c r="BF7863" s="51"/>
      <c r="BG7863" s="51"/>
      <c r="BH7863" s="51"/>
      <c r="BI7863" s="51"/>
    </row>
    <row r="7864" spans="57:61" x14ac:dyDescent="0.55000000000000004">
      <c r="BE7864" s="51"/>
      <c r="BF7864" s="51"/>
      <c r="BG7864" s="51"/>
      <c r="BH7864" s="51"/>
      <c r="BI7864" s="51"/>
    </row>
    <row r="7865" spans="57:61" x14ac:dyDescent="0.55000000000000004">
      <c r="BE7865" s="51"/>
      <c r="BF7865" s="51"/>
      <c r="BG7865" s="51"/>
      <c r="BH7865" s="51"/>
      <c r="BI7865" s="51"/>
    </row>
    <row r="7866" spans="57:61" x14ac:dyDescent="0.55000000000000004">
      <c r="BE7866" s="51"/>
      <c r="BF7866" s="51"/>
      <c r="BG7866" s="51"/>
      <c r="BH7866" s="51"/>
      <c r="BI7866" s="51"/>
    </row>
    <row r="7867" spans="57:61" x14ac:dyDescent="0.55000000000000004">
      <c r="BE7867" s="51"/>
      <c r="BF7867" s="51"/>
      <c r="BG7867" s="51"/>
      <c r="BH7867" s="51"/>
      <c r="BI7867" s="51"/>
    </row>
    <row r="7868" spans="57:61" x14ac:dyDescent="0.55000000000000004">
      <c r="BE7868" s="51"/>
      <c r="BF7868" s="51"/>
      <c r="BG7868" s="51"/>
      <c r="BH7868" s="51"/>
      <c r="BI7868" s="51"/>
    </row>
    <row r="7869" spans="57:61" x14ac:dyDescent="0.55000000000000004">
      <c r="BE7869" s="51"/>
      <c r="BF7869" s="51"/>
      <c r="BG7869" s="51"/>
      <c r="BH7869" s="51"/>
      <c r="BI7869" s="51"/>
    </row>
    <row r="7870" spans="57:61" x14ac:dyDescent="0.55000000000000004">
      <c r="BE7870" s="51"/>
      <c r="BF7870" s="51"/>
      <c r="BG7870" s="51"/>
      <c r="BH7870" s="51"/>
      <c r="BI7870" s="51"/>
    </row>
    <row r="7871" spans="57:61" x14ac:dyDescent="0.55000000000000004">
      <c r="BE7871" s="51"/>
      <c r="BF7871" s="51"/>
      <c r="BG7871" s="51"/>
      <c r="BH7871" s="51"/>
      <c r="BI7871" s="51"/>
    </row>
    <row r="7872" spans="57:61" x14ac:dyDescent="0.55000000000000004">
      <c r="BE7872" s="51"/>
      <c r="BF7872" s="51"/>
      <c r="BG7872" s="51"/>
      <c r="BH7872" s="51"/>
      <c r="BI7872" s="51"/>
    </row>
    <row r="7873" spans="57:61" x14ac:dyDescent="0.55000000000000004">
      <c r="BE7873" s="51"/>
      <c r="BF7873" s="51"/>
      <c r="BG7873" s="51"/>
      <c r="BH7873" s="51"/>
      <c r="BI7873" s="51"/>
    </row>
    <row r="7874" spans="57:61" x14ac:dyDescent="0.55000000000000004">
      <c r="BE7874" s="51"/>
      <c r="BF7874" s="51"/>
      <c r="BG7874" s="51"/>
      <c r="BH7874" s="51"/>
      <c r="BI7874" s="51"/>
    </row>
    <row r="7875" spans="57:61" x14ac:dyDescent="0.55000000000000004">
      <c r="BE7875" s="51"/>
      <c r="BF7875" s="51"/>
      <c r="BG7875" s="51"/>
      <c r="BH7875" s="51"/>
      <c r="BI7875" s="51"/>
    </row>
    <row r="7876" spans="57:61" x14ac:dyDescent="0.55000000000000004">
      <c r="BE7876" s="51"/>
      <c r="BF7876" s="51"/>
      <c r="BG7876" s="51"/>
      <c r="BH7876" s="51"/>
      <c r="BI7876" s="51"/>
    </row>
    <row r="7877" spans="57:61" x14ac:dyDescent="0.55000000000000004">
      <c r="BE7877" s="51"/>
      <c r="BF7877" s="51"/>
      <c r="BG7877" s="51"/>
      <c r="BH7877" s="51"/>
      <c r="BI7877" s="51"/>
    </row>
    <row r="7878" spans="57:61" x14ac:dyDescent="0.55000000000000004">
      <c r="BE7878" s="51"/>
      <c r="BF7878" s="51"/>
      <c r="BG7878" s="51"/>
      <c r="BH7878" s="51"/>
      <c r="BI7878" s="51"/>
    </row>
    <row r="7879" spans="57:61" x14ac:dyDescent="0.55000000000000004">
      <c r="BE7879" s="51"/>
      <c r="BF7879" s="51"/>
      <c r="BG7879" s="51"/>
      <c r="BH7879" s="51"/>
      <c r="BI7879" s="51"/>
    </row>
    <row r="7880" spans="57:61" x14ac:dyDescent="0.55000000000000004">
      <c r="BE7880" s="51"/>
      <c r="BF7880" s="51"/>
      <c r="BG7880" s="51"/>
      <c r="BH7880" s="51"/>
      <c r="BI7880" s="51"/>
    </row>
    <row r="7881" spans="57:61" x14ac:dyDescent="0.55000000000000004">
      <c r="BE7881" s="51"/>
      <c r="BF7881" s="51"/>
      <c r="BG7881" s="51"/>
      <c r="BH7881" s="51"/>
      <c r="BI7881" s="51"/>
    </row>
    <row r="7882" spans="57:61" x14ac:dyDescent="0.55000000000000004">
      <c r="BE7882" s="51"/>
      <c r="BF7882" s="51"/>
      <c r="BG7882" s="51"/>
      <c r="BH7882" s="51"/>
      <c r="BI7882" s="51"/>
    </row>
    <row r="7883" spans="57:61" x14ac:dyDescent="0.55000000000000004">
      <c r="BE7883" s="51"/>
      <c r="BF7883" s="51"/>
      <c r="BG7883" s="51"/>
      <c r="BH7883" s="51"/>
      <c r="BI7883" s="51"/>
    </row>
    <row r="7884" spans="57:61" x14ac:dyDescent="0.55000000000000004">
      <c r="BE7884" s="51"/>
      <c r="BF7884" s="51"/>
      <c r="BG7884" s="51"/>
      <c r="BH7884" s="51"/>
      <c r="BI7884" s="51"/>
    </row>
    <row r="7885" spans="57:61" x14ac:dyDescent="0.55000000000000004">
      <c r="BE7885" s="51"/>
      <c r="BF7885" s="51"/>
      <c r="BG7885" s="51"/>
      <c r="BH7885" s="51"/>
      <c r="BI7885" s="51"/>
    </row>
    <row r="7886" spans="57:61" x14ac:dyDescent="0.55000000000000004">
      <c r="BE7886" s="51"/>
      <c r="BF7886" s="51"/>
      <c r="BG7886" s="51"/>
      <c r="BH7886" s="51"/>
      <c r="BI7886" s="51"/>
    </row>
    <row r="7887" spans="57:61" x14ac:dyDescent="0.55000000000000004">
      <c r="BE7887" s="51"/>
      <c r="BF7887" s="51"/>
      <c r="BG7887" s="51"/>
      <c r="BH7887" s="51"/>
      <c r="BI7887" s="51"/>
    </row>
    <row r="7888" spans="57:61" x14ac:dyDescent="0.55000000000000004">
      <c r="BE7888" s="51"/>
      <c r="BF7888" s="51"/>
      <c r="BG7888" s="51"/>
      <c r="BH7888" s="51"/>
      <c r="BI7888" s="51"/>
    </row>
    <row r="7889" spans="57:61" x14ac:dyDescent="0.55000000000000004">
      <c r="BE7889" s="51"/>
      <c r="BF7889" s="51"/>
      <c r="BG7889" s="51"/>
      <c r="BH7889" s="51"/>
      <c r="BI7889" s="51"/>
    </row>
    <row r="7890" spans="57:61" x14ac:dyDescent="0.55000000000000004">
      <c r="BE7890" s="51"/>
      <c r="BF7890" s="51"/>
      <c r="BG7890" s="51"/>
      <c r="BH7890" s="51"/>
      <c r="BI7890" s="51"/>
    </row>
    <row r="7891" spans="57:61" x14ac:dyDescent="0.55000000000000004">
      <c r="BE7891" s="51"/>
      <c r="BF7891" s="51"/>
      <c r="BG7891" s="51"/>
      <c r="BH7891" s="51"/>
      <c r="BI7891" s="51"/>
    </row>
    <row r="7892" spans="57:61" x14ac:dyDescent="0.55000000000000004">
      <c r="BE7892" s="51"/>
      <c r="BF7892" s="51"/>
      <c r="BG7892" s="51"/>
      <c r="BH7892" s="51"/>
      <c r="BI7892" s="51"/>
    </row>
    <row r="7893" spans="57:61" x14ac:dyDescent="0.55000000000000004">
      <c r="BE7893" s="51"/>
      <c r="BF7893" s="51"/>
      <c r="BG7893" s="51"/>
      <c r="BH7893" s="51"/>
      <c r="BI7893" s="51"/>
    </row>
    <row r="7894" spans="57:61" x14ac:dyDescent="0.55000000000000004">
      <c r="BE7894" s="51"/>
      <c r="BF7894" s="51"/>
      <c r="BG7894" s="51"/>
      <c r="BH7894" s="51"/>
      <c r="BI7894" s="51"/>
    </row>
    <row r="7895" spans="57:61" x14ac:dyDescent="0.55000000000000004">
      <c r="BE7895" s="51"/>
      <c r="BF7895" s="51"/>
      <c r="BG7895" s="51"/>
      <c r="BH7895" s="51"/>
      <c r="BI7895" s="51"/>
    </row>
    <row r="7896" spans="57:61" x14ac:dyDescent="0.55000000000000004">
      <c r="BE7896" s="51"/>
      <c r="BF7896" s="51"/>
      <c r="BG7896" s="51"/>
      <c r="BH7896" s="51"/>
      <c r="BI7896" s="51"/>
    </row>
    <row r="7897" spans="57:61" x14ac:dyDescent="0.55000000000000004">
      <c r="BE7897" s="51"/>
      <c r="BF7897" s="51"/>
      <c r="BG7897" s="51"/>
      <c r="BH7897" s="51"/>
      <c r="BI7897" s="51"/>
    </row>
    <row r="7898" spans="57:61" x14ac:dyDescent="0.55000000000000004">
      <c r="BE7898" s="51"/>
      <c r="BF7898" s="51"/>
      <c r="BG7898" s="51"/>
      <c r="BH7898" s="51"/>
      <c r="BI7898" s="51"/>
    </row>
    <row r="7899" spans="57:61" x14ac:dyDescent="0.55000000000000004">
      <c r="BE7899" s="51"/>
      <c r="BF7899" s="51"/>
      <c r="BG7899" s="51"/>
      <c r="BH7899" s="51"/>
      <c r="BI7899" s="51"/>
    </row>
    <row r="7900" spans="57:61" x14ac:dyDescent="0.55000000000000004">
      <c r="BE7900" s="51"/>
      <c r="BF7900" s="51"/>
      <c r="BG7900" s="51"/>
      <c r="BH7900" s="51"/>
      <c r="BI7900" s="51"/>
    </row>
    <row r="7901" spans="57:61" x14ac:dyDescent="0.55000000000000004">
      <c r="BE7901" s="51"/>
      <c r="BF7901" s="51"/>
      <c r="BG7901" s="51"/>
      <c r="BH7901" s="51"/>
      <c r="BI7901" s="51"/>
    </row>
    <row r="7902" spans="57:61" x14ac:dyDescent="0.55000000000000004">
      <c r="BE7902" s="51"/>
      <c r="BF7902" s="51"/>
      <c r="BG7902" s="51"/>
      <c r="BH7902" s="51"/>
      <c r="BI7902" s="51"/>
    </row>
    <row r="7903" spans="57:61" x14ac:dyDescent="0.55000000000000004">
      <c r="BE7903" s="51"/>
      <c r="BF7903" s="51"/>
      <c r="BG7903" s="51"/>
      <c r="BH7903" s="51"/>
      <c r="BI7903" s="51"/>
    </row>
    <row r="7904" spans="57:61" x14ac:dyDescent="0.55000000000000004">
      <c r="BE7904" s="51"/>
      <c r="BF7904" s="51"/>
      <c r="BG7904" s="51"/>
      <c r="BH7904" s="51"/>
      <c r="BI7904" s="51"/>
    </row>
    <row r="7905" spans="57:61" x14ac:dyDescent="0.55000000000000004">
      <c r="BE7905" s="51"/>
      <c r="BF7905" s="51"/>
      <c r="BG7905" s="51"/>
      <c r="BH7905" s="51"/>
      <c r="BI7905" s="51"/>
    </row>
    <row r="7906" spans="57:61" x14ac:dyDescent="0.55000000000000004">
      <c r="BE7906" s="51"/>
      <c r="BF7906" s="51"/>
      <c r="BG7906" s="51"/>
      <c r="BH7906" s="51"/>
      <c r="BI7906" s="51"/>
    </row>
    <row r="7907" spans="57:61" x14ac:dyDescent="0.55000000000000004">
      <c r="BE7907" s="51"/>
      <c r="BF7907" s="51"/>
      <c r="BG7907" s="51"/>
      <c r="BH7907" s="51"/>
      <c r="BI7907" s="51"/>
    </row>
    <row r="7908" spans="57:61" x14ac:dyDescent="0.55000000000000004">
      <c r="BE7908" s="51"/>
      <c r="BF7908" s="51"/>
      <c r="BG7908" s="51"/>
      <c r="BH7908" s="51"/>
      <c r="BI7908" s="51"/>
    </row>
    <row r="7909" spans="57:61" x14ac:dyDescent="0.55000000000000004">
      <c r="BE7909" s="51"/>
      <c r="BF7909" s="51"/>
      <c r="BG7909" s="51"/>
      <c r="BH7909" s="51"/>
      <c r="BI7909" s="51"/>
    </row>
    <row r="7910" spans="57:61" x14ac:dyDescent="0.55000000000000004">
      <c r="BE7910" s="51"/>
      <c r="BF7910" s="51"/>
      <c r="BG7910" s="51"/>
      <c r="BH7910" s="51"/>
      <c r="BI7910" s="51"/>
    </row>
    <row r="7911" spans="57:61" x14ac:dyDescent="0.55000000000000004">
      <c r="BE7911" s="51"/>
      <c r="BF7911" s="51"/>
      <c r="BG7911" s="51"/>
      <c r="BH7911" s="51"/>
      <c r="BI7911" s="51"/>
    </row>
    <row r="7912" spans="57:61" x14ac:dyDescent="0.55000000000000004">
      <c r="BE7912" s="51"/>
      <c r="BF7912" s="51"/>
      <c r="BG7912" s="51"/>
      <c r="BH7912" s="51"/>
      <c r="BI7912" s="51"/>
    </row>
    <row r="7913" spans="57:61" x14ac:dyDescent="0.55000000000000004">
      <c r="BE7913" s="51"/>
      <c r="BF7913" s="51"/>
      <c r="BG7913" s="51"/>
      <c r="BH7913" s="51"/>
      <c r="BI7913" s="51"/>
    </row>
    <row r="7914" spans="57:61" x14ac:dyDescent="0.55000000000000004">
      <c r="BE7914" s="51"/>
      <c r="BF7914" s="51"/>
      <c r="BG7914" s="51"/>
      <c r="BH7914" s="51"/>
      <c r="BI7914" s="51"/>
    </row>
    <row r="7915" spans="57:61" x14ac:dyDescent="0.55000000000000004">
      <c r="BE7915" s="51"/>
      <c r="BF7915" s="51"/>
      <c r="BG7915" s="51"/>
      <c r="BH7915" s="51"/>
      <c r="BI7915" s="51"/>
    </row>
    <row r="7916" spans="57:61" x14ac:dyDescent="0.55000000000000004">
      <c r="BE7916" s="51"/>
      <c r="BF7916" s="51"/>
      <c r="BG7916" s="51"/>
      <c r="BH7916" s="51"/>
      <c r="BI7916" s="51"/>
    </row>
    <row r="7917" spans="57:61" x14ac:dyDescent="0.55000000000000004">
      <c r="BE7917" s="51"/>
      <c r="BF7917" s="51"/>
      <c r="BG7917" s="51"/>
      <c r="BH7917" s="51"/>
      <c r="BI7917" s="51"/>
    </row>
    <row r="7918" spans="57:61" x14ac:dyDescent="0.55000000000000004">
      <c r="BE7918" s="51"/>
      <c r="BF7918" s="51"/>
      <c r="BG7918" s="51"/>
      <c r="BH7918" s="51"/>
      <c r="BI7918" s="51"/>
    </row>
    <row r="7919" spans="57:61" x14ac:dyDescent="0.55000000000000004">
      <c r="BE7919" s="51"/>
      <c r="BF7919" s="51"/>
      <c r="BG7919" s="51"/>
      <c r="BH7919" s="51"/>
      <c r="BI7919" s="51"/>
    </row>
    <row r="7920" spans="57:61" x14ac:dyDescent="0.55000000000000004">
      <c r="BE7920" s="51"/>
      <c r="BF7920" s="51"/>
      <c r="BG7920" s="51"/>
      <c r="BH7920" s="51"/>
      <c r="BI7920" s="51"/>
    </row>
    <row r="7921" spans="57:61" x14ac:dyDescent="0.55000000000000004">
      <c r="BE7921" s="51"/>
      <c r="BF7921" s="51"/>
      <c r="BG7921" s="51"/>
      <c r="BH7921" s="51"/>
      <c r="BI7921" s="51"/>
    </row>
    <row r="7922" spans="57:61" x14ac:dyDescent="0.55000000000000004">
      <c r="BE7922" s="51"/>
      <c r="BF7922" s="51"/>
      <c r="BG7922" s="51"/>
      <c r="BH7922" s="51"/>
      <c r="BI7922" s="51"/>
    </row>
    <row r="7923" spans="57:61" x14ac:dyDescent="0.55000000000000004">
      <c r="BE7923" s="51"/>
      <c r="BF7923" s="51"/>
      <c r="BG7923" s="51"/>
      <c r="BH7923" s="51"/>
      <c r="BI7923" s="51"/>
    </row>
    <row r="7924" spans="57:61" x14ac:dyDescent="0.55000000000000004">
      <c r="BE7924" s="51"/>
      <c r="BF7924" s="51"/>
      <c r="BG7924" s="51"/>
      <c r="BH7924" s="51"/>
      <c r="BI7924" s="51"/>
    </row>
    <row r="7925" spans="57:61" x14ac:dyDescent="0.55000000000000004">
      <c r="BE7925" s="51"/>
      <c r="BF7925" s="51"/>
      <c r="BG7925" s="51"/>
      <c r="BH7925" s="51"/>
      <c r="BI7925" s="51"/>
    </row>
    <row r="7926" spans="57:61" x14ac:dyDescent="0.55000000000000004">
      <c r="BE7926" s="51"/>
      <c r="BF7926" s="51"/>
      <c r="BG7926" s="51"/>
      <c r="BH7926" s="51"/>
      <c r="BI7926" s="51"/>
    </row>
    <row r="7927" spans="57:61" x14ac:dyDescent="0.55000000000000004">
      <c r="BE7927" s="51"/>
      <c r="BF7927" s="51"/>
      <c r="BG7927" s="51"/>
      <c r="BH7927" s="51"/>
      <c r="BI7927" s="51"/>
    </row>
    <row r="7928" spans="57:61" x14ac:dyDescent="0.55000000000000004">
      <c r="BE7928" s="51"/>
      <c r="BF7928" s="51"/>
      <c r="BG7928" s="51"/>
      <c r="BH7928" s="51"/>
      <c r="BI7928" s="51"/>
    </row>
    <row r="7929" spans="57:61" x14ac:dyDescent="0.55000000000000004">
      <c r="BE7929" s="51"/>
      <c r="BF7929" s="51"/>
      <c r="BG7929" s="51"/>
      <c r="BH7929" s="51"/>
      <c r="BI7929" s="51"/>
    </row>
    <row r="7930" spans="57:61" x14ac:dyDescent="0.55000000000000004">
      <c r="BE7930" s="51"/>
      <c r="BF7930" s="51"/>
      <c r="BG7930" s="51"/>
      <c r="BH7930" s="51"/>
      <c r="BI7930" s="51"/>
    </row>
    <row r="7931" spans="57:61" x14ac:dyDescent="0.55000000000000004">
      <c r="BE7931" s="51"/>
      <c r="BF7931" s="51"/>
      <c r="BG7931" s="51"/>
      <c r="BH7931" s="51"/>
      <c r="BI7931" s="51"/>
    </row>
    <row r="7932" spans="57:61" x14ac:dyDescent="0.55000000000000004">
      <c r="BE7932" s="51"/>
      <c r="BF7932" s="51"/>
      <c r="BG7932" s="51"/>
      <c r="BH7932" s="51"/>
      <c r="BI7932" s="51"/>
    </row>
    <row r="7933" spans="57:61" x14ac:dyDescent="0.55000000000000004">
      <c r="BE7933" s="51"/>
      <c r="BF7933" s="51"/>
      <c r="BG7933" s="51"/>
      <c r="BH7933" s="51"/>
      <c r="BI7933" s="51"/>
    </row>
    <row r="7934" spans="57:61" x14ac:dyDescent="0.55000000000000004">
      <c r="BE7934" s="51"/>
      <c r="BF7934" s="51"/>
      <c r="BG7934" s="51"/>
      <c r="BH7934" s="51"/>
      <c r="BI7934" s="51"/>
    </row>
    <row r="7935" spans="57:61" x14ac:dyDescent="0.55000000000000004">
      <c r="BE7935" s="51"/>
      <c r="BF7935" s="51"/>
      <c r="BG7935" s="51"/>
      <c r="BH7935" s="51"/>
      <c r="BI7935" s="51"/>
    </row>
    <row r="7936" spans="57:61" x14ac:dyDescent="0.55000000000000004">
      <c r="BE7936" s="51"/>
      <c r="BF7936" s="51"/>
      <c r="BG7936" s="51"/>
      <c r="BH7936" s="51"/>
      <c r="BI7936" s="51"/>
    </row>
    <row r="7937" spans="57:61" x14ac:dyDescent="0.55000000000000004">
      <c r="BE7937" s="51"/>
      <c r="BF7937" s="51"/>
      <c r="BG7937" s="51"/>
      <c r="BH7937" s="51"/>
      <c r="BI7937" s="51"/>
    </row>
    <row r="7938" spans="57:61" x14ac:dyDescent="0.55000000000000004">
      <c r="BE7938" s="51"/>
      <c r="BF7938" s="51"/>
      <c r="BG7938" s="51"/>
      <c r="BH7938" s="51"/>
      <c r="BI7938" s="51"/>
    </row>
    <row r="7939" spans="57:61" x14ac:dyDescent="0.55000000000000004">
      <c r="BE7939" s="51"/>
      <c r="BF7939" s="51"/>
      <c r="BG7939" s="51"/>
      <c r="BH7939" s="51"/>
      <c r="BI7939" s="51"/>
    </row>
    <row r="7940" spans="57:61" x14ac:dyDescent="0.55000000000000004">
      <c r="BE7940" s="51"/>
      <c r="BF7940" s="51"/>
      <c r="BG7940" s="51"/>
      <c r="BH7940" s="51"/>
      <c r="BI7940" s="51"/>
    </row>
    <row r="7941" spans="57:61" x14ac:dyDescent="0.55000000000000004">
      <c r="BE7941" s="51"/>
      <c r="BF7941" s="51"/>
      <c r="BG7941" s="51"/>
      <c r="BH7941" s="51"/>
      <c r="BI7941" s="51"/>
    </row>
    <row r="7942" spans="57:61" x14ac:dyDescent="0.55000000000000004">
      <c r="BE7942" s="51"/>
      <c r="BF7942" s="51"/>
      <c r="BG7942" s="51"/>
      <c r="BH7942" s="51"/>
      <c r="BI7942" s="51"/>
    </row>
    <row r="7943" spans="57:61" x14ac:dyDescent="0.55000000000000004">
      <c r="BE7943" s="51"/>
      <c r="BF7943" s="51"/>
      <c r="BG7943" s="51"/>
      <c r="BH7943" s="51"/>
      <c r="BI7943" s="51"/>
    </row>
    <row r="7944" spans="57:61" x14ac:dyDescent="0.55000000000000004">
      <c r="BE7944" s="51"/>
      <c r="BF7944" s="51"/>
      <c r="BG7944" s="51"/>
      <c r="BH7944" s="51"/>
      <c r="BI7944" s="51"/>
    </row>
    <row r="7945" spans="57:61" x14ac:dyDescent="0.55000000000000004">
      <c r="BE7945" s="51"/>
      <c r="BF7945" s="51"/>
      <c r="BG7945" s="51"/>
      <c r="BH7945" s="51"/>
      <c r="BI7945" s="51"/>
    </row>
    <row r="7946" spans="57:61" x14ac:dyDescent="0.55000000000000004">
      <c r="BE7946" s="51"/>
      <c r="BF7946" s="51"/>
      <c r="BG7946" s="51"/>
      <c r="BH7946" s="51"/>
      <c r="BI7946" s="51"/>
    </row>
    <row r="7947" spans="57:61" x14ac:dyDescent="0.55000000000000004">
      <c r="BE7947" s="51"/>
      <c r="BF7947" s="51"/>
      <c r="BG7947" s="51"/>
      <c r="BH7947" s="51"/>
      <c r="BI7947" s="51"/>
    </row>
    <row r="7948" spans="57:61" x14ac:dyDescent="0.55000000000000004">
      <c r="BE7948" s="51"/>
      <c r="BF7948" s="51"/>
      <c r="BG7948" s="51"/>
      <c r="BH7948" s="51"/>
      <c r="BI7948" s="51"/>
    </row>
    <row r="7949" spans="57:61" x14ac:dyDescent="0.55000000000000004">
      <c r="BE7949" s="51"/>
      <c r="BF7949" s="51"/>
      <c r="BG7949" s="51"/>
      <c r="BH7949" s="51"/>
      <c r="BI7949" s="51"/>
    </row>
    <row r="7950" spans="57:61" x14ac:dyDescent="0.55000000000000004">
      <c r="BE7950" s="51"/>
      <c r="BF7950" s="51"/>
      <c r="BG7950" s="51"/>
      <c r="BH7950" s="51"/>
      <c r="BI7950" s="51"/>
    </row>
    <row r="7951" spans="57:61" x14ac:dyDescent="0.55000000000000004">
      <c r="BE7951" s="51"/>
      <c r="BF7951" s="51"/>
      <c r="BG7951" s="51"/>
      <c r="BH7951" s="51"/>
      <c r="BI7951" s="51"/>
    </row>
    <row r="7952" spans="57:61" x14ac:dyDescent="0.55000000000000004">
      <c r="BE7952" s="51"/>
      <c r="BF7952" s="51"/>
      <c r="BG7952" s="51"/>
      <c r="BH7952" s="51"/>
      <c r="BI7952" s="51"/>
    </row>
    <row r="7953" spans="57:61" x14ac:dyDescent="0.55000000000000004">
      <c r="BE7953" s="51"/>
      <c r="BF7953" s="51"/>
      <c r="BG7953" s="51"/>
      <c r="BH7953" s="51"/>
      <c r="BI7953" s="51"/>
    </row>
    <row r="7954" spans="57:61" x14ac:dyDescent="0.55000000000000004">
      <c r="BE7954" s="51"/>
      <c r="BF7954" s="51"/>
      <c r="BG7954" s="51"/>
      <c r="BH7954" s="51"/>
      <c r="BI7954" s="51"/>
    </row>
    <row r="7955" spans="57:61" x14ac:dyDescent="0.55000000000000004">
      <c r="BE7955" s="51"/>
      <c r="BF7955" s="51"/>
      <c r="BG7955" s="51"/>
      <c r="BH7955" s="51"/>
      <c r="BI7955" s="51"/>
    </row>
    <row r="7956" spans="57:61" x14ac:dyDescent="0.55000000000000004">
      <c r="BE7956" s="51"/>
      <c r="BF7956" s="51"/>
      <c r="BG7956" s="51"/>
      <c r="BH7956" s="51"/>
      <c r="BI7956" s="51"/>
    </row>
    <row r="7957" spans="57:61" x14ac:dyDescent="0.55000000000000004">
      <c r="BE7957" s="51"/>
      <c r="BF7957" s="51"/>
      <c r="BG7957" s="51"/>
      <c r="BH7957" s="51"/>
      <c r="BI7957" s="51"/>
    </row>
    <row r="7958" spans="57:61" x14ac:dyDescent="0.55000000000000004">
      <c r="BE7958" s="51"/>
      <c r="BF7958" s="51"/>
      <c r="BG7958" s="51"/>
      <c r="BH7958" s="51"/>
      <c r="BI7958" s="51"/>
    </row>
    <row r="7959" spans="57:61" x14ac:dyDescent="0.55000000000000004">
      <c r="BE7959" s="51"/>
      <c r="BF7959" s="51"/>
      <c r="BG7959" s="51"/>
      <c r="BH7959" s="51"/>
      <c r="BI7959" s="51"/>
    </row>
    <row r="7960" spans="57:61" x14ac:dyDescent="0.55000000000000004">
      <c r="BE7960" s="51"/>
      <c r="BF7960" s="51"/>
      <c r="BG7960" s="51"/>
      <c r="BH7960" s="51"/>
      <c r="BI7960" s="51"/>
    </row>
    <row r="7961" spans="57:61" x14ac:dyDescent="0.55000000000000004">
      <c r="BE7961" s="51"/>
      <c r="BF7961" s="51"/>
      <c r="BG7961" s="51"/>
      <c r="BH7961" s="51"/>
      <c r="BI7961" s="51"/>
    </row>
    <row r="7962" spans="57:61" x14ac:dyDescent="0.55000000000000004">
      <c r="BE7962" s="51"/>
      <c r="BF7962" s="51"/>
      <c r="BG7962" s="51"/>
      <c r="BH7962" s="51"/>
      <c r="BI7962" s="51"/>
    </row>
    <row r="7963" spans="57:61" x14ac:dyDescent="0.55000000000000004">
      <c r="BE7963" s="51"/>
      <c r="BF7963" s="51"/>
      <c r="BG7963" s="51"/>
      <c r="BH7963" s="51"/>
      <c r="BI7963" s="51"/>
    </row>
    <row r="7964" spans="57:61" x14ac:dyDescent="0.55000000000000004">
      <c r="BE7964" s="51"/>
      <c r="BF7964" s="51"/>
      <c r="BG7964" s="51"/>
      <c r="BH7964" s="51"/>
      <c r="BI7964" s="51"/>
    </row>
    <row r="7965" spans="57:61" x14ac:dyDescent="0.55000000000000004">
      <c r="BE7965" s="51"/>
      <c r="BF7965" s="51"/>
      <c r="BG7965" s="51"/>
      <c r="BH7965" s="51"/>
      <c r="BI7965" s="51"/>
    </row>
    <row r="7966" spans="57:61" x14ac:dyDescent="0.55000000000000004">
      <c r="BE7966" s="51"/>
      <c r="BF7966" s="51"/>
      <c r="BG7966" s="51"/>
      <c r="BH7966" s="51"/>
      <c r="BI7966" s="51"/>
    </row>
    <row r="7967" spans="57:61" x14ac:dyDescent="0.55000000000000004">
      <c r="BE7967" s="51"/>
      <c r="BF7967" s="51"/>
      <c r="BG7967" s="51"/>
      <c r="BH7967" s="51"/>
      <c r="BI7967" s="51"/>
    </row>
    <row r="7968" spans="57:61" x14ac:dyDescent="0.55000000000000004">
      <c r="BE7968" s="51"/>
      <c r="BF7968" s="51"/>
      <c r="BG7968" s="51"/>
      <c r="BH7968" s="51"/>
      <c r="BI7968" s="51"/>
    </row>
    <row r="7969" spans="57:61" x14ac:dyDescent="0.55000000000000004">
      <c r="BE7969" s="51"/>
      <c r="BF7969" s="51"/>
      <c r="BG7969" s="51"/>
      <c r="BH7969" s="51"/>
      <c r="BI7969" s="51"/>
    </row>
    <row r="7970" spans="57:61" x14ac:dyDescent="0.55000000000000004">
      <c r="BE7970" s="51"/>
      <c r="BF7970" s="51"/>
      <c r="BG7970" s="51"/>
      <c r="BH7970" s="51"/>
      <c r="BI7970" s="51"/>
    </row>
    <row r="7971" spans="57:61" x14ac:dyDescent="0.55000000000000004">
      <c r="BE7971" s="51"/>
      <c r="BF7971" s="51"/>
      <c r="BG7971" s="51"/>
      <c r="BH7971" s="51"/>
      <c r="BI7971" s="51"/>
    </row>
    <row r="7972" spans="57:61" x14ac:dyDescent="0.55000000000000004">
      <c r="BE7972" s="51"/>
      <c r="BF7972" s="51"/>
      <c r="BG7972" s="51"/>
      <c r="BH7972" s="51"/>
      <c r="BI7972" s="51"/>
    </row>
    <row r="7973" spans="57:61" x14ac:dyDescent="0.55000000000000004">
      <c r="BE7973" s="51"/>
      <c r="BF7973" s="51"/>
      <c r="BG7973" s="51"/>
      <c r="BH7973" s="51"/>
      <c r="BI7973" s="51"/>
    </row>
    <row r="7974" spans="57:61" x14ac:dyDescent="0.55000000000000004">
      <c r="BE7974" s="51"/>
      <c r="BF7974" s="51"/>
      <c r="BG7974" s="51"/>
      <c r="BH7974" s="51"/>
      <c r="BI7974" s="51"/>
    </row>
    <row r="7975" spans="57:61" x14ac:dyDescent="0.55000000000000004">
      <c r="BE7975" s="51"/>
      <c r="BF7975" s="51"/>
      <c r="BG7975" s="51"/>
      <c r="BH7975" s="51"/>
      <c r="BI7975" s="51"/>
    </row>
    <row r="7976" spans="57:61" x14ac:dyDescent="0.55000000000000004">
      <c r="BE7976" s="51"/>
      <c r="BF7976" s="51"/>
      <c r="BG7976" s="51"/>
      <c r="BH7976" s="51"/>
      <c r="BI7976" s="51"/>
    </row>
    <row r="7977" spans="57:61" x14ac:dyDescent="0.55000000000000004">
      <c r="BE7977" s="51"/>
      <c r="BF7977" s="51"/>
      <c r="BG7977" s="51"/>
      <c r="BH7977" s="51"/>
      <c r="BI7977" s="51"/>
    </row>
    <row r="7978" spans="57:61" x14ac:dyDescent="0.55000000000000004">
      <c r="BE7978" s="51"/>
      <c r="BF7978" s="51"/>
      <c r="BG7978" s="51"/>
      <c r="BH7978" s="51"/>
      <c r="BI7978" s="51"/>
    </row>
    <row r="7979" spans="57:61" x14ac:dyDescent="0.55000000000000004">
      <c r="BE7979" s="51"/>
      <c r="BF7979" s="51"/>
      <c r="BG7979" s="51"/>
      <c r="BH7979" s="51"/>
      <c r="BI7979" s="51"/>
    </row>
    <row r="7980" spans="57:61" x14ac:dyDescent="0.55000000000000004">
      <c r="BE7980" s="51"/>
      <c r="BF7980" s="51"/>
      <c r="BG7980" s="51"/>
      <c r="BH7980" s="51"/>
      <c r="BI7980" s="51"/>
    </row>
    <row r="7981" spans="57:61" x14ac:dyDescent="0.55000000000000004">
      <c r="BE7981" s="51"/>
      <c r="BF7981" s="51"/>
      <c r="BG7981" s="51"/>
      <c r="BH7981" s="51"/>
      <c r="BI7981" s="51"/>
    </row>
    <row r="7982" spans="57:61" x14ac:dyDescent="0.55000000000000004">
      <c r="BE7982" s="51"/>
      <c r="BF7982" s="51"/>
      <c r="BG7982" s="51"/>
      <c r="BH7982" s="51"/>
      <c r="BI7982" s="51"/>
    </row>
    <row r="7983" spans="57:61" x14ac:dyDescent="0.55000000000000004">
      <c r="BE7983" s="51"/>
      <c r="BF7983" s="51"/>
      <c r="BG7983" s="51"/>
      <c r="BH7983" s="51"/>
      <c r="BI7983" s="51"/>
    </row>
    <row r="7984" spans="57:61" x14ac:dyDescent="0.55000000000000004">
      <c r="BE7984" s="51"/>
      <c r="BF7984" s="51"/>
      <c r="BG7984" s="51"/>
      <c r="BH7984" s="51"/>
      <c r="BI7984" s="51"/>
    </row>
    <row r="7985" spans="57:61" x14ac:dyDescent="0.55000000000000004">
      <c r="BE7985" s="51"/>
      <c r="BF7985" s="51"/>
      <c r="BG7985" s="51"/>
      <c r="BH7985" s="51"/>
      <c r="BI7985" s="51"/>
    </row>
    <row r="7986" spans="57:61" x14ac:dyDescent="0.55000000000000004">
      <c r="BE7986" s="51"/>
      <c r="BF7986" s="51"/>
      <c r="BG7986" s="51"/>
      <c r="BH7986" s="51"/>
      <c r="BI7986" s="51"/>
    </row>
    <row r="7987" spans="57:61" x14ac:dyDescent="0.55000000000000004">
      <c r="BE7987" s="51"/>
      <c r="BF7987" s="51"/>
      <c r="BG7987" s="51"/>
      <c r="BH7987" s="51"/>
      <c r="BI7987" s="51"/>
    </row>
    <row r="7988" spans="57:61" x14ac:dyDescent="0.55000000000000004">
      <c r="BE7988" s="51"/>
      <c r="BF7988" s="51"/>
      <c r="BG7988" s="51"/>
      <c r="BH7988" s="51"/>
      <c r="BI7988" s="51"/>
    </row>
    <row r="7989" spans="57:61" x14ac:dyDescent="0.55000000000000004">
      <c r="BE7989" s="51"/>
      <c r="BF7989" s="51"/>
      <c r="BG7989" s="51"/>
      <c r="BH7989" s="51"/>
      <c r="BI7989" s="51"/>
    </row>
    <row r="7990" spans="57:61" x14ac:dyDescent="0.55000000000000004">
      <c r="BE7990" s="51"/>
      <c r="BF7990" s="51"/>
      <c r="BG7990" s="51"/>
      <c r="BH7990" s="51"/>
      <c r="BI7990" s="51"/>
    </row>
    <row r="7991" spans="57:61" x14ac:dyDescent="0.55000000000000004">
      <c r="BE7991" s="51"/>
      <c r="BF7991" s="51"/>
      <c r="BG7991" s="51"/>
      <c r="BH7991" s="51"/>
      <c r="BI7991" s="51"/>
    </row>
    <row r="7992" spans="57:61" x14ac:dyDescent="0.55000000000000004">
      <c r="BE7992" s="51"/>
      <c r="BF7992" s="51"/>
      <c r="BG7992" s="51"/>
      <c r="BH7992" s="51"/>
      <c r="BI7992" s="51"/>
    </row>
    <row r="7993" spans="57:61" x14ac:dyDescent="0.55000000000000004">
      <c r="BE7993" s="51"/>
      <c r="BF7993" s="51"/>
      <c r="BG7993" s="51"/>
      <c r="BH7993" s="51"/>
      <c r="BI7993" s="51"/>
    </row>
    <row r="7994" spans="57:61" x14ac:dyDescent="0.55000000000000004">
      <c r="BE7994" s="51"/>
      <c r="BF7994" s="51"/>
      <c r="BG7994" s="51"/>
      <c r="BH7994" s="51"/>
      <c r="BI7994" s="51"/>
    </row>
    <row r="7995" spans="57:61" x14ac:dyDescent="0.55000000000000004">
      <c r="BE7995" s="51"/>
      <c r="BF7995" s="51"/>
      <c r="BG7995" s="51"/>
      <c r="BH7995" s="51"/>
      <c r="BI7995" s="51"/>
    </row>
    <row r="7996" spans="57:61" x14ac:dyDescent="0.55000000000000004">
      <c r="BE7996" s="51"/>
      <c r="BF7996" s="51"/>
      <c r="BG7996" s="51"/>
      <c r="BH7996" s="51"/>
      <c r="BI7996" s="51"/>
    </row>
    <row r="7997" spans="57:61" x14ac:dyDescent="0.55000000000000004">
      <c r="BE7997" s="51"/>
      <c r="BF7997" s="51"/>
      <c r="BG7997" s="51"/>
      <c r="BH7997" s="51"/>
      <c r="BI7997" s="51"/>
    </row>
    <row r="7998" spans="57:61" x14ac:dyDescent="0.55000000000000004">
      <c r="BE7998" s="51"/>
      <c r="BF7998" s="51"/>
      <c r="BG7998" s="51"/>
      <c r="BH7998" s="51"/>
      <c r="BI7998" s="51"/>
    </row>
    <row r="7999" spans="57:61" x14ac:dyDescent="0.55000000000000004">
      <c r="BE7999" s="51"/>
      <c r="BF7999" s="51"/>
      <c r="BG7999" s="51"/>
      <c r="BH7999" s="51"/>
      <c r="BI7999" s="51"/>
    </row>
    <row r="8000" spans="57:61" x14ac:dyDescent="0.55000000000000004">
      <c r="BE8000" s="51"/>
      <c r="BF8000" s="51"/>
      <c r="BG8000" s="51"/>
      <c r="BH8000" s="51"/>
      <c r="BI8000" s="51"/>
    </row>
    <row r="8001" spans="57:61" x14ac:dyDescent="0.55000000000000004">
      <c r="BE8001" s="51"/>
      <c r="BF8001" s="51"/>
      <c r="BG8001" s="51"/>
      <c r="BH8001" s="51"/>
      <c r="BI8001" s="51"/>
    </row>
    <row r="8002" spans="57:61" x14ac:dyDescent="0.55000000000000004">
      <c r="BE8002" s="51"/>
      <c r="BF8002" s="51"/>
      <c r="BG8002" s="51"/>
      <c r="BH8002" s="51"/>
      <c r="BI8002" s="51"/>
    </row>
    <row r="8003" spans="57:61" x14ac:dyDescent="0.55000000000000004">
      <c r="BE8003" s="51"/>
      <c r="BF8003" s="51"/>
      <c r="BG8003" s="51"/>
      <c r="BH8003" s="51"/>
      <c r="BI8003" s="51"/>
    </row>
    <row r="8004" spans="57:61" x14ac:dyDescent="0.55000000000000004">
      <c r="BE8004" s="51"/>
      <c r="BF8004" s="51"/>
      <c r="BG8004" s="51"/>
      <c r="BH8004" s="51"/>
      <c r="BI8004" s="51"/>
    </row>
    <row r="8005" spans="57:61" x14ac:dyDescent="0.55000000000000004">
      <c r="BE8005" s="51"/>
      <c r="BF8005" s="51"/>
      <c r="BG8005" s="51"/>
      <c r="BH8005" s="51"/>
      <c r="BI8005" s="51"/>
    </row>
    <row r="8006" spans="57:61" x14ac:dyDescent="0.55000000000000004">
      <c r="BE8006" s="51"/>
      <c r="BF8006" s="51"/>
      <c r="BG8006" s="51"/>
      <c r="BH8006" s="51"/>
      <c r="BI8006" s="51"/>
    </row>
    <row r="8007" spans="57:61" x14ac:dyDescent="0.55000000000000004">
      <c r="BE8007" s="51"/>
      <c r="BF8007" s="51"/>
      <c r="BG8007" s="51"/>
      <c r="BH8007" s="51"/>
      <c r="BI8007" s="51"/>
    </row>
    <row r="8008" spans="57:61" x14ac:dyDescent="0.55000000000000004">
      <c r="BE8008" s="51"/>
      <c r="BF8008" s="51"/>
      <c r="BG8008" s="51"/>
      <c r="BH8008" s="51"/>
      <c r="BI8008" s="51"/>
    </row>
    <row r="8009" spans="57:61" x14ac:dyDescent="0.55000000000000004">
      <c r="BE8009" s="51"/>
      <c r="BF8009" s="51"/>
      <c r="BG8009" s="51"/>
      <c r="BH8009" s="51"/>
      <c r="BI8009" s="51"/>
    </row>
    <row r="8010" spans="57:61" x14ac:dyDescent="0.55000000000000004">
      <c r="BE8010" s="51"/>
      <c r="BF8010" s="51"/>
      <c r="BG8010" s="51"/>
      <c r="BH8010" s="51"/>
      <c r="BI8010" s="51"/>
    </row>
    <row r="8011" spans="57:61" x14ac:dyDescent="0.55000000000000004">
      <c r="BE8011" s="51"/>
      <c r="BF8011" s="51"/>
      <c r="BG8011" s="51"/>
      <c r="BH8011" s="51"/>
      <c r="BI8011" s="51"/>
    </row>
    <row r="8012" spans="57:61" x14ac:dyDescent="0.55000000000000004">
      <c r="BE8012" s="51"/>
      <c r="BF8012" s="51"/>
      <c r="BG8012" s="51"/>
      <c r="BH8012" s="51"/>
      <c r="BI8012" s="51"/>
    </row>
    <row r="8013" spans="57:61" x14ac:dyDescent="0.55000000000000004">
      <c r="BE8013" s="51"/>
      <c r="BF8013" s="51"/>
      <c r="BG8013" s="51"/>
      <c r="BH8013" s="51"/>
      <c r="BI8013" s="51"/>
    </row>
    <row r="8014" spans="57:61" x14ac:dyDescent="0.55000000000000004">
      <c r="BE8014" s="51"/>
      <c r="BF8014" s="51"/>
      <c r="BG8014" s="51"/>
      <c r="BH8014" s="51"/>
      <c r="BI8014" s="51"/>
    </row>
    <row r="8015" spans="57:61" x14ac:dyDescent="0.55000000000000004">
      <c r="BE8015" s="51"/>
      <c r="BF8015" s="51"/>
      <c r="BG8015" s="51"/>
      <c r="BH8015" s="51"/>
      <c r="BI8015" s="51"/>
    </row>
    <row r="8016" spans="57:61" x14ac:dyDescent="0.55000000000000004">
      <c r="BE8016" s="51"/>
      <c r="BF8016" s="51"/>
      <c r="BG8016" s="51"/>
      <c r="BH8016" s="51"/>
      <c r="BI8016" s="51"/>
    </row>
    <row r="8017" spans="57:61" x14ac:dyDescent="0.55000000000000004">
      <c r="BE8017" s="51"/>
      <c r="BF8017" s="51"/>
      <c r="BG8017" s="51"/>
      <c r="BH8017" s="51"/>
      <c r="BI8017" s="51"/>
    </row>
    <row r="8018" spans="57:61" x14ac:dyDescent="0.55000000000000004">
      <c r="BE8018" s="51"/>
      <c r="BF8018" s="51"/>
      <c r="BG8018" s="51"/>
      <c r="BH8018" s="51"/>
      <c r="BI8018" s="51"/>
    </row>
    <row r="8019" spans="57:61" x14ac:dyDescent="0.55000000000000004">
      <c r="BE8019" s="51"/>
      <c r="BF8019" s="51"/>
      <c r="BG8019" s="51"/>
      <c r="BH8019" s="51"/>
      <c r="BI8019" s="51"/>
    </row>
    <row r="8020" spans="57:61" x14ac:dyDescent="0.55000000000000004">
      <c r="BE8020" s="51"/>
      <c r="BF8020" s="51"/>
      <c r="BG8020" s="51"/>
      <c r="BH8020" s="51"/>
      <c r="BI8020" s="51"/>
    </row>
    <row r="8021" spans="57:61" x14ac:dyDescent="0.55000000000000004">
      <c r="BE8021" s="51"/>
      <c r="BF8021" s="51"/>
      <c r="BG8021" s="51"/>
      <c r="BH8021" s="51"/>
      <c r="BI8021" s="51"/>
    </row>
    <row r="8022" spans="57:61" x14ac:dyDescent="0.55000000000000004">
      <c r="BE8022" s="51"/>
      <c r="BF8022" s="51"/>
      <c r="BG8022" s="51"/>
      <c r="BH8022" s="51"/>
      <c r="BI8022" s="51"/>
    </row>
    <row r="8023" spans="57:61" x14ac:dyDescent="0.55000000000000004">
      <c r="BE8023" s="51"/>
      <c r="BF8023" s="51"/>
      <c r="BG8023" s="51"/>
      <c r="BH8023" s="51"/>
      <c r="BI8023" s="51"/>
    </row>
    <row r="8024" spans="57:61" x14ac:dyDescent="0.55000000000000004">
      <c r="BE8024" s="51"/>
      <c r="BF8024" s="51"/>
      <c r="BG8024" s="51"/>
      <c r="BH8024" s="51"/>
      <c r="BI8024" s="51"/>
    </row>
    <row r="8025" spans="57:61" x14ac:dyDescent="0.55000000000000004">
      <c r="BE8025" s="51"/>
      <c r="BF8025" s="51"/>
      <c r="BG8025" s="51"/>
      <c r="BH8025" s="51"/>
      <c r="BI8025" s="51"/>
    </row>
    <row r="8026" spans="57:61" x14ac:dyDescent="0.55000000000000004">
      <c r="BE8026" s="51"/>
      <c r="BF8026" s="51"/>
      <c r="BG8026" s="51"/>
      <c r="BH8026" s="51"/>
      <c r="BI8026" s="51"/>
    </row>
    <row r="8027" spans="57:61" x14ac:dyDescent="0.55000000000000004">
      <c r="BE8027" s="51"/>
      <c r="BF8027" s="51"/>
      <c r="BG8027" s="51"/>
      <c r="BH8027" s="51"/>
      <c r="BI8027" s="51"/>
    </row>
    <row r="8028" spans="57:61" x14ac:dyDescent="0.55000000000000004">
      <c r="BE8028" s="51"/>
      <c r="BF8028" s="51"/>
      <c r="BG8028" s="51"/>
      <c r="BH8028" s="51"/>
      <c r="BI8028" s="51"/>
    </row>
    <row r="8029" spans="57:61" x14ac:dyDescent="0.55000000000000004">
      <c r="BE8029" s="51"/>
      <c r="BF8029" s="51"/>
      <c r="BG8029" s="51"/>
      <c r="BH8029" s="51"/>
      <c r="BI8029" s="51"/>
    </row>
    <row r="8030" spans="57:61" x14ac:dyDescent="0.55000000000000004">
      <c r="BE8030" s="51"/>
      <c r="BF8030" s="51"/>
      <c r="BG8030" s="51"/>
      <c r="BH8030" s="51"/>
      <c r="BI8030" s="51"/>
    </row>
    <row r="8031" spans="57:61" x14ac:dyDescent="0.55000000000000004">
      <c r="BE8031" s="51"/>
      <c r="BF8031" s="51"/>
      <c r="BG8031" s="51"/>
      <c r="BH8031" s="51"/>
      <c r="BI8031" s="51"/>
    </row>
    <row r="8032" spans="57:61" x14ac:dyDescent="0.55000000000000004">
      <c r="BE8032" s="51"/>
      <c r="BF8032" s="51"/>
      <c r="BG8032" s="51"/>
      <c r="BH8032" s="51"/>
      <c r="BI8032" s="51"/>
    </row>
    <row r="8033" spans="57:61" x14ac:dyDescent="0.55000000000000004">
      <c r="BE8033" s="51"/>
      <c r="BF8033" s="51"/>
      <c r="BG8033" s="51"/>
      <c r="BH8033" s="51"/>
      <c r="BI8033" s="51"/>
    </row>
    <row r="8034" spans="57:61" x14ac:dyDescent="0.55000000000000004">
      <c r="BE8034" s="51"/>
      <c r="BF8034" s="51"/>
      <c r="BG8034" s="51"/>
      <c r="BH8034" s="51"/>
      <c r="BI8034" s="51"/>
    </row>
    <row r="8035" spans="57:61" x14ac:dyDescent="0.55000000000000004">
      <c r="BE8035" s="51"/>
      <c r="BF8035" s="51"/>
      <c r="BG8035" s="51"/>
      <c r="BH8035" s="51"/>
      <c r="BI8035" s="51"/>
    </row>
    <row r="8036" spans="57:61" x14ac:dyDescent="0.55000000000000004">
      <c r="BE8036" s="51"/>
      <c r="BF8036" s="51"/>
      <c r="BG8036" s="51"/>
      <c r="BH8036" s="51"/>
      <c r="BI8036" s="51"/>
    </row>
    <row r="8037" spans="57:61" x14ac:dyDescent="0.55000000000000004">
      <c r="BE8037" s="51"/>
      <c r="BF8037" s="51"/>
      <c r="BG8037" s="51"/>
      <c r="BH8037" s="51"/>
      <c r="BI8037" s="51"/>
    </row>
    <row r="8038" spans="57:61" x14ac:dyDescent="0.55000000000000004">
      <c r="BE8038" s="51"/>
      <c r="BF8038" s="51"/>
      <c r="BG8038" s="51"/>
      <c r="BH8038" s="51"/>
      <c r="BI8038" s="51"/>
    </row>
    <row r="8039" spans="57:61" x14ac:dyDescent="0.55000000000000004">
      <c r="BE8039" s="51"/>
      <c r="BF8039" s="51"/>
      <c r="BG8039" s="51"/>
      <c r="BH8039" s="51"/>
      <c r="BI8039" s="51"/>
    </row>
    <row r="8040" spans="57:61" x14ac:dyDescent="0.55000000000000004">
      <c r="BE8040" s="51"/>
      <c r="BF8040" s="51"/>
      <c r="BG8040" s="51"/>
      <c r="BH8040" s="51"/>
      <c r="BI8040" s="51"/>
    </row>
    <row r="8041" spans="57:61" x14ac:dyDescent="0.55000000000000004">
      <c r="BE8041" s="51"/>
      <c r="BF8041" s="51"/>
      <c r="BG8041" s="51"/>
      <c r="BH8041" s="51"/>
      <c r="BI8041" s="51"/>
    </row>
    <row r="8042" spans="57:61" x14ac:dyDescent="0.55000000000000004">
      <c r="BE8042" s="51"/>
      <c r="BF8042" s="51"/>
      <c r="BG8042" s="51"/>
      <c r="BH8042" s="51"/>
      <c r="BI8042" s="51"/>
    </row>
    <row r="8043" spans="57:61" x14ac:dyDescent="0.55000000000000004">
      <c r="BE8043" s="51"/>
      <c r="BF8043" s="51"/>
      <c r="BG8043" s="51"/>
      <c r="BH8043" s="51"/>
      <c r="BI8043" s="51"/>
    </row>
    <row r="8044" spans="57:61" x14ac:dyDescent="0.55000000000000004">
      <c r="BE8044" s="51"/>
      <c r="BF8044" s="51"/>
      <c r="BG8044" s="51"/>
      <c r="BH8044" s="51"/>
      <c r="BI8044" s="51"/>
    </row>
    <row r="8045" spans="57:61" x14ac:dyDescent="0.55000000000000004">
      <c r="BE8045" s="51"/>
      <c r="BF8045" s="51"/>
      <c r="BG8045" s="51"/>
      <c r="BH8045" s="51"/>
      <c r="BI8045" s="51"/>
    </row>
    <row r="8046" spans="57:61" x14ac:dyDescent="0.55000000000000004">
      <c r="BE8046" s="51"/>
      <c r="BF8046" s="51"/>
      <c r="BG8046" s="51"/>
      <c r="BH8046" s="51"/>
      <c r="BI8046" s="51"/>
    </row>
    <row r="8047" spans="57:61" x14ac:dyDescent="0.55000000000000004">
      <c r="BE8047" s="51"/>
      <c r="BF8047" s="51"/>
      <c r="BG8047" s="51"/>
      <c r="BH8047" s="51"/>
      <c r="BI8047" s="51"/>
    </row>
    <row r="8048" spans="57:61" x14ac:dyDescent="0.55000000000000004">
      <c r="BE8048" s="51"/>
      <c r="BF8048" s="51"/>
      <c r="BG8048" s="51"/>
      <c r="BH8048" s="51"/>
      <c r="BI8048" s="51"/>
    </row>
    <row r="8049" spans="57:61" x14ac:dyDescent="0.55000000000000004">
      <c r="BE8049" s="51"/>
      <c r="BF8049" s="51"/>
      <c r="BG8049" s="51"/>
      <c r="BH8049" s="51"/>
      <c r="BI8049" s="51"/>
    </row>
    <row r="8050" spans="57:61" x14ac:dyDescent="0.55000000000000004">
      <c r="BE8050" s="51"/>
      <c r="BF8050" s="51"/>
      <c r="BG8050" s="51"/>
      <c r="BH8050" s="51"/>
      <c r="BI8050" s="51"/>
    </row>
    <row r="8051" spans="57:61" x14ac:dyDescent="0.55000000000000004">
      <c r="BE8051" s="51"/>
      <c r="BF8051" s="51"/>
      <c r="BG8051" s="51"/>
      <c r="BH8051" s="51"/>
      <c r="BI8051" s="51"/>
    </row>
    <row r="8052" spans="57:61" x14ac:dyDescent="0.55000000000000004">
      <c r="BE8052" s="51"/>
      <c r="BF8052" s="51"/>
      <c r="BG8052" s="51"/>
      <c r="BH8052" s="51"/>
      <c r="BI8052" s="51"/>
    </row>
    <row r="8053" spans="57:61" x14ac:dyDescent="0.55000000000000004">
      <c r="BE8053" s="51"/>
      <c r="BF8053" s="51"/>
      <c r="BG8053" s="51"/>
      <c r="BH8053" s="51"/>
      <c r="BI8053" s="51"/>
    </row>
    <row r="8054" spans="57:61" x14ac:dyDescent="0.55000000000000004">
      <c r="BE8054" s="51"/>
      <c r="BF8054" s="51"/>
      <c r="BG8054" s="51"/>
      <c r="BH8054" s="51"/>
      <c r="BI8054" s="51"/>
    </row>
    <row r="8055" spans="57:61" x14ac:dyDescent="0.55000000000000004">
      <c r="BE8055" s="51"/>
      <c r="BF8055" s="51"/>
      <c r="BG8055" s="51"/>
      <c r="BH8055" s="51"/>
      <c r="BI8055" s="51"/>
    </row>
    <row r="8056" spans="57:61" x14ac:dyDescent="0.55000000000000004">
      <c r="BE8056" s="51"/>
      <c r="BF8056" s="51"/>
      <c r="BG8056" s="51"/>
      <c r="BH8056" s="51"/>
      <c r="BI8056" s="51"/>
    </row>
    <row r="8057" spans="57:61" x14ac:dyDescent="0.55000000000000004">
      <c r="BE8057" s="51"/>
      <c r="BF8057" s="51"/>
      <c r="BG8057" s="51"/>
      <c r="BH8057" s="51"/>
      <c r="BI8057" s="51"/>
    </row>
    <row r="8058" spans="57:61" x14ac:dyDescent="0.55000000000000004">
      <c r="BE8058" s="51"/>
      <c r="BF8058" s="51"/>
      <c r="BG8058" s="51"/>
      <c r="BH8058" s="51"/>
      <c r="BI8058" s="51"/>
    </row>
    <row r="8059" spans="57:61" x14ac:dyDescent="0.55000000000000004">
      <c r="BE8059" s="51"/>
      <c r="BF8059" s="51"/>
      <c r="BG8059" s="51"/>
      <c r="BH8059" s="51"/>
      <c r="BI8059" s="51"/>
    </row>
    <row r="8060" spans="57:61" x14ac:dyDescent="0.55000000000000004">
      <c r="BE8060" s="51"/>
      <c r="BF8060" s="51"/>
      <c r="BG8060" s="51"/>
      <c r="BH8060" s="51"/>
      <c r="BI8060" s="51"/>
    </row>
    <row r="8061" spans="57:61" x14ac:dyDescent="0.55000000000000004">
      <c r="BE8061" s="51"/>
      <c r="BF8061" s="51"/>
      <c r="BG8061" s="51"/>
      <c r="BH8061" s="51"/>
      <c r="BI8061" s="51"/>
    </row>
    <row r="8062" spans="57:61" x14ac:dyDescent="0.55000000000000004">
      <c r="BE8062" s="51"/>
      <c r="BF8062" s="51"/>
      <c r="BG8062" s="51"/>
      <c r="BH8062" s="51"/>
    </row>
    <row r="8063" spans="57:61" x14ac:dyDescent="0.55000000000000004"/>
    <row r="8064" spans="57:61" x14ac:dyDescent="0.55000000000000004"/>
    <row r="8065" x14ac:dyDescent="0.55000000000000004"/>
    <row r="8066" x14ac:dyDescent="0.55000000000000004"/>
    <row r="8067" x14ac:dyDescent="0.55000000000000004"/>
    <row r="8068" x14ac:dyDescent="0.55000000000000004"/>
    <row r="8069" x14ac:dyDescent="0.55000000000000004"/>
    <row r="8070" x14ac:dyDescent="0.55000000000000004"/>
    <row r="8071" x14ac:dyDescent="0.55000000000000004"/>
    <row r="8072" x14ac:dyDescent="0.55000000000000004"/>
    <row r="8073" x14ac:dyDescent="0.55000000000000004"/>
    <row r="8074" x14ac:dyDescent="0.55000000000000004"/>
    <row r="8075" x14ac:dyDescent="0.55000000000000004"/>
    <row r="8076" x14ac:dyDescent="0.55000000000000004"/>
    <row r="8077" x14ac:dyDescent="0.55000000000000004"/>
    <row r="8078" x14ac:dyDescent="0.55000000000000004"/>
    <row r="8079" x14ac:dyDescent="0.55000000000000004"/>
    <row r="8080" x14ac:dyDescent="0.55000000000000004"/>
    <row r="8081" x14ac:dyDescent="0.55000000000000004"/>
    <row r="8082" x14ac:dyDescent="0.55000000000000004"/>
    <row r="8083" x14ac:dyDescent="0.55000000000000004"/>
    <row r="8084" x14ac:dyDescent="0.55000000000000004"/>
    <row r="8085" x14ac:dyDescent="0.55000000000000004"/>
    <row r="8086" x14ac:dyDescent="0.55000000000000004"/>
    <row r="8087" x14ac:dyDescent="0.55000000000000004"/>
    <row r="8088" x14ac:dyDescent="0.55000000000000004"/>
    <row r="8089" x14ac:dyDescent="0.55000000000000004"/>
    <row r="8090" x14ac:dyDescent="0.55000000000000004"/>
    <row r="8091" x14ac:dyDescent="0.55000000000000004"/>
    <row r="8092" x14ac:dyDescent="0.55000000000000004"/>
    <row r="8093" x14ac:dyDescent="0.55000000000000004"/>
    <row r="8094" x14ac:dyDescent="0.55000000000000004"/>
    <row r="8095" x14ac:dyDescent="0.55000000000000004"/>
    <row r="8096" x14ac:dyDescent="0.55000000000000004"/>
    <row r="8097" x14ac:dyDescent="0.55000000000000004"/>
    <row r="8098" x14ac:dyDescent="0.55000000000000004"/>
    <row r="8099" x14ac:dyDescent="0.55000000000000004"/>
    <row r="8100" x14ac:dyDescent="0.55000000000000004"/>
    <row r="8101" x14ac:dyDescent="0.55000000000000004"/>
    <row r="8102" x14ac:dyDescent="0.55000000000000004"/>
    <row r="8103" x14ac:dyDescent="0.55000000000000004"/>
    <row r="8104" x14ac:dyDescent="0.55000000000000004"/>
    <row r="8105" x14ac:dyDescent="0.55000000000000004"/>
    <row r="8106" x14ac:dyDescent="0.55000000000000004"/>
    <row r="8107" x14ac:dyDescent="0.55000000000000004"/>
    <row r="8108" x14ac:dyDescent="0.55000000000000004"/>
    <row r="8109" x14ac:dyDescent="0.55000000000000004"/>
    <row r="8110" x14ac:dyDescent="0.55000000000000004"/>
    <row r="8111" x14ac:dyDescent="0.55000000000000004"/>
    <row r="8112" x14ac:dyDescent="0.55000000000000004"/>
    <row r="8113" x14ac:dyDescent="0.55000000000000004"/>
    <row r="8114" x14ac:dyDescent="0.55000000000000004"/>
    <row r="8115" x14ac:dyDescent="0.55000000000000004"/>
    <row r="8116" x14ac:dyDescent="0.55000000000000004"/>
    <row r="8117" x14ac:dyDescent="0.55000000000000004"/>
    <row r="8118" x14ac:dyDescent="0.55000000000000004"/>
    <row r="8119" x14ac:dyDescent="0.55000000000000004"/>
    <row r="8120" x14ac:dyDescent="0.55000000000000004"/>
    <row r="8121" x14ac:dyDescent="0.55000000000000004"/>
    <row r="8122" x14ac:dyDescent="0.55000000000000004"/>
    <row r="8123" x14ac:dyDescent="0.55000000000000004"/>
    <row r="8124" x14ac:dyDescent="0.55000000000000004"/>
    <row r="8125" x14ac:dyDescent="0.55000000000000004"/>
    <row r="8126" x14ac:dyDescent="0.55000000000000004"/>
    <row r="8127" x14ac:dyDescent="0.55000000000000004"/>
    <row r="8128" x14ac:dyDescent="0.55000000000000004"/>
    <row r="8129" x14ac:dyDescent="0.55000000000000004"/>
    <row r="8130" x14ac:dyDescent="0.55000000000000004"/>
    <row r="8131" x14ac:dyDescent="0.55000000000000004"/>
    <row r="8132" x14ac:dyDescent="0.55000000000000004"/>
    <row r="8133" x14ac:dyDescent="0.55000000000000004"/>
    <row r="8134" x14ac:dyDescent="0.55000000000000004"/>
    <row r="8135" x14ac:dyDescent="0.55000000000000004"/>
    <row r="8136" x14ac:dyDescent="0.55000000000000004"/>
    <row r="8137" x14ac:dyDescent="0.55000000000000004"/>
    <row r="8138" x14ac:dyDescent="0.55000000000000004"/>
    <row r="8139" x14ac:dyDescent="0.55000000000000004"/>
    <row r="8140" x14ac:dyDescent="0.55000000000000004"/>
    <row r="8141" x14ac:dyDescent="0.55000000000000004"/>
    <row r="8142" x14ac:dyDescent="0.55000000000000004"/>
    <row r="8143" x14ac:dyDescent="0.55000000000000004"/>
    <row r="8144" x14ac:dyDescent="0.55000000000000004"/>
    <row r="8145" x14ac:dyDescent="0.55000000000000004"/>
    <row r="8146" x14ac:dyDescent="0.55000000000000004"/>
    <row r="8147" x14ac:dyDescent="0.55000000000000004"/>
    <row r="8148" x14ac:dyDescent="0.55000000000000004"/>
    <row r="8149" x14ac:dyDescent="0.55000000000000004"/>
    <row r="8150" x14ac:dyDescent="0.55000000000000004"/>
    <row r="8151" x14ac:dyDescent="0.55000000000000004"/>
    <row r="8152" x14ac:dyDescent="0.55000000000000004"/>
    <row r="8153" x14ac:dyDescent="0.55000000000000004"/>
    <row r="8154" x14ac:dyDescent="0.55000000000000004"/>
    <row r="8155" x14ac:dyDescent="0.55000000000000004"/>
    <row r="8156" x14ac:dyDescent="0.55000000000000004"/>
    <row r="8157" x14ac:dyDescent="0.55000000000000004"/>
    <row r="8158" x14ac:dyDescent="0.55000000000000004"/>
    <row r="8159" x14ac:dyDescent="0.55000000000000004"/>
    <row r="8160" x14ac:dyDescent="0.55000000000000004"/>
    <row r="8161" x14ac:dyDescent="0.55000000000000004"/>
    <row r="8162" x14ac:dyDescent="0.55000000000000004"/>
    <row r="8163" x14ac:dyDescent="0.55000000000000004"/>
    <row r="8164" x14ac:dyDescent="0.55000000000000004"/>
    <row r="8165" x14ac:dyDescent="0.55000000000000004"/>
    <row r="8166" x14ac:dyDescent="0.55000000000000004"/>
    <row r="8167" x14ac:dyDescent="0.55000000000000004"/>
    <row r="8168" x14ac:dyDescent="0.55000000000000004"/>
    <row r="8169" x14ac:dyDescent="0.55000000000000004"/>
    <row r="8170" x14ac:dyDescent="0.55000000000000004"/>
    <row r="8171" x14ac:dyDescent="0.55000000000000004"/>
    <row r="8172" x14ac:dyDescent="0.55000000000000004"/>
    <row r="8173" x14ac:dyDescent="0.55000000000000004"/>
    <row r="8174" x14ac:dyDescent="0.55000000000000004"/>
    <row r="8175" x14ac:dyDescent="0.55000000000000004"/>
    <row r="8176" x14ac:dyDescent="0.55000000000000004"/>
    <row r="8177" x14ac:dyDescent="0.55000000000000004"/>
    <row r="8178" x14ac:dyDescent="0.55000000000000004"/>
    <row r="8179" x14ac:dyDescent="0.55000000000000004"/>
    <row r="8180" x14ac:dyDescent="0.55000000000000004"/>
    <row r="8181" x14ac:dyDescent="0.55000000000000004"/>
    <row r="8182" x14ac:dyDescent="0.55000000000000004"/>
    <row r="8183" x14ac:dyDescent="0.55000000000000004"/>
    <row r="8184" x14ac:dyDescent="0.55000000000000004"/>
    <row r="8185" x14ac:dyDescent="0.55000000000000004"/>
    <row r="8186" x14ac:dyDescent="0.55000000000000004"/>
    <row r="8187" x14ac:dyDescent="0.55000000000000004"/>
    <row r="8188" x14ac:dyDescent="0.55000000000000004"/>
    <row r="8189" x14ac:dyDescent="0.55000000000000004"/>
    <row r="8190" x14ac:dyDescent="0.55000000000000004"/>
    <row r="8191" x14ac:dyDescent="0.55000000000000004"/>
    <row r="8192" x14ac:dyDescent="0.55000000000000004"/>
    <row r="8193" x14ac:dyDescent="0.55000000000000004"/>
    <row r="8194" x14ac:dyDescent="0.55000000000000004"/>
    <row r="8195" x14ac:dyDescent="0.55000000000000004"/>
    <row r="8196" x14ac:dyDescent="0.55000000000000004"/>
    <row r="8197" x14ac:dyDescent="0.55000000000000004"/>
    <row r="8198" x14ac:dyDescent="0.55000000000000004"/>
    <row r="8199" x14ac:dyDescent="0.55000000000000004"/>
    <row r="8200" x14ac:dyDescent="0.55000000000000004"/>
    <row r="8201" x14ac:dyDescent="0.55000000000000004"/>
    <row r="8202" x14ac:dyDescent="0.55000000000000004"/>
    <row r="8203" x14ac:dyDescent="0.55000000000000004"/>
    <row r="8204" x14ac:dyDescent="0.55000000000000004"/>
    <row r="8205" x14ac:dyDescent="0.55000000000000004"/>
    <row r="8206" x14ac:dyDescent="0.55000000000000004"/>
    <row r="8207" x14ac:dyDescent="0.55000000000000004"/>
    <row r="8208" x14ac:dyDescent="0.55000000000000004"/>
    <row r="8209" x14ac:dyDescent="0.55000000000000004"/>
    <row r="8210" x14ac:dyDescent="0.55000000000000004"/>
    <row r="8211" x14ac:dyDescent="0.55000000000000004"/>
    <row r="8212" x14ac:dyDescent="0.55000000000000004"/>
    <row r="8213" x14ac:dyDescent="0.55000000000000004"/>
    <row r="8214" x14ac:dyDescent="0.55000000000000004"/>
    <row r="8215" x14ac:dyDescent="0.55000000000000004"/>
    <row r="8216" x14ac:dyDescent="0.55000000000000004"/>
    <row r="8217" x14ac:dyDescent="0.55000000000000004"/>
    <row r="8218" x14ac:dyDescent="0.55000000000000004"/>
    <row r="8219" x14ac:dyDescent="0.55000000000000004"/>
    <row r="8220" x14ac:dyDescent="0.55000000000000004"/>
    <row r="8221" x14ac:dyDescent="0.55000000000000004"/>
    <row r="8222" x14ac:dyDescent="0.55000000000000004"/>
    <row r="8223" x14ac:dyDescent="0.55000000000000004"/>
    <row r="8224" x14ac:dyDescent="0.55000000000000004"/>
    <row r="8225" x14ac:dyDescent="0.55000000000000004"/>
    <row r="8226" x14ac:dyDescent="0.55000000000000004"/>
    <row r="8227" x14ac:dyDescent="0.55000000000000004"/>
    <row r="8228" x14ac:dyDescent="0.55000000000000004"/>
    <row r="8229" x14ac:dyDescent="0.55000000000000004"/>
    <row r="8230" x14ac:dyDescent="0.55000000000000004"/>
    <row r="8231" x14ac:dyDescent="0.55000000000000004"/>
    <row r="8232" x14ac:dyDescent="0.55000000000000004"/>
    <row r="8233" x14ac:dyDescent="0.55000000000000004"/>
    <row r="8234" x14ac:dyDescent="0.55000000000000004"/>
    <row r="8235" x14ac:dyDescent="0.55000000000000004"/>
    <row r="8236" x14ac:dyDescent="0.55000000000000004"/>
    <row r="8237" x14ac:dyDescent="0.55000000000000004"/>
    <row r="8238" x14ac:dyDescent="0.55000000000000004"/>
    <row r="8239" x14ac:dyDescent="0.55000000000000004"/>
    <row r="8240" x14ac:dyDescent="0.55000000000000004"/>
    <row r="8241" x14ac:dyDescent="0.55000000000000004"/>
    <row r="8242" x14ac:dyDescent="0.55000000000000004"/>
    <row r="8243" x14ac:dyDescent="0.55000000000000004"/>
    <row r="8244" x14ac:dyDescent="0.55000000000000004"/>
    <row r="8245" x14ac:dyDescent="0.55000000000000004"/>
    <row r="8246" x14ac:dyDescent="0.55000000000000004"/>
    <row r="8247" x14ac:dyDescent="0.55000000000000004"/>
    <row r="8248" x14ac:dyDescent="0.55000000000000004"/>
    <row r="8249" x14ac:dyDescent="0.55000000000000004"/>
    <row r="8250" x14ac:dyDescent="0.55000000000000004"/>
    <row r="8251" x14ac:dyDescent="0.55000000000000004"/>
    <row r="8252" x14ac:dyDescent="0.55000000000000004"/>
    <row r="8253" x14ac:dyDescent="0.55000000000000004"/>
    <row r="8254" x14ac:dyDescent="0.55000000000000004"/>
    <row r="8255" x14ac:dyDescent="0.55000000000000004"/>
    <row r="8256" x14ac:dyDescent="0.55000000000000004"/>
    <row r="8257" x14ac:dyDescent="0.55000000000000004"/>
    <row r="8258" x14ac:dyDescent="0.55000000000000004"/>
    <row r="8259" x14ac:dyDescent="0.55000000000000004"/>
    <row r="8260" x14ac:dyDescent="0.55000000000000004"/>
    <row r="8261" x14ac:dyDescent="0.55000000000000004"/>
    <row r="8262" x14ac:dyDescent="0.55000000000000004"/>
    <row r="8263" x14ac:dyDescent="0.55000000000000004"/>
    <row r="8264" x14ac:dyDescent="0.55000000000000004"/>
    <row r="8265" x14ac:dyDescent="0.55000000000000004"/>
    <row r="8266" x14ac:dyDescent="0.55000000000000004"/>
    <row r="8267" x14ac:dyDescent="0.55000000000000004"/>
    <row r="8268" x14ac:dyDescent="0.55000000000000004"/>
    <row r="8269" x14ac:dyDescent="0.55000000000000004"/>
    <row r="8270" x14ac:dyDescent="0.55000000000000004"/>
    <row r="8271" x14ac:dyDescent="0.55000000000000004"/>
    <row r="8272" x14ac:dyDescent="0.55000000000000004"/>
    <row r="8273" x14ac:dyDescent="0.55000000000000004"/>
    <row r="8274" x14ac:dyDescent="0.55000000000000004"/>
    <row r="8275" x14ac:dyDescent="0.55000000000000004"/>
    <row r="8276" x14ac:dyDescent="0.55000000000000004"/>
    <row r="8277" x14ac:dyDescent="0.55000000000000004"/>
    <row r="8278" x14ac:dyDescent="0.55000000000000004"/>
    <row r="8279" x14ac:dyDescent="0.55000000000000004"/>
    <row r="8280" x14ac:dyDescent="0.55000000000000004"/>
    <row r="8281" x14ac:dyDescent="0.55000000000000004"/>
    <row r="8282" x14ac:dyDescent="0.55000000000000004"/>
    <row r="8283" x14ac:dyDescent="0.55000000000000004"/>
    <row r="8284" x14ac:dyDescent="0.55000000000000004"/>
    <row r="8285" x14ac:dyDescent="0.55000000000000004"/>
    <row r="8286" x14ac:dyDescent="0.55000000000000004"/>
    <row r="8287" x14ac:dyDescent="0.55000000000000004"/>
    <row r="8288" x14ac:dyDescent="0.55000000000000004"/>
    <row r="8289" x14ac:dyDescent="0.55000000000000004"/>
    <row r="8290" x14ac:dyDescent="0.55000000000000004"/>
    <row r="8291" x14ac:dyDescent="0.55000000000000004"/>
    <row r="8292" x14ac:dyDescent="0.55000000000000004"/>
    <row r="8293" x14ac:dyDescent="0.55000000000000004"/>
    <row r="8294" x14ac:dyDescent="0.55000000000000004"/>
    <row r="8295" x14ac:dyDescent="0.55000000000000004"/>
    <row r="8296" x14ac:dyDescent="0.55000000000000004"/>
    <row r="8297" x14ac:dyDescent="0.55000000000000004"/>
    <row r="8298" x14ac:dyDescent="0.55000000000000004"/>
    <row r="8299" x14ac:dyDescent="0.55000000000000004"/>
    <row r="8300" x14ac:dyDescent="0.55000000000000004"/>
    <row r="8301" x14ac:dyDescent="0.55000000000000004"/>
    <row r="8302" x14ac:dyDescent="0.55000000000000004"/>
    <row r="8303" x14ac:dyDescent="0.55000000000000004"/>
    <row r="8304" x14ac:dyDescent="0.55000000000000004"/>
    <row r="8305" x14ac:dyDescent="0.55000000000000004"/>
    <row r="8306" x14ac:dyDescent="0.55000000000000004"/>
    <row r="8307" x14ac:dyDescent="0.55000000000000004"/>
    <row r="8308" x14ac:dyDescent="0.55000000000000004"/>
    <row r="8309" x14ac:dyDescent="0.55000000000000004"/>
    <row r="8310" x14ac:dyDescent="0.55000000000000004"/>
    <row r="8311" x14ac:dyDescent="0.55000000000000004"/>
    <row r="8312" x14ac:dyDescent="0.55000000000000004"/>
    <row r="8313" x14ac:dyDescent="0.55000000000000004"/>
    <row r="8314" x14ac:dyDescent="0.55000000000000004"/>
    <row r="8315" x14ac:dyDescent="0.55000000000000004"/>
    <row r="8316" x14ac:dyDescent="0.55000000000000004"/>
    <row r="8317" x14ac:dyDescent="0.55000000000000004"/>
    <row r="8318" x14ac:dyDescent="0.55000000000000004"/>
    <row r="8319" x14ac:dyDescent="0.55000000000000004"/>
    <row r="8320" x14ac:dyDescent="0.55000000000000004"/>
    <row r="8321" x14ac:dyDescent="0.55000000000000004"/>
    <row r="8322" x14ac:dyDescent="0.55000000000000004"/>
    <row r="8323" x14ac:dyDescent="0.55000000000000004"/>
    <row r="8324" x14ac:dyDescent="0.55000000000000004"/>
    <row r="8325" x14ac:dyDescent="0.55000000000000004"/>
    <row r="8326" x14ac:dyDescent="0.55000000000000004"/>
    <row r="8327" x14ac:dyDescent="0.55000000000000004"/>
    <row r="8328" x14ac:dyDescent="0.55000000000000004"/>
    <row r="8329" x14ac:dyDescent="0.55000000000000004"/>
    <row r="8330" x14ac:dyDescent="0.55000000000000004"/>
    <row r="8331" x14ac:dyDescent="0.55000000000000004"/>
    <row r="8332" x14ac:dyDescent="0.55000000000000004"/>
    <row r="8333" x14ac:dyDescent="0.55000000000000004"/>
    <row r="8334" x14ac:dyDescent="0.55000000000000004"/>
    <row r="8335" x14ac:dyDescent="0.55000000000000004"/>
    <row r="8336" x14ac:dyDescent="0.55000000000000004"/>
    <row r="8337" x14ac:dyDescent="0.55000000000000004"/>
    <row r="8338" x14ac:dyDescent="0.55000000000000004"/>
    <row r="8339" x14ac:dyDescent="0.55000000000000004"/>
    <row r="8340" x14ac:dyDescent="0.55000000000000004"/>
    <row r="8341" x14ac:dyDescent="0.55000000000000004"/>
    <row r="8342" x14ac:dyDescent="0.55000000000000004"/>
    <row r="8343" x14ac:dyDescent="0.55000000000000004"/>
    <row r="8344" x14ac:dyDescent="0.55000000000000004"/>
    <row r="8345" x14ac:dyDescent="0.55000000000000004"/>
    <row r="8346" x14ac:dyDescent="0.55000000000000004"/>
    <row r="8347" x14ac:dyDescent="0.55000000000000004"/>
    <row r="8348" x14ac:dyDescent="0.55000000000000004"/>
    <row r="8349" x14ac:dyDescent="0.55000000000000004"/>
    <row r="8350" x14ac:dyDescent="0.55000000000000004"/>
    <row r="8351" x14ac:dyDescent="0.55000000000000004"/>
    <row r="8352" x14ac:dyDescent="0.55000000000000004"/>
    <row r="8353" x14ac:dyDescent="0.55000000000000004"/>
    <row r="8354" x14ac:dyDescent="0.55000000000000004"/>
    <row r="8355" x14ac:dyDescent="0.55000000000000004"/>
    <row r="8356" x14ac:dyDescent="0.55000000000000004"/>
    <row r="8357" x14ac:dyDescent="0.55000000000000004"/>
    <row r="8358" x14ac:dyDescent="0.55000000000000004"/>
    <row r="8359" x14ac:dyDescent="0.55000000000000004"/>
    <row r="8360" x14ac:dyDescent="0.55000000000000004"/>
    <row r="8361" x14ac:dyDescent="0.55000000000000004"/>
    <row r="8362" x14ac:dyDescent="0.55000000000000004"/>
    <row r="8363" x14ac:dyDescent="0.55000000000000004"/>
    <row r="8364" x14ac:dyDescent="0.55000000000000004"/>
    <row r="8365" x14ac:dyDescent="0.55000000000000004"/>
    <row r="8366" x14ac:dyDescent="0.55000000000000004"/>
    <row r="8367" x14ac:dyDescent="0.55000000000000004"/>
    <row r="8368" x14ac:dyDescent="0.55000000000000004"/>
    <row r="8369" x14ac:dyDescent="0.55000000000000004"/>
    <row r="8370" x14ac:dyDescent="0.55000000000000004"/>
    <row r="8371" x14ac:dyDescent="0.55000000000000004"/>
    <row r="8372" x14ac:dyDescent="0.55000000000000004"/>
    <row r="8373" x14ac:dyDescent="0.55000000000000004"/>
    <row r="8374" x14ac:dyDescent="0.55000000000000004"/>
    <row r="8375" x14ac:dyDescent="0.55000000000000004"/>
    <row r="8376" x14ac:dyDescent="0.55000000000000004"/>
    <row r="8377" x14ac:dyDescent="0.55000000000000004"/>
    <row r="8378" x14ac:dyDescent="0.55000000000000004"/>
    <row r="8379" x14ac:dyDescent="0.55000000000000004"/>
    <row r="8380" x14ac:dyDescent="0.55000000000000004"/>
    <row r="8381" x14ac:dyDescent="0.55000000000000004"/>
    <row r="8382" x14ac:dyDescent="0.55000000000000004"/>
    <row r="8383" x14ac:dyDescent="0.55000000000000004"/>
    <row r="8384" x14ac:dyDescent="0.55000000000000004"/>
    <row r="8385" x14ac:dyDescent="0.55000000000000004"/>
    <row r="8386" x14ac:dyDescent="0.55000000000000004"/>
    <row r="8387" x14ac:dyDescent="0.55000000000000004"/>
    <row r="8388" x14ac:dyDescent="0.55000000000000004"/>
    <row r="8389" x14ac:dyDescent="0.55000000000000004"/>
    <row r="8390" x14ac:dyDescent="0.55000000000000004"/>
    <row r="8391" x14ac:dyDescent="0.55000000000000004"/>
    <row r="8392" x14ac:dyDescent="0.55000000000000004"/>
    <row r="8393" x14ac:dyDescent="0.55000000000000004"/>
    <row r="8394" x14ac:dyDescent="0.55000000000000004"/>
    <row r="8395" x14ac:dyDescent="0.55000000000000004"/>
    <row r="8396" x14ac:dyDescent="0.55000000000000004"/>
    <row r="8397" x14ac:dyDescent="0.55000000000000004"/>
    <row r="8398" x14ac:dyDescent="0.55000000000000004"/>
    <row r="8399" x14ac:dyDescent="0.55000000000000004"/>
    <row r="8400" x14ac:dyDescent="0.55000000000000004"/>
    <row r="8401" x14ac:dyDescent="0.55000000000000004"/>
    <row r="8402" x14ac:dyDescent="0.55000000000000004"/>
    <row r="8403" x14ac:dyDescent="0.55000000000000004"/>
    <row r="8404" x14ac:dyDescent="0.55000000000000004"/>
    <row r="8405" x14ac:dyDescent="0.55000000000000004"/>
    <row r="8406" x14ac:dyDescent="0.55000000000000004"/>
    <row r="8407" x14ac:dyDescent="0.55000000000000004"/>
    <row r="8408" x14ac:dyDescent="0.55000000000000004"/>
    <row r="8409" x14ac:dyDescent="0.55000000000000004"/>
    <row r="8410" x14ac:dyDescent="0.55000000000000004"/>
    <row r="8411" x14ac:dyDescent="0.55000000000000004"/>
    <row r="8412" x14ac:dyDescent="0.55000000000000004"/>
    <row r="8413" x14ac:dyDescent="0.55000000000000004"/>
    <row r="8414" x14ac:dyDescent="0.55000000000000004"/>
    <row r="8415" x14ac:dyDescent="0.55000000000000004"/>
    <row r="8416" x14ac:dyDescent="0.55000000000000004"/>
    <row r="8417" x14ac:dyDescent="0.55000000000000004"/>
    <row r="8418" x14ac:dyDescent="0.55000000000000004"/>
    <row r="8419" x14ac:dyDescent="0.55000000000000004"/>
    <row r="8420" x14ac:dyDescent="0.55000000000000004"/>
    <row r="8421" x14ac:dyDescent="0.55000000000000004"/>
    <row r="8422" x14ac:dyDescent="0.55000000000000004"/>
    <row r="8423" x14ac:dyDescent="0.55000000000000004"/>
    <row r="8424" x14ac:dyDescent="0.55000000000000004"/>
    <row r="8425" x14ac:dyDescent="0.55000000000000004"/>
    <row r="8426" x14ac:dyDescent="0.55000000000000004"/>
    <row r="8427" x14ac:dyDescent="0.55000000000000004"/>
    <row r="8428" x14ac:dyDescent="0.55000000000000004"/>
    <row r="8429" x14ac:dyDescent="0.55000000000000004"/>
    <row r="8430" x14ac:dyDescent="0.55000000000000004"/>
    <row r="8431" x14ac:dyDescent="0.55000000000000004"/>
    <row r="8432" x14ac:dyDescent="0.55000000000000004"/>
    <row r="8433" x14ac:dyDescent="0.55000000000000004"/>
    <row r="8434" x14ac:dyDescent="0.55000000000000004"/>
    <row r="8435" x14ac:dyDescent="0.55000000000000004"/>
    <row r="8436" x14ac:dyDescent="0.55000000000000004"/>
    <row r="8437" x14ac:dyDescent="0.55000000000000004"/>
    <row r="8438" x14ac:dyDescent="0.55000000000000004"/>
    <row r="8439" x14ac:dyDescent="0.55000000000000004"/>
    <row r="8440" x14ac:dyDescent="0.55000000000000004"/>
    <row r="8441" x14ac:dyDescent="0.55000000000000004"/>
    <row r="8442" x14ac:dyDescent="0.55000000000000004"/>
    <row r="8443" x14ac:dyDescent="0.55000000000000004"/>
    <row r="8444" x14ac:dyDescent="0.55000000000000004"/>
    <row r="8445" x14ac:dyDescent="0.55000000000000004"/>
    <row r="8446" x14ac:dyDescent="0.55000000000000004"/>
    <row r="8447" x14ac:dyDescent="0.55000000000000004"/>
    <row r="8448" x14ac:dyDescent="0.55000000000000004"/>
    <row r="8449" x14ac:dyDescent="0.55000000000000004"/>
    <row r="8450" x14ac:dyDescent="0.55000000000000004"/>
    <row r="8451" x14ac:dyDescent="0.55000000000000004"/>
    <row r="8452" x14ac:dyDescent="0.55000000000000004"/>
    <row r="8453" x14ac:dyDescent="0.55000000000000004"/>
    <row r="8454" x14ac:dyDescent="0.55000000000000004"/>
    <row r="8455" x14ac:dyDescent="0.55000000000000004"/>
    <row r="8456" x14ac:dyDescent="0.55000000000000004"/>
    <row r="8457" x14ac:dyDescent="0.55000000000000004"/>
    <row r="8458" x14ac:dyDescent="0.55000000000000004"/>
    <row r="8459" x14ac:dyDescent="0.55000000000000004"/>
    <row r="8460" x14ac:dyDescent="0.55000000000000004"/>
    <row r="8461" x14ac:dyDescent="0.55000000000000004"/>
    <row r="8462" x14ac:dyDescent="0.55000000000000004"/>
    <row r="8463" x14ac:dyDescent="0.55000000000000004"/>
    <row r="8464" x14ac:dyDescent="0.55000000000000004"/>
    <row r="8465" x14ac:dyDescent="0.55000000000000004"/>
    <row r="8466" x14ac:dyDescent="0.55000000000000004"/>
    <row r="8467" x14ac:dyDescent="0.55000000000000004"/>
    <row r="8468" x14ac:dyDescent="0.55000000000000004"/>
    <row r="8469" x14ac:dyDescent="0.55000000000000004"/>
    <row r="8470" x14ac:dyDescent="0.55000000000000004"/>
    <row r="8471" x14ac:dyDescent="0.55000000000000004"/>
    <row r="8472" x14ac:dyDescent="0.55000000000000004"/>
    <row r="8473" x14ac:dyDescent="0.55000000000000004"/>
    <row r="8474" x14ac:dyDescent="0.55000000000000004"/>
    <row r="8475" x14ac:dyDescent="0.55000000000000004"/>
    <row r="8476" x14ac:dyDescent="0.55000000000000004"/>
    <row r="8477" x14ac:dyDescent="0.55000000000000004"/>
    <row r="8478" x14ac:dyDescent="0.55000000000000004"/>
    <row r="8479" x14ac:dyDescent="0.55000000000000004"/>
    <row r="8480" x14ac:dyDescent="0.55000000000000004"/>
    <row r="8481" x14ac:dyDescent="0.55000000000000004"/>
    <row r="8482" x14ac:dyDescent="0.55000000000000004"/>
    <row r="8483" x14ac:dyDescent="0.55000000000000004"/>
    <row r="8484" x14ac:dyDescent="0.55000000000000004"/>
    <row r="8485" x14ac:dyDescent="0.55000000000000004"/>
    <row r="8486" x14ac:dyDescent="0.55000000000000004"/>
    <row r="8487" x14ac:dyDescent="0.55000000000000004"/>
    <row r="8488" x14ac:dyDescent="0.55000000000000004"/>
    <row r="8489" x14ac:dyDescent="0.55000000000000004"/>
    <row r="8490" x14ac:dyDescent="0.55000000000000004"/>
    <row r="8491" x14ac:dyDescent="0.55000000000000004"/>
    <row r="8492" x14ac:dyDescent="0.55000000000000004"/>
    <row r="8493" x14ac:dyDescent="0.55000000000000004"/>
    <row r="8494" x14ac:dyDescent="0.55000000000000004"/>
    <row r="8495" x14ac:dyDescent="0.55000000000000004"/>
    <row r="8496" x14ac:dyDescent="0.55000000000000004"/>
    <row r="8497" x14ac:dyDescent="0.55000000000000004"/>
    <row r="8498" x14ac:dyDescent="0.55000000000000004"/>
    <row r="8499" x14ac:dyDescent="0.55000000000000004"/>
    <row r="8500" x14ac:dyDescent="0.55000000000000004"/>
    <row r="8501" x14ac:dyDescent="0.55000000000000004"/>
    <row r="8502" x14ac:dyDescent="0.55000000000000004"/>
    <row r="8503" x14ac:dyDescent="0.55000000000000004"/>
    <row r="8504" x14ac:dyDescent="0.55000000000000004"/>
    <row r="8505" x14ac:dyDescent="0.55000000000000004"/>
    <row r="8506" x14ac:dyDescent="0.55000000000000004"/>
    <row r="8507" x14ac:dyDescent="0.55000000000000004"/>
    <row r="8508" x14ac:dyDescent="0.55000000000000004"/>
    <row r="8509" x14ac:dyDescent="0.55000000000000004"/>
    <row r="8510" x14ac:dyDescent="0.55000000000000004"/>
    <row r="8511" x14ac:dyDescent="0.55000000000000004"/>
    <row r="8512" x14ac:dyDescent="0.55000000000000004"/>
    <row r="8513" x14ac:dyDescent="0.55000000000000004"/>
    <row r="8514" x14ac:dyDescent="0.55000000000000004"/>
    <row r="8515" x14ac:dyDescent="0.55000000000000004"/>
    <row r="8516" x14ac:dyDescent="0.55000000000000004"/>
    <row r="8517" x14ac:dyDescent="0.55000000000000004"/>
    <row r="8518" x14ac:dyDescent="0.55000000000000004"/>
    <row r="8519" x14ac:dyDescent="0.55000000000000004"/>
    <row r="8520" x14ac:dyDescent="0.55000000000000004"/>
    <row r="8521" x14ac:dyDescent="0.55000000000000004"/>
    <row r="8522" x14ac:dyDescent="0.55000000000000004"/>
    <row r="8523" x14ac:dyDescent="0.55000000000000004"/>
    <row r="8524" x14ac:dyDescent="0.55000000000000004"/>
    <row r="8525" x14ac:dyDescent="0.55000000000000004"/>
    <row r="8526" x14ac:dyDescent="0.55000000000000004"/>
    <row r="8527" x14ac:dyDescent="0.55000000000000004"/>
    <row r="8528" x14ac:dyDescent="0.55000000000000004"/>
    <row r="8529" x14ac:dyDescent="0.55000000000000004"/>
    <row r="8530" x14ac:dyDescent="0.55000000000000004"/>
    <row r="8531" x14ac:dyDescent="0.55000000000000004"/>
    <row r="8532" x14ac:dyDescent="0.55000000000000004"/>
    <row r="8533" x14ac:dyDescent="0.55000000000000004"/>
    <row r="8534" x14ac:dyDescent="0.55000000000000004"/>
    <row r="8535" x14ac:dyDescent="0.55000000000000004"/>
    <row r="8536" x14ac:dyDescent="0.55000000000000004"/>
    <row r="8537" x14ac:dyDescent="0.55000000000000004"/>
    <row r="8538" x14ac:dyDescent="0.55000000000000004"/>
    <row r="8539" x14ac:dyDescent="0.55000000000000004"/>
    <row r="8540" x14ac:dyDescent="0.55000000000000004"/>
    <row r="8541" x14ac:dyDescent="0.55000000000000004"/>
    <row r="8542" x14ac:dyDescent="0.55000000000000004"/>
    <row r="8543" x14ac:dyDescent="0.55000000000000004"/>
    <row r="8544" x14ac:dyDescent="0.55000000000000004"/>
    <row r="8545" x14ac:dyDescent="0.55000000000000004"/>
    <row r="8546" x14ac:dyDescent="0.55000000000000004"/>
    <row r="8547" x14ac:dyDescent="0.55000000000000004"/>
    <row r="8548" x14ac:dyDescent="0.55000000000000004"/>
    <row r="8549" x14ac:dyDescent="0.55000000000000004"/>
    <row r="8550" x14ac:dyDescent="0.55000000000000004"/>
    <row r="8551" x14ac:dyDescent="0.55000000000000004"/>
    <row r="8552" x14ac:dyDescent="0.55000000000000004"/>
    <row r="8553" x14ac:dyDescent="0.55000000000000004"/>
    <row r="8554" x14ac:dyDescent="0.55000000000000004"/>
    <row r="8555" x14ac:dyDescent="0.55000000000000004"/>
    <row r="8556" x14ac:dyDescent="0.55000000000000004"/>
    <row r="8557" x14ac:dyDescent="0.55000000000000004"/>
    <row r="8558" x14ac:dyDescent="0.55000000000000004"/>
    <row r="8559" x14ac:dyDescent="0.55000000000000004"/>
    <row r="8560" x14ac:dyDescent="0.55000000000000004"/>
    <row r="8561" x14ac:dyDescent="0.55000000000000004"/>
    <row r="8562" x14ac:dyDescent="0.55000000000000004"/>
    <row r="8563" x14ac:dyDescent="0.55000000000000004"/>
    <row r="8564" x14ac:dyDescent="0.55000000000000004"/>
    <row r="8565" x14ac:dyDescent="0.55000000000000004"/>
    <row r="8566" x14ac:dyDescent="0.55000000000000004"/>
    <row r="8567" x14ac:dyDescent="0.55000000000000004"/>
    <row r="8568" x14ac:dyDescent="0.55000000000000004"/>
    <row r="8569" x14ac:dyDescent="0.55000000000000004"/>
    <row r="8570" x14ac:dyDescent="0.55000000000000004"/>
    <row r="8571" x14ac:dyDescent="0.55000000000000004"/>
    <row r="8572" x14ac:dyDescent="0.55000000000000004"/>
    <row r="8573" x14ac:dyDescent="0.55000000000000004"/>
    <row r="8574" x14ac:dyDescent="0.55000000000000004"/>
    <row r="8575" x14ac:dyDescent="0.55000000000000004"/>
    <row r="8576" x14ac:dyDescent="0.55000000000000004"/>
    <row r="8577" x14ac:dyDescent="0.55000000000000004"/>
    <row r="8578" x14ac:dyDescent="0.55000000000000004"/>
    <row r="8579" x14ac:dyDescent="0.55000000000000004"/>
    <row r="8580" x14ac:dyDescent="0.55000000000000004"/>
    <row r="8581" x14ac:dyDescent="0.55000000000000004"/>
    <row r="8582" x14ac:dyDescent="0.55000000000000004"/>
    <row r="8583" x14ac:dyDescent="0.55000000000000004"/>
    <row r="8584" x14ac:dyDescent="0.55000000000000004"/>
    <row r="8585" x14ac:dyDescent="0.55000000000000004"/>
    <row r="8586" x14ac:dyDescent="0.55000000000000004"/>
    <row r="8587" x14ac:dyDescent="0.55000000000000004"/>
    <row r="8588" x14ac:dyDescent="0.55000000000000004"/>
    <row r="8589" x14ac:dyDescent="0.55000000000000004"/>
    <row r="8590" x14ac:dyDescent="0.55000000000000004"/>
    <row r="8591" x14ac:dyDescent="0.55000000000000004"/>
    <row r="8592" x14ac:dyDescent="0.55000000000000004"/>
    <row r="8593" x14ac:dyDescent="0.55000000000000004"/>
    <row r="8594" x14ac:dyDescent="0.55000000000000004"/>
    <row r="8595" x14ac:dyDescent="0.55000000000000004"/>
    <row r="8596" x14ac:dyDescent="0.55000000000000004"/>
    <row r="8597" x14ac:dyDescent="0.55000000000000004"/>
    <row r="8598" x14ac:dyDescent="0.55000000000000004"/>
    <row r="8599" x14ac:dyDescent="0.55000000000000004"/>
    <row r="8600" x14ac:dyDescent="0.55000000000000004"/>
    <row r="8601" x14ac:dyDescent="0.55000000000000004"/>
    <row r="8602" x14ac:dyDescent="0.55000000000000004"/>
    <row r="8603" x14ac:dyDescent="0.55000000000000004"/>
    <row r="8604" x14ac:dyDescent="0.55000000000000004"/>
    <row r="8605" x14ac:dyDescent="0.55000000000000004"/>
    <row r="8606" x14ac:dyDescent="0.55000000000000004"/>
    <row r="8607" x14ac:dyDescent="0.55000000000000004"/>
    <row r="8608" x14ac:dyDescent="0.55000000000000004"/>
    <row r="8609" x14ac:dyDescent="0.55000000000000004"/>
    <row r="8610" x14ac:dyDescent="0.55000000000000004"/>
    <row r="8611" x14ac:dyDescent="0.55000000000000004"/>
    <row r="8612" x14ac:dyDescent="0.55000000000000004"/>
    <row r="8613" x14ac:dyDescent="0.55000000000000004"/>
    <row r="8614" x14ac:dyDescent="0.55000000000000004"/>
    <row r="8615" x14ac:dyDescent="0.55000000000000004"/>
    <row r="8616" x14ac:dyDescent="0.55000000000000004"/>
    <row r="8617" x14ac:dyDescent="0.55000000000000004"/>
    <row r="8618" x14ac:dyDescent="0.55000000000000004"/>
    <row r="8619" x14ac:dyDescent="0.55000000000000004"/>
    <row r="8620" x14ac:dyDescent="0.55000000000000004"/>
    <row r="8621" x14ac:dyDescent="0.55000000000000004"/>
    <row r="8622" x14ac:dyDescent="0.55000000000000004"/>
    <row r="8623" x14ac:dyDescent="0.55000000000000004"/>
    <row r="8624" x14ac:dyDescent="0.55000000000000004"/>
    <row r="8625" x14ac:dyDescent="0.55000000000000004"/>
    <row r="8626" x14ac:dyDescent="0.55000000000000004"/>
    <row r="8627" x14ac:dyDescent="0.55000000000000004"/>
    <row r="8628" x14ac:dyDescent="0.55000000000000004"/>
    <row r="8629" x14ac:dyDescent="0.55000000000000004"/>
    <row r="8630" x14ac:dyDescent="0.55000000000000004"/>
    <row r="8631" x14ac:dyDescent="0.55000000000000004"/>
    <row r="8632" x14ac:dyDescent="0.55000000000000004"/>
    <row r="8633" x14ac:dyDescent="0.55000000000000004"/>
    <row r="8634" x14ac:dyDescent="0.55000000000000004"/>
    <row r="8635" x14ac:dyDescent="0.55000000000000004"/>
    <row r="8636" x14ac:dyDescent="0.55000000000000004"/>
    <row r="8637" x14ac:dyDescent="0.55000000000000004"/>
    <row r="8638" x14ac:dyDescent="0.55000000000000004"/>
    <row r="8639" x14ac:dyDescent="0.55000000000000004"/>
    <row r="8640" x14ac:dyDescent="0.55000000000000004"/>
    <row r="8641" x14ac:dyDescent="0.55000000000000004"/>
    <row r="8642" x14ac:dyDescent="0.55000000000000004"/>
    <row r="8643" x14ac:dyDescent="0.55000000000000004"/>
    <row r="8644" x14ac:dyDescent="0.55000000000000004"/>
    <row r="8645" x14ac:dyDescent="0.55000000000000004"/>
    <row r="8646" x14ac:dyDescent="0.55000000000000004"/>
    <row r="8647" x14ac:dyDescent="0.55000000000000004"/>
    <row r="8648" x14ac:dyDescent="0.55000000000000004"/>
    <row r="8649" x14ac:dyDescent="0.55000000000000004"/>
    <row r="8650" x14ac:dyDescent="0.55000000000000004"/>
    <row r="8651" x14ac:dyDescent="0.55000000000000004"/>
    <row r="8652" x14ac:dyDescent="0.55000000000000004"/>
    <row r="8653" x14ac:dyDescent="0.55000000000000004"/>
    <row r="8654" x14ac:dyDescent="0.55000000000000004"/>
    <row r="8655" x14ac:dyDescent="0.55000000000000004"/>
    <row r="8656" x14ac:dyDescent="0.55000000000000004"/>
    <row r="8657" x14ac:dyDescent="0.55000000000000004"/>
    <row r="8658" x14ac:dyDescent="0.55000000000000004"/>
    <row r="8659" x14ac:dyDescent="0.55000000000000004"/>
    <row r="8660" x14ac:dyDescent="0.55000000000000004"/>
    <row r="8661" x14ac:dyDescent="0.55000000000000004"/>
    <row r="8662" x14ac:dyDescent="0.55000000000000004"/>
    <row r="8663" x14ac:dyDescent="0.55000000000000004"/>
    <row r="8664" x14ac:dyDescent="0.55000000000000004"/>
    <row r="8665" x14ac:dyDescent="0.55000000000000004"/>
    <row r="8666" x14ac:dyDescent="0.55000000000000004"/>
    <row r="8667" x14ac:dyDescent="0.55000000000000004"/>
    <row r="8668" x14ac:dyDescent="0.55000000000000004"/>
    <row r="8669" x14ac:dyDescent="0.55000000000000004"/>
    <row r="8670" x14ac:dyDescent="0.55000000000000004"/>
    <row r="8671" x14ac:dyDescent="0.55000000000000004"/>
    <row r="8672" x14ac:dyDescent="0.55000000000000004"/>
    <row r="8673" x14ac:dyDescent="0.55000000000000004"/>
    <row r="8674" x14ac:dyDescent="0.55000000000000004"/>
    <row r="8675" x14ac:dyDescent="0.55000000000000004"/>
    <row r="8676" x14ac:dyDescent="0.55000000000000004"/>
    <row r="8677" x14ac:dyDescent="0.55000000000000004"/>
    <row r="8678" x14ac:dyDescent="0.55000000000000004"/>
    <row r="8679" x14ac:dyDescent="0.55000000000000004"/>
    <row r="8680" x14ac:dyDescent="0.55000000000000004"/>
    <row r="8681" x14ac:dyDescent="0.55000000000000004"/>
    <row r="8682" x14ac:dyDescent="0.55000000000000004"/>
    <row r="8683" x14ac:dyDescent="0.55000000000000004"/>
    <row r="8684" x14ac:dyDescent="0.55000000000000004"/>
    <row r="8685" x14ac:dyDescent="0.55000000000000004"/>
    <row r="8686" x14ac:dyDescent="0.55000000000000004"/>
    <row r="8687" x14ac:dyDescent="0.55000000000000004"/>
    <row r="8688" x14ac:dyDescent="0.55000000000000004"/>
    <row r="8689" x14ac:dyDescent="0.55000000000000004"/>
    <row r="8690" x14ac:dyDescent="0.55000000000000004"/>
    <row r="8691" x14ac:dyDescent="0.55000000000000004"/>
    <row r="8692" x14ac:dyDescent="0.55000000000000004"/>
    <row r="8693" x14ac:dyDescent="0.55000000000000004"/>
    <row r="8694" x14ac:dyDescent="0.55000000000000004"/>
    <row r="8695" x14ac:dyDescent="0.55000000000000004"/>
    <row r="8696" x14ac:dyDescent="0.55000000000000004"/>
    <row r="8697" x14ac:dyDescent="0.55000000000000004"/>
    <row r="8698" x14ac:dyDescent="0.55000000000000004"/>
    <row r="8699" x14ac:dyDescent="0.55000000000000004"/>
    <row r="8700" x14ac:dyDescent="0.55000000000000004"/>
    <row r="8701" x14ac:dyDescent="0.55000000000000004"/>
    <row r="8702" x14ac:dyDescent="0.55000000000000004"/>
    <row r="8703" x14ac:dyDescent="0.55000000000000004"/>
    <row r="8704" x14ac:dyDescent="0.55000000000000004"/>
    <row r="8705" x14ac:dyDescent="0.55000000000000004"/>
    <row r="8706" x14ac:dyDescent="0.55000000000000004"/>
    <row r="8707" x14ac:dyDescent="0.55000000000000004"/>
    <row r="8708" x14ac:dyDescent="0.55000000000000004"/>
    <row r="8709" x14ac:dyDescent="0.55000000000000004"/>
    <row r="8710" x14ac:dyDescent="0.55000000000000004"/>
    <row r="8711" x14ac:dyDescent="0.55000000000000004"/>
    <row r="8712" x14ac:dyDescent="0.55000000000000004"/>
    <row r="8713" x14ac:dyDescent="0.55000000000000004"/>
    <row r="8714" x14ac:dyDescent="0.55000000000000004"/>
    <row r="8715" x14ac:dyDescent="0.55000000000000004"/>
    <row r="8716" x14ac:dyDescent="0.55000000000000004"/>
    <row r="8717" x14ac:dyDescent="0.55000000000000004"/>
    <row r="8718" x14ac:dyDescent="0.55000000000000004"/>
    <row r="8719" x14ac:dyDescent="0.55000000000000004"/>
    <row r="8720" x14ac:dyDescent="0.55000000000000004"/>
    <row r="8721" x14ac:dyDescent="0.55000000000000004"/>
    <row r="8722" x14ac:dyDescent="0.55000000000000004"/>
    <row r="8723" x14ac:dyDescent="0.55000000000000004"/>
    <row r="8724" x14ac:dyDescent="0.55000000000000004"/>
    <row r="8725" x14ac:dyDescent="0.55000000000000004"/>
    <row r="8726" x14ac:dyDescent="0.55000000000000004"/>
    <row r="8727" x14ac:dyDescent="0.55000000000000004"/>
    <row r="8728" x14ac:dyDescent="0.55000000000000004"/>
    <row r="8729" x14ac:dyDescent="0.55000000000000004"/>
    <row r="8730" x14ac:dyDescent="0.55000000000000004"/>
    <row r="8731" x14ac:dyDescent="0.55000000000000004"/>
    <row r="8732" x14ac:dyDescent="0.55000000000000004"/>
    <row r="8733" x14ac:dyDescent="0.55000000000000004"/>
    <row r="8734" x14ac:dyDescent="0.55000000000000004"/>
    <row r="8735" x14ac:dyDescent="0.55000000000000004"/>
    <row r="8736" x14ac:dyDescent="0.55000000000000004"/>
    <row r="8737" x14ac:dyDescent="0.55000000000000004"/>
    <row r="8738" x14ac:dyDescent="0.55000000000000004"/>
    <row r="8739" x14ac:dyDescent="0.55000000000000004"/>
    <row r="8740" x14ac:dyDescent="0.55000000000000004"/>
    <row r="8741" x14ac:dyDescent="0.55000000000000004"/>
    <row r="8742" x14ac:dyDescent="0.55000000000000004"/>
    <row r="8743" x14ac:dyDescent="0.55000000000000004"/>
    <row r="8744" x14ac:dyDescent="0.55000000000000004"/>
    <row r="8745" x14ac:dyDescent="0.55000000000000004"/>
    <row r="8746" x14ac:dyDescent="0.55000000000000004"/>
    <row r="8747" x14ac:dyDescent="0.55000000000000004"/>
    <row r="8748" x14ac:dyDescent="0.55000000000000004"/>
    <row r="8749" x14ac:dyDescent="0.55000000000000004"/>
    <row r="8750" x14ac:dyDescent="0.55000000000000004"/>
    <row r="8751" x14ac:dyDescent="0.55000000000000004"/>
    <row r="8752" x14ac:dyDescent="0.55000000000000004"/>
    <row r="8753" x14ac:dyDescent="0.55000000000000004"/>
    <row r="8754" x14ac:dyDescent="0.55000000000000004"/>
    <row r="8755" x14ac:dyDescent="0.55000000000000004"/>
    <row r="8756" x14ac:dyDescent="0.55000000000000004"/>
    <row r="8757" x14ac:dyDescent="0.55000000000000004"/>
    <row r="8758" x14ac:dyDescent="0.55000000000000004"/>
    <row r="8759" x14ac:dyDescent="0.55000000000000004"/>
    <row r="8760" x14ac:dyDescent="0.55000000000000004"/>
    <row r="8761" x14ac:dyDescent="0.55000000000000004"/>
    <row r="8762" x14ac:dyDescent="0.55000000000000004"/>
    <row r="8763" x14ac:dyDescent="0.55000000000000004"/>
    <row r="8764" x14ac:dyDescent="0.55000000000000004"/>
    <row r="8765" x14ac:dyDescent="0.55000000000000004"/>
    <row r="8766" x14ac:dyDescent="0.55000000000000004"/>
    <row r="8767" x14ac:dyDescent="0.55000000000000004"/>
    <row r="8768" x14ac:dyDescent="0.55000000000000004"/>
    <row r="8769" x14ac:dyDescent="0.55000000000000004"/>
    <row r="8770" x14ac:dyDescent="0.55000000000000004"/>
    <row r="8771" x14ac:dyDescent="0.55000000000000004"/>
    <row r="8772" x14ac:dyDescent="0.55000000000000004"/>
    <row r="8773" x14ac:dyDescent="0.55000000000000004"/>
    <row r="8774" x14ac:dyDescent="0.55000000000000004"/>
    <row r="8775" x14ac:dyDescent="0.55000000000000004"/>
    <row r="8776" x14ac:dyDescent="0.55000000000000004"/>
    <row r="8777" x14ac:dyDescent="0.55000000000000004"/>
    <row r="8778" x14ac:dyDescent="0.55000000000000004"/>
    <row r="8779" x14ac:dyDescent="0.55000000000000004"/>
    <row r="8780" x14ac:dyDescent="0.55000000000000004"/>
    <row r="8781" x14ac:dyDescent="0.55000000000000004"/>
    <row r="8782" x14ac:dyDescent="0.55000000000000004"/>
    <row r="8783" x14ac:dyDescent="0.55000000000000004"/>
    <row r="8784" x14ac:dyDescent="0.55000000000000004"/>
    <row r="8785" x14ac:dyDescent="0.55000000000000004"/>
    <row r="8786" x14ac:dyDescent="0.55000000000000004"/>
    <row r="8787" x14ac:dyDescent="0.55000000000000004"/>
    <row r="8788" x14ac:dyDescent="0.55000000000000004"/>
    <row r="8789" x14ac:dyDescent="0.55000000000000004"/>
    <row r="8790" x14ac:dyDescent="0.55000000000000004"/>
    <row r="8791" x14ac:dyDescent="0.55000000000000004"/>
    <row r="8792" x14ac:dyDescent="0.55000000000000004"/>
    <row r="8793" x14ac:dyDescent="0.55000000000000004"/>
    <row r="8794" x14ac:dyDescent="0.55000000000000004"/>
    <row r="8795" x14ac:dyDescent="0.55000000000000004"/>
    <row r="8796" x14ac:dyDescent="0.55000000000000004"/>
    <row r="8797" x14ac:dyDescent="0.55000000000000004"/>
    <row r="8798" x14ac:dyDescent="0.55000000000000004"/>
    <row r="8799" x14ac:dyDescent="0.55000000000000004"/>
    <row r="8800" x14ac:dyDescent="0.55000000000000004"/>
    <row r="8801" x14ac:dyDescent="0.55000000000000004"/>
    <row r="8802" x14ac:dyDescent="0.55000000000000004"/>
    <row r="8803" x14ac:dyDescent="0.55000000000000004"/>
    <row r="8804" x14ac:dyDescent="0.55000000000000004"/>
    <row r="8805" x14ac:dyDescent="0.55000000000000004"/>
    <row r="8806" x14ac:dyDescent="0.55000000000000004"/>
    <row r="8807" x14ac:dyDescent="0.55000000000000004"/>
    <row r="8808" x14ac:dyDescent="0.55000000000000004"/>
    <row r="8809" x14ac:dyDescent="0.55000000000000004"/>
    <row r="8810" x14ac:dyDescent="0.55000000000000004"/>
    <row r="8811" x14ac:dyDescent="0.55000000000000004"/>
    <row r="8812" x14ac:dyDescent="0.55000000000000004"/>
    <row r="8813" x14ac:dyDescent="0.55000000000000004"/>
    <row r="8814" x14ac:dyDescent="0.55000000000000004"/>
    <row r="8815" x14ac:dyDescent="0.55000000000000004"/>
    <row r="8816" x14ac:dyDescent="0.55000000000000004"/>
    <row r="8817" x14ac:dyDescent="0.55000000000000004"/>
    <row r="8818" x14ac:dyDescent="0.55000000000000004"/>
    <row r="8819" x14ac:dyDescent="0.55000000000000004"/>
    <row r="8820" x14ac:dyDescent="0.55000000000000004"/>
    <row r="8821" x14ac:dyDescent="0.55000000000000004"/>
    <row r="8822" x14ac:dyDescent="0.55000000000000004"/>
    <row r="8823" x14ac:dyDescent="0.55000000000000004"/>
    <row r="8824" x14ac:dyDescent="0.55000000000000004"/>
    <row r="8825" x14ac:dyDescent="0.55000000000000004"/>
    <row r="8826" x14ac:dyDescent="0.55000000000000004"/>
    <row r="8827" x14ac:dyDescent="0.55000000000000004"/>
    <row r="8828" x14ac:dyDescent="0.55000000000000004"/>
    <row r="8829" x14ac:dyDescent="0.55000000000000004"/>
    <row r="8830" x14ac:dyDescent="0.55000000000000004"/>
    <row r="8831" x14ac:dyDescent="0.55000000000000004"/>
    <row r="8832" x14ac:dyDescent="0.55000000000000004"/>
    <row r="8833" x14ac:dyDescent="0.55000000000000004"/>
    <row r="8834" x14ac:dyDescent="0.55000000000000004"/>
    <row r="8835" x14ac:dyDescent="0.55000000000000004"/>
    <row r="8836" x14ac:dyDescent="0.55000000000000004"/>
    <row r="8837" x14ac:dyDescent="0.55000000000000004"/>
    <row r="8838" x14ac:dyDescent="0.55000000000000004"/>
    <row r="8839" x14ac:dyDescent="0.55000000000000004"/>
    <row r="8840" x14ac:dyDescent="0.55000000000000004"/>
    <row r="8841" x14ac:dyDescent="0.55000000000000004"/>
    <row r="8842" x14ac:dyDescent="0.55000000000000004"/>
    <row r="8843" x14ac:dyDescent="0.55000000000000004"/>
    <row r="8844" x14ac:dyDescent="0.55000000000000004"/>
    <row r="8845" x14ac:dyDescent="0.55000000000000004"/>
    <row r="8846" x14ac:dyDescent="0.55000000000000004"/>
    <row r="8847" x14ac:dyDescent="0.55000000000000004"/>
    <row r="8848" x14ac:dyDescent="0.55000000000000004"/>
    <row r="8849" x14ac:dyDescent="0.55000000000000004"/>
    <row r="8850" x14ac:dyDescent="0.55000000000000004"/>
    <row r="8851" x14ac:dyDescent="0.55000000000000004"/>
    <row r="8852" x14ac:dyDescent="0.55000000000000004"/>
    <row r="8853" x14ac:dyDescent="0.55000000000000004"/>
    <row r="8854" x14ac:dyDescent="0.55000000000000004"/>
    <row r="8855" x14ac:dyDescent="0.55000000000000004"/>
    <row r="8856" x14ac:dyDescent="0.55000000000000004"/>
    <row r="8857" x14ac:dyDescent="0.55000000000000004"/>
    <row r="8858" x14ac:dyDescent="0.55000000000000004"/>
    <row r="8859" x14ac:dyDescent="0.55000000000000004"/>
    <row r="8860" x14ac:dyDescent="0.55000000000000004"/>
    <row r="8861" x14ac:dyDescent="0.55000000000000004"/>
    <row r="8862" x14ac:dyDescent="0.55000000000000004"/>
    <row r="8863" x14ac:dyDescent="0.55000000000000004"/>
    <row r="8864" x14ac:dyDescent="0.55000000000000004"/>
    <row r="8865" x14ac:dyDescent="0.55000000000000004"/>
    <row r="8866" x14ac:dyDescent="0.55000000000000004"/>
    <row r="8867" x14ac:dyDescent="0.55000000000000004"/>
    <row r="8868" x14ac:dyDescent="0.55000000000000004"/>
    <row r="8869" x14ac:dyDescent="0.55000000000000004"/>
    <row r="8870" x14ac:dyDescent="0.55000000000000004"/>
    <row r="8871" x14ac:dyDescent="0.55000000000000004"/>
    <row r="8872" x14ac:dyDescent="0.55000000000000004"/>
    <row r="8873" x14ac:dyDescent="0.55000000000000004"/>
    <row r="8874" x14ac:dyDescent="0.55000000000000004"/>
    <row r="8875" x14ac:dyDescent="0.55000000000000004"/>
    <row r="8876" x14ac:dyDescent="0.55000000000000004"/>
    <row r="8877" x14ac:dyDescent="0.55000000000000004"/>
    <row r="8878" x14ac:dyDescent="0.55000000000000004"/>
    <row r="8879" x14ac:dyDescent="0.55000000000000004"/>
    <row r="8880" x14ac:dyDescent="0.55000000000000004"/>
    <row r="8881" x14ac:dyDescent="0.55000000000000004"/>
    <row r="8882" x14ac:dyDescent="0.55000000000000004"/>
    <row r="8883" x14ac:dyDescent="0.55000000000000004"/>
    <row r="8884" x14ac:dyDescent="0.55000000000000004"/>
    <row r="8885" x14ac:dyDescent="0.55000000000000004"/>
    <row r="8886" x14ac:dyDescent="0.55000000000000004"/>
    <row r="8887" x14ac:dyDescent="0.55000000000000004"/>
    <row r="8888" x14ac:dyDescent="0.55000000000000004"/>
    <row r="8889" x14ac:dyDescent="0.55000000000000004"/>
    <row r="8890" x14ac:dyDescent="0.55000000000000004"/>
    <row r="8891" x14ac:dyDescent="0.55000000000000004"/>
    <row r="8892" x14ac:dyDescent="0.55000000000000004"/>
    <row r="8893" x14ac:dyDescent="0.55000000000000004"/>
    <row r="8894" x14ac:dyDescent="0.55000000000000004"/>
    <row r="8895" x14ac:dyDescent="0.55000000000000004"/>
    <row r="8896" x14ac:dyDescent="0.55000000000000004"/>
    <row r="8897" x14ac:dyDescent="0.55000000000000004"/>
    <row r="8898" x14ac:dyDescent="0.55000000000000004"/>
    <row r="8899" x14ac:dyDescent="0.55000000000000004"/>
    <row r="8900" x14ac:dyDescent="0.55000000000000004"/>
    <row r="8901" x14ac:dyDescent="0.55000000000000004"/>
    <row r="8902" x14ac:dyDescent="0.55000000000000004"/>
    <row r="8903" x14ac:dyDescent="0.55000000000000004"/>
    <row r="8904" x14ac:dyDescent="0.55000000000000004"/>
    <row r="8905" x14ac:dyDescent="0.55000000000000004"/>
    <row r="8906" x14ac:dyDescent="0.55000000000000004"/>
    <row r="8907" x14ac:dyDescent="0.55000000000000004"/>
    <row r="8908" x14ac:dyDescent="0.55000000000000004"/>
    <row r="8909" x14ac:dyDescent="0.55000000000000004"/>
    <row r="8910" x14ac:dyDescent="0.55000000000000004"/>
    <row r="8911" x14ac:dyDescent="0.55000000000000004"/>
    <row r="8912" x14ac:dyDescent="0.55000000000000004"/>
    <row r="8913" x14ac:dyDescent="0.55000000000000004"/>
    <row r="8914" x14ac:dyDescent="0.55000000000000004"/>
    <row r="8915" x14ac:dyDescent="0.55000000000000004"/>
    <row r="8916" x14ac:dyDescent="0.55000000000000004"/>
    <row r="8917" x14ac:dyDescent="0.55000000000000004"/>
    <row r="8918" x14ac:dyDescent="0.55000000000000004"/>
    <row r="8919" x14ac:dyDescent="0.55000000000000004"/>
    <row r="8920" x14ac:dyDescent="0.55000000000000004"/>
    <row r="8921" x14ac:dyDescent="0.55000000000000004"/>
    <row r="8922" x14ac:dyDescent="0.55000000000000004"/>
    <row r="8923" x14ac:dyDescent="0.55000000000000004"/>
    <row r="8924" x14ac:dyDescent="0.55000000000000004"/>
    <row r="8925" x14ac:dyDescent="0.55000000000000004"/>
    <row r="8926" x14ac:dyDescent="0.55000000000000004"/>
    <row r="8927" x14ac:dyDescent="0.55000000000000004"/>
    <row r="8928" x14ac:dyDescent="0.55000000000000004"/>
    <row r="8929" x14ac:dyDescent="0.55000000000000004"/>
    <row r="8930" x14ac:dyDescent="0.55000000000000004"/>
    <row r="8931" x14ac:dyDescent="0.55000000000000004"/>
    <row r="8932" x14ac:dyDescent="0.55000000000000004"/>
    <row r="8933" x14ac:dyDescent="0.55000000000000004"/>
    <row r="8934" x14ac:dyDescent="0.55000000000000004"/>
    <row r="8935" x14ac:dyDescent="0.55000000000000004"/>
    <row r="8936" x14ac:dyDescent="0.55000000000000004"/>
    <row r="8937" x14ac:dyDescent="0.55000000000000004"/>
    <row r="8938" x14ac:dyDescent="0.55000000000000004"/>
    <row r="8939" x14ac:dyDescent="0.55000000000000004"/>
    <row r="8940" x14ac:dyDescent="0.55000000000000004"/>
    <row r="8941" x14ac:dyDescent="0.55000000000000004"/>
    <row r="8942" x14ac:dyDescent="0.55000000000000004"/>
    <row r="8943" x14ac:dyDescent="0.55000000000000004"/>
    <row r="8944" x14ac:dyDescent="0.55000000000000004"/>
    <row r="8945" x14ac:dyDescent="0.55000000000000004"/>
    <row r="8946" x14ac:dyDescent="0.55000000000000004"/>
    <row r="8947" x14ac:dyDescent="0.55000000000000004"/>
    <row r="8948" x14ac:dyDescent="0.55000000000000004"/>
    <row r="8949" x14ac:dyDescent="0.55000000000000004"/>
    <row r="8950" x14ac:dyDescent="0.55000000000000004"/>
    <row r="8951" x14ac:dyDescent="0.55000000000000004"/>
    <row r="8952" x14ac:dyDescent="0.55000000000000004"/>
    <row r="8953" x14ac:dyDescent="0.55000000000000004"/>
    <row r="8954" x14ac:dyDescent="0.55000000000000004"/>
    <row r="8955" x14ac:dyDescent="0.55000000000000004"/>
    <row r="8956" x14ac:dyDescent="0.55000000000000004"/>
    <row r="8957" x14ac:dyDescent="0.55000000000000004"/>
    <row r="8958" x14ac:dyDescent="0.55000000000000004"/>
    <row r="8959" x14ac:dyDescent="0.55000000000000004"/>
    <row r="8960" x14ac:dyDescent="0.55000000000000004"/>
    <row r="8961" x14ac:dyDescent="0.55000000000000004"/>
    <row r="8962" x14ac:dyDescent="0.55000000000000004"/>
    <row r="8963" x14ac:dyDescent="0.55000000000000004"/>
    <row r="8964" x14ac:dyDescent="0.55000000000000004"/>
    <row r="8965" x14ac:dyDescent="0.55000000000000004"/>
    <row r="8966" x14ac:dyDescent="0.55000000000000004"/>
    <row r="8967" x14ac:dyDescent="0.55000000000000004"/>
    <row r="8968" x14ac:dyDescent="0.55000000000000004"/>
    <row r="8969" x14ac:dyDescent="0.55000000000000004"/>
    <row r="8970" x14ac:dyDescent="0.55000000000000004"/>
    <row r="8971" x14ac:dyDescent="0.55000000000000004"/>
    <row r="8972" x14ac:dyDescent="0.55000000000000004"/>
    <row r="8973" x14ac:dyDescent="0.55000000000000004"/>
    <row r="8974" x14ac:dyDescent="0.55000000000000004"/>
    <row r="8975" x14ac:dyDescent="0.55000000000000004"/>
    <row r="8976" x14ac:dyDescent="0.55000000000000004"/>
    <row r="8977" x14ac:dyDescent="0.55000000000000004"/>
    <row r="8978" x14ac:dyDescent="0.55000000000000004"/>
    <row r="8979" x14ac:dyDescent="0.55000000000000004"/>
    <row r="8980" x14ac:dyDescent="0.55000000000000004"/>
    <row r="8981" x14ac:dyDescent="0.55000000000000004"/>
    <row r="8982" x14ac:dyDescent="0.55000000000000004"/>
    <row r="8983" x14ac:dyDescent="0.55000000000000004"/>
    <row r="8984" x14ac:dyDescent="0.55000000000000004"/>
    <row r="8985" x14ac:dyDescent="0.55000000000000004"/>
    <row r="8986" x14ac:dyDescent="0.55000000000000004"/>
    <row r="8987" x14ac:dyDescent="0.55000000000000004"/>
    <row r="8988" x14ac:dyDescent="0.55000000000000004"/>
    <row r="8989" x14ac:dyDescent="0.55000000000000004"/>
    <row r="8990" x14ac:dyDescent="0.55000000000000004"/>
    <row r="8991" x14ac:dyDescent="0.55000000000000004"/>
    <row r="8992" x14ac:dyDescent="0.55000000000000004"/>
    <row r="8993" x14ac:dyDescent="0.55000000000000004"/>
    <row r="8994" x14ac:dyDescent="0.55000000000000004"/>
    <row r="8995" x14ac:dyDescent="0.55000000000000004"/>
    <row r="8996" x14ac:dyDescent="0.55000000000000004"/>
    <row r="8997" x14ac:dyDescent="0.55000000000000004"/>
    <row r="8998" x14ac:dyDescent="0.55000000000000004"/>
    <row r="8999" x14ac:dyDescent="0.55000000000000004"/>
    <row r="9000" x14ac:dyDescent="0.55000000000000004"/>
    <row r="9001" x14ac:dyDescent="0.55000000000000004"/>
    <row r="9002" x14ac:dyDescent="0.55000000000000004"/>
    <row r="9003" x14ac:dyDescent="0.55000000000000004"/>
    <row r="9004" x14ac:dyDescent="0.55000000000000004"/>
    <row r="9005" x14ac:dyDescent="0.55000000000000004"/>
    <row r="9006" x14ac:dyDescent="0.55000000000000004"/>
    <row r="9007" x14ac:dyDescent="0.55000000000000004"/>
    <row r="9008" x14ac:dyDescent="0.55000000000000004"/>
    <row r="9009" x14ac:dyDescent="0.55000000000000004"/>
    <row r="9010" x14ac:dyDescent="0.55000000000000004"/>
    <row r="9011" x14ac:dyDescent="0.55000000000000004"/>
    <row r="9012" x14ac:dyDescent="0.55000000000000004"/>
    <row r="9013" x14ac:dyDescent="0.55000000000000004"/>
    <row r="9014" x14ac:dyDescent="0.55000000000000004"/>
    <row r="9015" x14ac:dyDescent="0.55000000000000004"/>
    <row r="9016" x14ac:dyDescent="0.55000000000000004"/>
    <row r="9017" x14ac:dyDescent="0.55000000000000004"/>
    <row r="9018" x14ac:dyDescent="0.55000000000000004"/>
    <row r="9019" x14ac:dyDescent="0.55000000000000004"/>
    <row r="9020" x14ac:dyDescent="0.55000000000000004"/>
    <row r="9021" x14ac:dyDescent="0.55000000000000004"/>
    <row r="9022" x14ac:dyDescent="0.55000000000000004"/>
    <row r="9023" x14ac:dyDescent="0.55000000000000004"/>
    <row r="9024" x14ac:dyDescent="0.55000000000000004"/>
    <row r="9025" x14ac:dyDescent="0.55000000000000004"/>
    <row r="9026" x14ac:dyDescent="0.55000000000000004"/>
    <row r="9027" x14ac:dyDescent="0.55000000000000004"/>
    <row r="9028" x14ac:dyDescent="0.55000000000000004"/>
    <row r="9029" x14ac:dyDescent="0.55000000000000004"/>
    <row r="9030" x14ac:dyDescent="0.55000000000000004"/>
    <row r="9031" x14ac:dyDescent="0.55000000000000004"/>
    <row r="9032" x14ac:dyDescent="0.55000000000000004"/>
    <row r="9033" x14ac:dyDescent="0.55000000000000004"/>
    <row r="9034" x14ac:dyDescent="0.55000000000000004"/>
    <row r="9035" x14ac:dyDescent="0.55000000000000004"/>
    <row r="9036" x14ac:dyDescent="0.55000000000000004"/>
    <row r="9037" x14ac:dyDescent="0.55000000000000004"/>
    <row r="9038" x14ac:dyDescent="0.55000000000000004"/>
    <row r="9039" x14ac:dyDescent="0.55000000000000004"/>
    <row r="9040" x14ac:dyDescent="0.55000000000000004"/>
    <row r="9041" x14ac:dyDescent="0.55000000000000004"/>
    <row r="9042" x14ac:dyDescent="0.55000000000000004"/>
    <row r="9043" x14ac:dyDescent="0.55000000000000004"/>
    <row r="9044" x14ac:dyDescent="0.55000000000000004"/>
    <row r="9045" x14ac:dyDescent="0.55000000000000004"/>
    <row r="9046" x14ac:dyDescent="0.55000000000000004"/>
    <row r="9047" x14ac:dyDescent="0.55000000000000004"/>
    <row r="9048" x14ac:dyDescent="0.55000000000000004"/>
    <row r="9049" x14ac:dyDescent="0.55000000000000004"/>
    <row r="9050" x14ac:dyDescent="0.55000000000000004"/>
    <row r="9051" x14ac:dyDescent="0.55000000000000004"/>
    <row r="9052" x14ac:dyDescent="0.55000000000000004"/>
    <row r="9053" x14ac:dyDescent="0.55000000000000004"/>
    <row r="9054" x14ac:dyDescent="0.55000000000000004"/>
    <row r="9055" x14ac:dyDescent="0.55000000000000004"/>
    <row r="9056" x14ac:dyDescent="0.55000000000000004"/>
    <row r="9057" x14ac:dyDescent="0.55000000000000004"/>
    <row r="9058" x14ac:dyDescent="0.55000000000000004"/>
    <row r="9059" x14ac:dyDescent="0.55000000000000004"/>
    <row r="9060" x14ac:dyDescent="0.55000000000000004"/>
    <row r="9061" x14ac:dyDescent="0.55000000000000004"/>
    <row r="9062" x14ac:dyDescent="0.55000000000000004"/>
    <row r="9063" x14ac:dyDescent="0.55000000000000004"/>
    <row r="9064" x14ac:dyDescent="0.55000000000000004"/>
    <row r="9065" x14ac:dyDescent="0.55000000000000004"/>
    <row r="9066" x14ac:dyDescent="0.55000000000000004"/>
    <row r="9067" x14ac:dyDescent="0.55000000000000004"/>
    <row r="9068" x14ac:dyDescent="0.55000000000000004"/>
    <row r="9069" x14ac:dyDescent="0.55000000000000004"/>
    <row r="9070" x14ac:dyDescent="0.55000000000000004"/>
    <row r="9071" x14ac:dyDescent="0.55000000000000004"/>
    <row r="9072" x14ac:dyDescent="0.55000000000000004"/>
    <row r="9073" x14ac:dyDescent="0.55000000000000004"/>
    <row r="9074" x14ac:dyDescent="0.55000000000000004"/>
    <row r="9075" x14ac:dyDescent="0.55000000000000004"/>
    <row r="9076" x14ac:dyDescent="0.55000000000000004"/>
    <row r="9077" x14ac:dyDescent="0.55000000000000004"/>
    <row r="9078" x14ac:dyDescent="0.55000000000000004"/>
    <row r="9079" x14ac:dyDescent="0.55000000000000004"/>
    <row r="9080" x14ac:dyDescent="0.55000000000000004"/>
    <row r="9081" x14ac:dyDescent="0.55000000000000004"/>
    <row r="9082" x14ac:dyDescent="0.55000000000000004"/>
    <row r="9083" x14ac:dyDescent="0.55000000000000004"/>
    <row r="9084" x14ac:dyDescent="0.55000000000000004"/>
    <row r="9085" x14ac:dyDescent="0.55000000000000004"/>
    <row r="9086" x14ac:dyDescent="0.55000000000000004"/>
    <row r="9087" x14ac:dyDescent="0.55000000000000004"/>
    <row r="9088" x14ac:dyDescent="0.55000000000000004"/>
    <row r="9089" x14ac:dyDescent="0.55000000000000004"/>
    <row r="9090" x14ac:dyDescent="0.55000000000000004"/>
    <row r="9091" x14ac:dyDescent="0.55000000000000004"/>
    <row r="9092" x14ac:dyDescent="0.55000000000000004"/>
    <row r="9093" x14ac:dyDescent="0.55000000000000004"/>
    <row r="9094" x14ac:dyDescent="0.55000000000000004"/>
    <row r="9095" x14ac:dyDescent="0.55000000000000004"/>
    <row r="9096" x14ac:dyDescent="0.55000000000000004"/>
    <row r="9097" x14ac:dyDescent="0.55000000000000004"/>
    <row r="9098" x14ac:dyDescent="0.55000000000000004"/>
    <row r="9099" x14ac:dyDescent="0.55000000000000004"/>
    <row r="9100" x14ac:dyDescent="0.55000000000000004"/>
    <row r="9101" x14ac:dyDescent="0.55000000000000004"/>
    <row r="9102" x14ac:dyDescent="0.55000000000000004"/>
    <row r="9103" x14ac:dyDescent="0.55000000000000004"/>
    <row r="9104" x14ac:dyDescent="0.55000000000000004"/>
    <row r="9105" x14ac:dyDescent="0.55000000000000004"/>
    <row r="9106" x14ac:dyDescent="0.55000000000000004"/>
    <row r="9107" x14ac:dyDescent="0.55000000000000004"/>
    <row r="9108" x14ac:dyDescent="0.55000000000000004"/>
    <row r="9109" x14ac:dyDescent="0.55000000000000004"/>
    <row r="9110" x14ac:dyDescent="0.55000000000000004"/>
    <row r="9111" x14ac:dyDescent="0.55000000000000004"/>
    <row r="9112" x14ac:dyDescent="0.55000000000000004"/>
    <row r="9113" x14ac:dyDescent="0.55000000000000004"/>
    <row r="9114" x14ac:dyDescent="0.55000000000000004"/>
    <row r="9115" x14ac:dyDescent="0.55000000000000004"/>
    <row r="9116" x14ac:dyDescent="0.55000000000000004"/>
    <row r="9117" x14ac:dyDescent="0.55000000000000004"/>
    <row r="9118" x14ac:dyDescent="0.55000000000000004"/>
    <row r="9119" x14ac:dyDescent="0.55000000000000004"/>
    <row r="9120" x14ac:dyDescent="0.55000000000000004"/>
    <row r="9121" x14ac:dyDescent="0.55000000000000004"/>
    <row r="9122" x14ac:dyDescent="0.55000000000000004"/>
    <row r="9123" x14ac:dyDescent="0.55000000000000004"/>
    <row r="9124" x14ac:dyDescent="0.55000000000000004"/>
    <row r="9125" x14ac:dyDescent="0.55000000000000004"/>
    <row r="9126" x14ac:dyDescent="0.55000000000000004"/>
    <row r="9127" x14ac:dyDescent="0.55000000000000004"/>
    <row r="9128" x14ac:dyDescent="0.55000000000000004"/>
    <row r="9129" x14ac:dyDescent="0.55000000000000004"/>
    <row r="9130" x14ac:dyDescent="0.55000000000000004"/>
    <row r="9131" x14ac:dyDescent="0.55000000000000004"/>
    <row r="9132" x14ac:dyDescent="0.55000000000000004"/>
    <row r="9133" x14ac:dyDescent="0.55000000000000004"/>
    <row r="9134" x14ac:dyDescent="0.55000000000000004"/>
    <row r="9135" x14ac:dyDescent="0.55000000000000004"/>
    <row r="9136" x14ac:dyDescent="0.55000000000000004"/>
    <row r="9137" x14ac:dyDescent="0.55000000000000004"/>
    <row r="9138" x14ac:dyDescent="0.55000000000000004"/>
    <row r="9139" x14ac:dyDescent="0.55000000000000004"/>
    <row r="9140" x14ac:dyDescent="0.55000000000000004"/>
    <row r="9141" x14ac:dyDescent="0.55000000000000004"/>
    <row r="9142" x14ac:dyDescent="0.55000000000000004"/>
    <row r="9143" x14ac:dyDescent="0.55000000000000004"/>
    <row r="9144" x14ac:dyDescent="0.55000000000000004"/>
    <row r="9145" x14ac:dyDescent="0.55000000000000004"/>
    <row r="9146" x14ac:dyDescent="0.55000000000000004"/>
    <row r="9147" x14ac:dyDescent="0.55000000000000004"/>
    <row r="9148" x14ac:dyDescent="0.55000000000000004"/>
    <row r="9149" x14ac:dyDescent="0.55000000000000004"/>
    <row r="9150" x14ac:dyDescent="0.55000000000000004"/>
    <row r="9151" x14ac:dyDescent="0.55000000000000004"/>
    <row r="9152" x14ac:dyDescent="0.55000000000000004"/>
    <row r="9153" x14ac:dyDescent="0.55000000000000004"/>
    <row r="9154" x14ac:dyDescent="0.55000000000000004"/>
    <row r="9155" x14ac:dyDescent="0.55000000000000004"/>
    <row r="9156" x14ac:dyDescent="0.55000000000000004"/>
    <row r="9157" x14ac:dyDescent="0.55000000000000004"/>
    <row r="9158" x14ac:dyDescent="0.55000000000000004"/>
    <row r="9159" x14ac:dyDescent="0.55000000000000004"/>
    <row r="9160" x14ac:dyDescent="0.55000000000000004"/>
    <row r="9161" x14ac:dyDescent="0.55000000000000004"/>
    <row r="9162" x14ac:dyDescent="0.55000000000000004"/>
    <row r="9163" x14ac:dyDescent="0.55000000000000004"/>
    <row r="9164" x14ac:dyDescent="0.55000000000000004"/>
    <row r="9165" x14ac:dyDescent="0.55000000000000004"/>
    <row r="9166" x14ac:dyDescent="0.55000000000000004"/>
    <row r="9167" x14ac:dyDescent="0.55000000000000004"/>
    <row r="9168" x14ac:dyDescent="0.55000000000000004"/>
    <row r="9169" x14ac:dyDescent="0.55000000000000004"/>
    <row r="9170" x14ac:dyDescent="0.55000000000000004"/>
    <row r="9171" x14ac:dyDescent="0.55000000000000004"/>
    <row r="9172" x14ac:dyDescent="0.55000000000000004"/>
    <row r="9173" x14ac:dyDescent="0.55000000000000004"/>
    <row r="9174" x14ac:dyDescent="0.55000000000000004"/>
    <row r="9175" x14ac:dyDescent="0.55000000000000004"/>
    <row r="9176" x14ac:dyDescent="0.55000000000000004"/>
    <row r="9177" x14ac:dyDescent="0.55000000000000004"/>
    <row r="9178" x14ac:dyDescent="0.55000000000000004"/>
    <row r="9179" x14ac:dyDescent="0.55000000000000004"/>
    <row r="9180" x14ac:dyDescent="0.55000000000000004"/>
    <row r="9181" x14ac:dyDescent="0.55000000000000004"/>
    <row r="9182" x14ac:dyDescent="0.55000000000000004"/>
    <row r="9183" x14ac:dyDescent="0.55000000000000004"/>
    <row r="9184" x14ac:dyDescent="0.55000000000000004"/>
    <row r="9185" x14ac:dyDescent="0.55000000000000004"/>
    <row r="9186" x14ac:dyDescent="0.55000000000000004"/>
    <row r="9187" x14ac:dyDescent="0.55000000000000004"/>
    <row r="9188" x14ac:dyDescent="0.55000000000000004"/>
    <row r="9189" x14ac:dyDescent="0.55000000000000004"/>
    <row r="9190" x14ac:dyDescent="0.55000000000000004"/>
    <row r="9191" x14ac:dyDescent="0.55000000000000004"/>
    <row r="9192" x14ac:dyDescent="0.55000000000000004"/>
    <row r="9193" x14ac:dyDescent="0.55000000000000004"/>
    <row r="9194" x14ac:dyDescent="0.55000000000000004"/>
    <row r="9195" x14ac:dyDescent="0.55000000000000004"/>
    <row r="9196" x14ac:dyDescent="0.55000000000000004"/>
    <row r="9197" x14ac:dyDescent="0.55000000000000004"/>
    <row r="9198" x14ac:dyDescent="0.55000000000000004"/>
    <row r="9199" x14ac:dyDescent="0.55000000000000004"/>
    <row r="9200" x14ac:dyDescent="0.55000000000000004"/>
    <row r="9201" x14ac:dyDescent="0.55000000000000004"/>
    <row r="9202" x14ac:dyDescent="0.55000000000000004"/>
    <row r="9203" x14ac:dyDescent="0.55000000000000004"/>
    <row r="9204" x14ac:dyDescent="0.55000000000000004"/>
    <row r="9205" x14ac:dyDescent="0.55000000000000004"/>
    <row r="9206" x14ac:dyDescent="0.55000000000000004"/>
    <row r="9207" x14ac:dyDescent="0.55000000000000004"/>
    <row r="9208" x14ac:dyDescent="0.55000000000000004"/>
    <row r="9209" x14ac:dyDescent="0.55000000000000004"/>
    <row r="9210" x14ac:dyDescent="0.55000000000000004"/>
    <row r="9211" x14ac:dyDescent="0.55000000000000004"/>
    <row r="9212" x14ac:dyDescent="0.55000000000000004"/>
    <row r="9213" x14ac:dyDescent="0.55000000000000004"/>
    <row r="9214" x14ac:dyDescent="0.55000000000000004"/>
    <row r="9215" x14ac:dyDescent="0.55000000000000004"/>
    <row r="9216" x14ac:dyDescent="0.55000000000000004"/>
    <row r="9217" x14ac:dyDescent="0.55000000000000004"/>
    <row r="9218" x14ac:dyDescent="0.55000000000000004"/>
    <row r="9219" x14ac:dyDescent="0.55000000000000004"/>
    <row r="9220" x14ac:dyDescent="0.55000000000000004"/>
    <row r="9221" x14ac:dyDescent="0.55000000000000004"/>
    <row r="9222" x14ac:dyDescent="0.55000000000000004"/>
    <row r="9223" x14ac:dyDescent="0.55000000000000004"/>
    <row r="9224" x14ac:dyDescent="0.55000000000000004"/>
    <row r="9225" x14ac:dyDescent="0.55000000000000004"/>
    <row r="9226" x14ac:dyDescent="0.55000000000000004"/>
    <row r="9227" x14ac:dyDescent="0.55000000000000004"/>
    <row r="9228" x14ac:dyDescent="0.55000000000000004"/>
    <row r="9229" x14ac:dyDescent="0.55000000000000004"/>
    <row r="9230" x14ac:dyDescent="0.55000000000000004"/>
    <row r="9231" x14ac:dyDescent="0.55000000000000004"/>
    <row r="9232" x14ac:dyDescent="0.55000000000000004"/>
    <row r="9233" x14ac:dyDescent="0.55000000000000004"/>
    <row r="9234" x14ac:dyDescent="0.55000000000000004"/>
    <row r="9235" x14ac:dyDescent="0.55000000000000004"/>
    <row r="9236" x14ac:dyDescent="0.55000000000000004"/>
    <row r="9237" x14ac:dyDescent="0.55000000000000004"/>
    <row r="9238" x14ac:dyDescent="0.55000000000000004"/>
    <row r="9239" x14ac:dyDescent="0.55000000000000004"/>
    <row r="9240" x14ac:dyDescent="0.55000000000000004"/>
    <row r="9241" x14ac:dyDescent="0.55000000000000004"/>
    <row r="9242" x14ac:dyDescent="0.55000000000000004"/>
    <row r="9243" x14ac:dyDescent="0.55000000000000004"/>
    <row r="9244" x14ac:dyDescent="0.55000000000000004"/>
    <row r="9245" x14ac:dyDescent="0.55000000000000004"/>
    <row r="9246" x14ac:dyDescent="0.55000000000000004"/>
    <row r="9247" x14ac:dyDescent="0.55000000000000004"/>
    <row r="9248" x14ac:dyDescent="0.55000000000000004"/>
    <row r="9249" x14ac:dyDescent="0.55000000000000004"/>
    <row r="9250" x14ac:dyDescent="0.55000000000000004"/>
    <row r="9251" x14ac:dyDescent="0.55000000000000004"/>
    <row r="9252" x14ac:dyDescent="0.55000000000000004"/>
    <row r="9253" x14ac:dyDescent="0.55000000000000004"/>
    <row r="9254" x14ac:dyDescent="0.55000000000000004"/>
    <row r="9255" x14ac:dyDescent="0.55000000000000004"/>
    <row r="9256" x14ac:dyDescent="0.55000000000000004"/>
    <row r="9257" x14ac:dyDescent="0.55000000000000004"/>
    <row r="9258" x14ac:dyDescent="0.55000000000000004"/>
    <row r="9259" x14ac:dyDescent="0.55000000000000004"/>
    <row r="9260" x14ac:dyDescent="0.55000000000000004"/>
    <row r="9261" x14ac:dyDescent="0.55000000000000004"/>
    <row r="9262" x14ac:dyDescent="0.55000000000000004"/>
    <row r="9263" x14ac:dyDescent="0.55000000000000004"/>
    <row r="9264" x14ac:dyDescent="0.55000000000000004"/>
    <row r="9265" x14ac:dyDescent="0.55000000000000004"/>
    <row r="9266" x14ac:dyDescent="0.55000000000000004"/>
    <row r="9267" x14ac:dyDescent="0.55000000000000004"/>
    <row r="9268" x14ac:dyDescent="0.55000000000000004"/>
    <row r="9269" x14ac:dyDescent="0.55000000000000004"/>
    <row r="9270" x14ac:dyDescent="0.55000000000000004"/>
    <row r="9271" x14ac:dyDescent="0.55000000000000004"/>
    <row r="9272" x14ac:dyDescent="0.55000000000000004"/>
    <row r="9273" x14ac:dyDescent="0.55000000000000004"/>
    <row r="9274" x14ac:dyDescent="0.55000000000000004"/>
    <row r="9275" x14ac:dyDescent="0.55000000000000004"/>
    <row r="9276" x14ac:dyDescent="0.55000000000000004"/>
    <row r="9277" x14ac:dyDescent="0.55000000000000004"/>
    <row r="9278" x14ac:dyDescent="0.55000000000000004"/>
    <row r="9279" x14ac:dyDescent="0.55000000000000004"/>
    <row r="9280" x14ac:dyDescent="0.55000000000000004"/>
    <row r="9281" x14ac:dyDescent="0.55000000000000004"/>
    <row r="9282" x14ac:dyDescent="0.55000000000000004"/>
    <row r="9283" x14ac:dyDescent="0.55000000000000004"/>
    <row r="9284" x14ac:dyDescent="0.55000000000000004"/>
    <row r="9285" x14ac:dyDescent="0.55000000000000004"/>
    <row r="9286" x14ac:dyDescent="0.55000000000000004"/>
    <row r="9287" x14ac:dyDescent="0.55000000000000004"/>
    <row r="9288" x14ac:dyDescent="0.55000000000000004"/>
    <row r="9289" x14ac:dyDescent="0.55000000000000004"/>
    <row r="9290" x14ac:dyDescent="0.55000000000000004"/>
    <row r="9291" x14ac:dyDescent="0.55000000000000004"/>
    <row r="9292" x14ac:dyDescent="0.55000000000000004"/>
    <row r="9293" x14ac:dyDescent="0.55000000000000004"/>
    <row r="9294" x14ac:dyDescent="0.55000000000000004"/>
    <row r="9295" x14ac:dyDescent="0.55000000000000004"/>
    <row r="9296" x14ac:dyDescent="0.55000000000000004"/>
    <row r="9297" x14ac:dyDescent="0.55000000000000004"/>
    <row r="9298" x14ac:dyDescent="0.55000000000000004"/>
    <row r="9299" x14ac:dyDescent="0.55000000000000004"/>
    <row r="9300" x14ac:dyDescent="0.55000000000000004"/>
    <row r="9301" x14ac:dyDescent="0.55000000000000004"/>
    <row r="9302" x14ac:dyDescent="0.55000000000000004"/>
    <row r="9303" x14ac:dyDescent="0.55000000000000004"/>
    <row r="9304" x14ac:dyDescent="0.55000000000000004"/>
    <row r="9305" x14ac:dyDescent="0.55000000000000004"/>
    <row r="9306" x14ac:dyDescent="0.55000000000000004"/>
    <row r="9307" x14ac:dyDescent="0.55000000000000004"/>
    <row r="9308" x14ac:dyDescent="0.55000000000000004"/>
    <row r="9309" x14ac:dyDescent="0.55000000000000004"/>
    <row r="9310" x14ac:dyDescent="0.55000000000000004"/>
    <row r="9311" x14ac:dyDescent="0.55000000000000004"/>
    <row r="9312" x14ac:dyDescent="0.55000000000000004"/>
    <row r="9313" x14ac:dyDescent="0.55000000000000004"/>
    <row r="9314" x14ac:dyDescent="0.55000000000000004"/>
    <row r="9315" x14ac:dyDescent="0.55000000000000004"/>
    <row r="9316" x14ac:dyDescent="0.55000000000000004"/>
    <row r="9317" x14ac:dyDescent="0.55000000000000004"/>
    <row r="9318" x14ac:dyDescent="0.55000000000000004"/>
    <row r="9319" x14ac:dyDescent="0.55000000000000004"/>
    <row r="9320" x14ac:dyDescent="0.55000000000000004"/>
    <row r="9321" x14ac:dyDescent="0.55000000000000004"/>
    <row r="9322" x14ac:dyDescent="0.55000000000000004"/>
    <row r="9323" x14ac:dyDescent="0.55000000000000004"/>
    <row r="9324" x14ac:dyDescent="0.55000000000000004"/>
    <row r="9325" x14ac:dyDescent="0.55000000000000004"/>
    <row r="9326" x14ac:dyDescent="0.55000000000000004"/>
    <row r="9327" x14ac:dyDescent="0.55000000000000004"/>
    <row r="9328" x14ac:dyDescent="0.55000000000000004"/>
    <row r="9329" x14ac:dyDescent="0.55000000000000004"/>
    <row r="9330" x14ac:dyDescent="0.55000000000000004"/>
    <row r="9331" x14ac:dyDescent="0.55000000000000004"/>
    <row r="9332" x14ac:dyDescent="0.55000000000000004"/>
    <row r="9333" x14ac:dyDescent="0.55000000000000004"/>
    <row r="9334" x14ac:dyDescent="0.55000000000000004"/>
    <row r="9335" x14ac:dyDescent="0.55000000000000004"/>
    <row r="9336" x14ac:dyDescent="0.55000000000000004"/>
    <row r="9337" x14ac:dyDescent="0.55000000000000004"/>
    <row r="9338" x14ac:dyDescent="0.55000000000000004"/>
    <row r="9339" x14ac:dyDescent="0.55000000000000004"/>
    <row r="9340" x14ac:dyDescent="0.55000000000000004"/>
    <row r="9341" x14ac:dyDescent="0.55000000000000004"/>
    <row r="9342" x14ac:dyDescent="0.55000000000000004"/>
    <row r="9343" x14ac:dyDescent="0.55000000000000004"/>
    <row r="9344" x14ac:dyDescent="0.55000000000000004"/>
    <row r="9345" x14ac:dyDescent="0.55000000000000004"/>
    <row r="9346" x14ac:dyDescent="0.55000000000000004"/>
    <row r="9347" x14ac:dyDescent="0.55000000000000004"/>
    <row r="9348" x14ac:dyDescent="0.55000000000000004"/>
    <row r="9349" x14ac:dyDescent="0.55000000000000004"/>
    <row r="9350" x14ac:dyDescent="0.55000000000000004"/>
    <row r="9351" x14ac:dyDescent="0.55000000000000004"/>
    <row r="9352" x14ac:dyDescent="0.55000000000000004"/>
    <row r="9353" x14ac:dyDescent="0.55000000000000004"/>
    <row r="9354" x14ac:dyDescent="0.55000000000000004"/>
    <row r="9355" x14ac:dyDescent="0.55000000000000004"/>
    <row r="9356" x14ac:dyDescent="0.55000000000000004"/>
    <row r="9357" x14ac:dyDescent="0.55000000000000004"/>
    <row r="9358" x14ac:dyDescent="0.55000000000000004"/>
    <row r="9359" x14ac:dyDescent="0.55000000000000004"/>
    <row r="9360" x14ac:dyDescent="0.55000000000000004"/>
    <row r="9361" x14ac:dyDescent="0.55000000000000004"/>
    <row r="9362" x14ac:dyDescent="0.55000000000000004"/>
    <row r="9363" x14ac:dyDescent="0.55000000000000004"/>
    <row r="9364" x14ac:dyDescent="0.55000000000000004"/>
    <row r="9365" x14ac:dyDescent="0.55000000000000004"/>
    <row r="9366" x14ac:dyDescent="0.55000000000000004"/>
    <row r="9367" x14ac:dyDescent="0.55000000000000004"/>
    <row r="9368" x14ac:dyDescent="0.55000000000000004"/>
    <row r="9369" x14ac:dyDescent="0.55000000000000004"/>
    <row r="9370" x14ac:dyDescent="0.55000000000000004"/>
    <row r="9371" x14ac:dyDescent="0.55000000000000004"/>
    <row r="9372" x14ac:dyDescent="0.55000000000000004"/>
    <row r="9373" x14ac:dyDescent="0.55000000000000004"/>
    <row r="9374" x14ac:dyDescent="0.55000000000000004"/>
    <row r="9375" x14ac:dyDescent="0.55000000000000004"/>
    <row r="9376" x14ac:dyDescent="0.55000000000000004"/>
    <row r="9377" x14ac:dyDescent="0.55000000000000004"/>
    <row r="9378" x14ac:dyDescent="0.55000000000000004"/>
    <row r="9379" x14ac:dyDescent="0.55000000000000004"/>
    <row r="9380" x14ac:dyDescent="0.55000000000000004"/>
    <row r="9381" x14ac:dyDescent="0.55000000000000004"/>
    <row r="9382" x14ac:dyDescent="0.55000000000000004"/>
    <row r="9383" x14ac:dyDescent="0.55000000000000004"/>
    <row r="9384" x14ac:dyDescent="0.55000000000000004"/>
    <row r="9385" x14ac:dyDescent="0.55000000000000004"/>
    <row r="9386" x14ac:dyDescent="0.55000000000000004"/>
    <row r="9387" x14ac:dyDescent="0.55000000000000004"/>
    <row r="9388" x14ac:dyDescent="0.55000000000000004"/>
    <row r="9389" x14ac:dyDescent="0.55000000000000004"/>
    <row r="9390" x14ac:dyDescent="0.55000000000000004"/>
    <row r="9391" x14ac:dyDescent="0.55000000000000004"/>
    <row r="9392" x14ac:dyDescent="0.55000000000000004"/>
    <row r="9393" x14ac:dyDescent="0.55000000000000004"/>
    <row r="9394" x14ac:dyDescent="0.55000000000000004"/>
    <row r="9395" x14ac:dyDescent="0.55000000000000004"/>
    <row r="9396" x14ac:dyDescent="0.55000000000000004"/>
    <row r="9397" x14ac:dyDescent="0.55000000000000004"/>
    <row r="9398" x14ac:dyDescent="0.55000000000000004"/>
    <row r="9399" x14ac:dyDescent="0.55000000000000004"/>
    <row r="9400" x14ac:dyDescent="0.55000000000000004"/>
    <row r="9401" x14ac:dyDescent="0.55000000000000004"/>
    <row r="9402" x14ac:dyDescent="0.55000000000000004"/>
    <row r="9403" x14ac:dyDescent="0.55000000000000004"/>
    <row r="9404" x14ac:dyDescent="0.55000000000000004"/>
    <row r="9405" x14ac:dyDescent="0.55000000000000004"/>
    <row r="9406" x14ac:dyDescent="0.55000000000000004"/>
    <row r="9407" x14ac:dyDescent="0.55000000000000004"/>
    <row r="9408" x14ac:dyDescent="0.55000000000000004"/>
    <row r="9409" x14ac:dyDescent="0.55000000000000004"/>
    <row r="9410" x14ac:dyDescent="0.55000000000000004"/>
    <row r="9411" x14ac:dyDescent="0.55000000000000004"/>
    <row r="9412" x14ac:dyDescent="0.55000000000000004"/>
    <row r="9413" x14ac:dyDescent="0.55000000000000004"/>
    <row r="9414" x14ac:dyDescent="0.55000000000000004"/>
    <row r="9415" x14ac:dyDescent="0.55000000000000004"/>
    <row r="9416" x14ac:dyDescent="0.55000000000000004"/>
    <row r="9417" x14ac:dyDescent="0.55000000000000004"/>
    <row r="9418" x14ac:dyDescent="0.55000000000000004"/>
    <row r="9419" x14ac:dyDescent="0.55000000000000004"/>
    <row r="9420" x14ac:dyDescent="0.55000000000000004"/>
    <row r="9421" x14ac:dyDescent="0.55000000000000004"/>
    <row r="9422" x14ac:dyDescent="0.55000000000000004"/>
    <row r="9423" x14ac:dyDescent="0.55000000000000004"/>
    <row r="9424" x14ac:dyDescent="0.55000000000000004"/>
    <row r="9425" x14ac:dyDescent="0.55000000000000004"/>
    <row r="9426" x14ac:dyDescent="0.55000000000000004"/>
    <row r="9427" x14ac:dyDescent="0.55000000000000004"/>
    <row r="9428" x14ac:dyDescent="0.55000000000000004"/>
    <row r="9429" x14ac:dyDescent="0.55000000000000004"/>
    <row r="9430" x14ac:dyDescent="0.55000000000000004"/>
    <row r="9431" x14ac:dyDescent="0.55000000000000004"/>
    <row r="9432" x14ac:dyDescent="0.55000000000000004"/>
    <row r="9433" x14ac:dyDescent="0.55000000000000004"/>
    <row r="9434" x14ac:dyDescent="0.55000000000000004"/>
    <row r="9435" x14ac:dyDescent="0.55000000000000004"/>
    <row r="9436" x14ac:dyDescent="0.55000000000000004"/>
    <row r="9437" x14ac:dyDescent="0.55000000000000004"/>
    <row r="9438" x14ac:dyDescent="0.55000000000000004"/>
    <row r="9439" x14ac:dyDescent="0.55000000000000004"/>
    <row r="9440" x14ac:dyDescent="0.55000000000000004"/>
    <row r="9441" x14ac:dyDescent="0.55000000000000004"/>
    <row r="9442" x14ac:dyDescent="0.55000000000000004"/>
    <row r="9443" x14ac:dyDescent="0.55000000000000004"/>
    <row r="9444" x14ac:dyDescent="0.55000000000000004"/>
    <row r="9445" x14ac:dyDescent="0.55000000000000004"/>
    <row r="9446" x14ac:dyDescent="0.55000000000000004"/>
    <row r="9447" x14ac:dyDescent="0.55000000000000004"/>
    <row r="9448" x14ac:dyDescent="0.55000000000000004"/>
    <row r="9449" x14ac:dyDescent="0.55000000000000004"/>
    <row r="9450" x14ac:dyDescent="0.55000000000000004"/>
    <row r="9451" x14ac:dyDescent="0.55000000000000004"/>
    <row r="9452" x14ac:dyDescent="0.55000000000000004"/>
    <row r="9453" x14ac:dyDescent="0.55000000000000004"/>
    <row r="9454" x14ac:dyDescent="0.55000000000000004"/>
    <row r="9455" x14ac:dyDescent="0.55000000000000004"/>
    <row r="9456" x14ac:dyDescent="0.55000000000000004"/>
    <row r="9457" x14ac:dyDescent="0.55000000000000004"/>
    <row r="9458" x14ac:dyDescent="0.55000000000000004"/>
    <row r="9459" x14ac:dyDescent="0.55000000000000004"/>
    <row r="9460" x14ac:dyDescent="0.55000000000000004"/>
    <row r="9461" x14ac:dyDescent="0.55000000000000004"/>
    <row r="9462" x14ac:dyDescent="0.55000000000000004"/>
    <row r="9463" x14ac:dyDescent="0.55000000000000004"/>
    <row r="9464" x14ac:dyDescent="0.55000000000000004"/>
    <row r="9465" x14ac:dyDescent="0.55000000000000004"/>
    <row r="9466" x14ac:dyDescent="0.55000000000000004"/>
    <row r="9467" x14ac:dyDescent="0.55000000000000004"/>
    <row r="9468" x14ac:dyDescent="0.55000000000000004"/>
    <row r="9469" x14ac:dyDescent="0.55000000000000004"/>
    <row r="9470" x14ac:dyDescent="0.55000000000000004"/>
    <row r="9471" x14ac:dyDescent="0.55000000000000004"/>
    <row r="9472" x14ac:dyDescent="0.55000000000000004"/>
    <row r="9473" x14ac:dyDescent="0.55000000000000004"/>
    <row r="9474" x14ac:dyDescent="0.55000000000000004"/>
    <row r="9475" x14ac:dyDescent="0.55000000000000004"/>
    <row r="9476" x14ac:dyDescent="0.55000000000000004"/>
    <row r="9477" x14ac:dyDescent="0.55000000000000004"/>
    <row r="9478" x14ac:dyDescent="0.55000000000000004"/>
    <row r="9479" x14ac:dyDescent="0.55000000000000004"/>
    <row r="9480" x14ac:dyDescent="0.55000000000000004"/>
    <row r="9481" x14ac:dyDescent="0.55000000000000004"/>
    <row r="9482" x14ac:dyDescent="0.55000000000000004"/>
    <row r="9483" x14ac:dyDescent="0.55000000000000004"/>
    <row r="9484" x14ac:dyDescent="0.55000000000000004"/>
    <row r="9485" x14ac:dyDescent="0.55000000000000004"/>
    <row r="9486" x14ac:dyDescent="0.55000000000000004"/>
    <row r="9487" x14ac:dyDescent="0.55000000000000004"/>
    <row r="9488" x14ac:dyDescent="0.55000000000000004"/>
    <row r="9489" x14ac:dyDescent="0.55000000000000004"/>
    <row r="9490" x14ac:dyDescent="0.55000000000000004"/>
    <row r="9491" x14ac:dyDescent="0.55000000000000004"/>
    <row r="9492" x14ac:dyDescent="0.55000000000000004"/>
    <row r="9493" x14ac:dyDescent="0.55000000000000004"/>
    <row r="9494" x14ac:dyDescent="0.55000000000000004"/>
    <row r="9495" x14ac:dyDescent="0.55000000000000004"/>
    <row r="9496" x14ac:dyDescent="0.55000000000000004"/>
    <row r="9497" x14ac:dyDescent="0.55000000000000004"/>
    <row r="9498" x14ac:dyDescent="0.55000000000000004"/>
    <row r="9499" x14ac:dyDescent="0.55000000000000004"/>
    <row r="9500" x14ac:dyDescent="0.55000000000000004"/>
    <row r="9501" x14ac:dyDescent="0.55000000000000004"/>
    <row r="9502" x14ac:dyDescent="0.55000000000000004"/>
    <row r="9503" x14ac:dyDescent="0.55000000000000004"/>
    <row r="9504" x14ac:dyDescent="0.55000000000000004"/>
    <row r="9505" x14ac:dyDescent="0.55000000000000004"/>
    <row r="9506" x14ac:dyDescent="0.55000000000000004"/>
    <row r="9507" x14ac:dyDescent="0.55000000000000004"/>
    <row r="9508" x14ac:dyDescent="0.55000000000000004"/>
    <row r="9509" x14ac:dyDescent="0.55000000000000004"/>
    <row r="9510" x14ac:dyDescent="0.55000000000000004"/>
    <row r="9511" x14ac:dyDescent="0.55000000000000004"/>
    <row r="9512" x14ac:dyDescent="0.55000000000000004"/>
    <row r="9513" x14ac:dyDescent="0.55000000000000004"/>
    <row r="9514" x14ac:dyDescent="0.55000000000000004"/>
    <row r="9515" x14ac:dyDescent="0.55000000000000004"/>
    <row r="9516" x14ac:dyDescent="0.55000000000000004"/>
    <row r="9517" x14ac:dyDescent="0.55000000000000004"/>
    <row r="9518" x14ac:dyDescent="0.55000000000000004"/>
    <row r="9519" x14ac:dyDescent="0.55000000000000004"/>
    <row r="9520" x14ac:dyDescent="0.55000000000000004"/>
    <row r="9521" x14ac:dyDescent="0.55000000000000004"/>
    <row r="9522" x14ac:dyDescent="0.55000000000000004"/>
    <row r="9523" x14ac:dyDescent="0.55000000000000004"/>
    <row r="9524" x14ac:dyDescent="0.55000000000000004"/>
    <row r="9525" x14ac:dyDescent="0.55000000000000004"/>
    <row r="9526" x14ac:dyDescent="0.55000000000000004"/>
    <row r="9527" x14ac:dyDescent="0.55000000000000004"/>
    <row r="9528" x14ac:dyDescent="0.55000000000000004"/>
    <row r="9529" x14ac:dyDescent="0.55000000000000004"/>
    <row r="9530" x14ac:dyDescent="0.55000000000000004"/>
    <row r="9531" x14ac:dyDescent="0.55000000000000004"/>
    <row r="9532" x14ac:dyDescent="0.55000000000000004"/>
    <row r="9533" x14ac:dyDescent="0.55000000000000004"/>
    <row r="9534" x14ac:dyDescent="0.55000000000000004"/>
    <row r="9535" x14ac:dyDescent="0.55000000000000004"/>
    <row r="9536" x14ac:dyDescent="0.55000000000000004"/>
    <row r="9537" x14ac:dyDescent="0.55000000000000004"/>
    <row r="9538" x14ac:dyDescent="0.55000000000000004"/>
    <row r="9539" x14ac:dyDescent="0.55000000000000004"/>
    <row r="9540" x14ac:dyDescent="0.55000000000000004"/>
    <row r="9541" x14ac:dyDescent="0.55000000000000004"/>
    <row r="9542" x14ac:dyDescent="0.55000000000000004"/>
    <row r="9543" x14ac:dyDescent="0.55000000000000004"/>
    <row r="9544" x14ac:dyDescent="0.55000000000000004"/>
    <row r="9545" x14ac:dyDescent="0.55000000000000004"/>
    <row r="9546" x14ac:dyDescent="0.55000000000000004"/>
    <row r="9547" x14ac:dyDescent="0.55000000000000004"/>
    <row r="9548" x14ac:dyDescent="0.55000000000000004"/>
    <row r="9549" x14ac:dyDescent="0.55000000000000004"/>
    <row r="9550" x14ac:dyDescent="0.55000000000000004"/>
    <row r="9551" x14ac:dyDescent="0.55000000000000004"/>
    <row r="9552" x14ac:dyDescent="0.55000000000000004"/>
    <row r="9553" x14ac:dyDescent="0.55000000000000004"/>
    <row r="9554" x14ac:dyDescent="0.55000000000000004"/>
    <row r="9555" x14ac:dyDescent="0.55000000000000004"/>
    <row r="9556" x14ac:dyDescent="0.55000000000000004"/>
    <row r="9557" x14ac:dyDescent="0.55000000000000004"/>
    <row r="9558" x14ac:dyDescent="0.55000000000000004"/>
    <row r="9559" x14ac:dyDescent="0.55000000000000004"/>
    <row r="9560" x14ac:dyDescent="0.55000000000000004"/>
    <row r="9561" x14ac:dyDescent="0.55000000000000004"/>
    <row r="9562" x14ac:dyDescent="0.55000000000000004"/>
    <row r="9563" x14ac:dyDescent="0.55000000000000004"/>
    <row r="9564" x14ac:dyDescent="0.55000000000000004"/>
    <row r="9565" x14ac:dyDescent="0.55000000000000004"/>
    <row r="9566" x14ac:dyDescent="0.55000000000000004"/>
    <row r="9567" x14ac:dyDescent="0.55000000000000004"/>
    <row r="9568" x14ac:dyDescent="0.55000000000000004"/>
    <row r="9569" x14ac:dyDescent="0.55000000000000004"/>
    <row r="9570" x14ac:dyDescent="0.55000000000000004"/>
    <row r="9571" x14ac:dyDescent="0.55000000000000004"/>
    <row r="9572" x14ac:dyDescent="0.55000000000000004"/>
    <row r="9573" x14ac:dyDescent="0.55000000000000004"/>
    <row r="9574" x14ac:dyDescent="0.55000000000000004"/>
    <row r="9575" x14ac:dyDescent="0.55000000000000004"/>
    <row r="9576" x14ac:dyDescent="0.55000000000000004"/>
    <row r="9577" x14ac:dyDescent="0.55000000000000004"/>
    <row r="9578" x14ac:dyDescent="0.55000000000000004"/>
    <row r="9579" x14ac:dyDescent="0.55000000000000004"/>
    <row r="9580" x14ac:dyDescent="0.55000000000000004"/>
    <row r="9581" x14ac:dyDescent="0.55000000000000004"/>
    <row r="9582" x14ac:dyDescent="0.55000000000000004"/>
    <row r="9583" x14ac:dyDescent="0.55000000000000004"/>
    <row r="9584" x14ac:dyDescent="0.55000000000000004"/>
    <row r="9585" x14ac:dyDescent="0.55000000000000004"/>
    <row r="9586" x14ac:dyDescent="0.55000000000000004"/>
    <row r="9587" x14ac:dyDescent="0.55000000000000004"/>
    <row r="9588" x14ac:dyDescent="0.55000000000000004"/>
    <row r="9589" x14ac:dyDescent="0.55000000000000004"/>
    <row r="9590" x14ac:dyDescent="0.55000000000000004"/>
    <row r="9591" x14ac:dyDescent="0.55000000000000004"/>
    <row r="9592" x14ac:dyDescent="0.55000000000000004"/>
    <row r="9593" x14ac:dyDescent="0.55000000000000004"/>
    <row r="9594" x14ac:dyDescent="0.55000000000000004"/>
    <row r="9595" x14ac:dyDescent="0.55000000000000004"/>
    <row r="9596" x14ac:dyDescent="0.55000000000000004"/>
    <row r="9597" x14ac:dyDescent="0.55000000000000004"/>
    <row r="9598" x14ac:dyDescent="0.55000000000000004"/>
    <row r="9599" x14ac:dyDescent="0.55000000000000004"/>
    <row r="9600" x14ac:dyDescent="0.55000000000000004"/>
    <row r="9601" x14ac:dyDescent="0.55000000000000004"/>
    <row r="9602" x14ac:dyDescent="0.55000000000000004"/>
    <row r="9603" x14ac:dyDescent="0.55000000000000004"/>
    <row r="9604" x14ac:dyDescent="0.55000000000000004"/>
    <row r="9605" x14ac:dyDescent="0.55000000000000004"/>
    <row r="9606" x14ac:dyDescent="0.55000000000000004"/>
    <row r="9607" x14ac:dyDescent="0.55000000000000004"/>
    <row r="9608" x14ac:dyDescent="0.55000000000000004"/>
    <row r="9609" x14ac:dyDescent="0.55000000000000004"/>
    <row r="9610" x14ac:dyDescent="0.55000000000000004"/>
    <row r="9611" x14ac:dyDescent="0.55000000000000004"/>
    <row r="9612" x14ac:dyDescent="0.55000000000000004"/>
    <row r="9613" x14ac:dyDescent="0.55000000000000004"/>
    <row r="9614" x14ac:dyDescent="0.55000000000000004"/>
    <row r="9615" x14ac:dyDescent="0.55000000000000004"/>
    <row r="9616" x14ac:dyDescent="0.55000000000000004"/>
    <row r="9617" x14ac:dyDescent="0.55000000000000004"/>
    <row r="9618" x14ac:dyDescent="0.55000000000000004"/>
    <row r="9619" x14ac:dyDescent="0.55000000000000004"/>
    <row r="9620" x14ac:dyDescent="0.55000000000000004"/>
    <row r="9621" x14ac:dyDescent="0.55000000000000004"/>
    <row r="9622" x14ac:dyDescent="0.55000000000000004"/>
    <row r="9623" x14ac:dyDescent="0.55000000000000004"/>
    <row r="9624" x14ac:dyDescent="0.55000000000000004"/>
    <row r="9625" x14ac:dyDescent="0.55000000000000004"/>
    <row r="9626" x14ac:dyDescent="0.55000000000000004"/>
    <row r="9627" x14ac:dyDescent="0.55000000000000004"/>
    <row r="9628" x14ac:dyDescent="0.55000000000000004"/>
    <row r="9629" x14ac:dyDescent="0.55000000000000004"/>
    <row r="9630" x14ac:dyDescent="0.55000000000000004"/>
    <row r="9631" x14ac:dyDescent="0.55000000000000004"/>
    <row r="9632" x14ac:dyDescent="0.55000000000000004"/>
    <row r="9633" x14ac:dyDescent="0.55000000000000004"/>
    <row r="9634" x14ac:dyDescent="0.55000000000000004"/>
    <row r="9635" x14ac:dyDescent="0.55000000000000004"/>
    <row r="9636" x14ac:dyDescent="0.55000000000000004"/>
    <row r="9637" x14ac:dyDescent="0.55000000000000004"/>
    <row r="9638" x14ac:dyDescent="0.55000000000000004"/>
    <row r="9639" x14ac:dyDescent="0.55000000000000004"/>
    <row r="9640" x14ac:dyDescent="0.55000000000000004"/>
    <row r="9641" x14ac:dyDescent="0.55000000000000004"/>
    <row r="9642" x14ac:dyDescent="0.55000000000000004"/>
    <row r="9643" x14ac:dyDescent="0.55000000000000004"/>
    <row r="9644" x14ac:dyDescent="0.55000000000000004"/>
    <row r="9645" x14ac:dyDescent="0.55000000000000004"/>
    <row r="9646" x14ac:dyDescent="0.55000000000000004"/>
    <row r="9647" x14ac:dyDescent="0.55000000000000004"/>
    <row r="9648" x14ac:dyDescent="0.55000000000000004"/>
    <row r="9649" x14ac:dyDescent="0.55000000000000004"/>
    <row r="9650" x14ac:dyDescent="0.55000000000000004"/>
    <row r="9651" x14ac:dyDescent="0.55000000000000004"/>
    <row r="9652" x14ac:dyDescent="0.55000000000000004"/>
    <row r="9653" x14ac:dyDescent="0.55000000000000004"/>
    <row r="9654" x14ac:dyDescent="0.55000000000000004"/>
    <row r="9655" x14ac:dyDescent="0.55000000000000004"/>
    <row r="9656" x14ac:dyDescent="0.55000000000000004"/>
    <row r="9657" x14ac:dyDescent="0.55000000000000004"/>
    <row r="9658" x14ac:dyDescent="0.55000000000000004"/>
    <row r="9659" x14ac:dyDescent="0.55000000000000004"/>
    <row r="9660" x14ac:dyDescent="0.55000000000000004"/>
    <row r="9661" x14ac:dyDescent="0.55000000000000004"/>
    <row r="9662" x14ac:dyDescent="0.55000000000000004"/>
    <row r="9663" x14ac:dyDescent="0.55000000000000004"/>
    <row r="9664" x14ac:dyDescent="0.55000000000000004"/>
    <row r="9665" x14ac:dyDescent="0.55000000000000004"/>
    <row r="9666" x14ac:dyDescent="0.55000000000000004"/>
    <row r="9667" x14ac:dyDescent="0.55000000000000004"/>
    <row r="9668" x14ac:dyDescent="0.55000000000000004"/>
    <row r="9669" x14ac:dyDescent="0.55000000000000004"/>
    <row r="9670" x14ac:dyDescent="0.55000000000000004"/>
    <row r="9671" x14ac:dyDescent="0.55000000000000004"/>
    <row r="9672" x14ac:dyDescent="0.55000000000000004"/>
    <row r="9673" x14ac:dyDescent="0.55000000000000004"/>
    <row r="9674" x14ac:dyDescent="0.55000000000000004"/>
    <row r="9675" x14ac:dyDescent="0.55000000000000004"/>
    <row r="9676" x14ac:dyDescent="0.55000000000000004"/>
    <row r="9677" x14ac:dyDescent="0.55000000000000004"/>
    <row r="9678" x14ac:dyDescent="0.55000000000000004"/>
    <row r="9679" x14ac:dyDescent="0.55000000000000004"/>
    <row r="9680" x14ac:dyDescent="0.55000000000000004"/>
    <row r="9681" x14ac:dyDescent="0.55000000000000004"/>
    <row r="9682" x14ac:dyDescent="0.55000000000000004"/>
    <row r="9683" x14ac:dyDescent="0.55000000000000004"/>
    <row r="9684" x14ac:dyDescent="0.55000000000000004"/>
    <row r="9685" x14ac:dyDescent="0.55000000000000004"/>
    <row r="9686" x14ac:dyDescent="0.55000000000000004"/>
    <row r="9687" x14ac:dyDescent="0.55000000000000004"/>
    <row r="9688" x14ac:dyDescent="0.55000000000000004"/>
    <row r="9689" x14ac:dyDescent="0.55000000000000004"/>
    <row r="9690" x14ac:dyDescent="0.55000000000000004"/>
    <row r="9691" x14ac:dyDescent="0.55000000000000004"/>
    <row r="9692" x14ac:dyDescent="0.55000000000000004"/>
    <row r="9693" x14ac:dyDescent="0.55000000000000004"/>
    <row r="9694" x14ac:dyDescent="0.55000000000000004"/>
    <row r="9695" x14ac:dyDescent="0.55000000000000004"/>
    <row r="9696" x14ac:dyDescent="0.55000000000000004"/>
    <row r="9697" x14ac:dyDescent="0.55000000000000004"/>
    <row r="9698" x14ac:dyDescent="0.55000000000000004"/>
    <row r="9699" x14ac:dyDescent="0.55000000000000004"/>
    <row r="9700" x14ac:dyDescent="0.55000000000000004"/>
    <row r="9701" x14ac:dyDescent="0.55000000000000004"/>
    <row r="9702" x14ac:dyDescent="0.55000000000000004"/>
    <row r="9703" x14ac:dyDescent="0.55000000000000004"/>
    <row r="9704" x14ac:dyDescent="0.55000000000000004"/>
    <row r="9705" x14ac:dyDescent="0.55000000000000004"/>
    <row r="9706" x14ac:dyDescent="0.55000000000000004"/>
    <row r="9707" x14ac:dyDescent="0.55000000000000004"/>
    <row r="9708" x14ac:dyDescent="0.55000000000000004"/>
    <row r="9709" x14ac:dyDescent="0.55000000000000004"/>
    <row r="9710" x14ac:dyDescent="0.55000000000000004"/>
    <row r="9711" x14ac:dyDescent="0.55000000000000004"/>
    <row r="9712" x14ac:dyDescent="0.55000000000000004"/>
    <row r="9713" x14ac:dyDescent="0.55000000000000004"/>
    <row r="9714" x14ac:dyDescent="0.55000000000000004"/>
    <row r="9715" x14ac:dyDescent="0.55000000000000004"/>
    <row r="9716" x14ac:dyDescent="0.55000000000000004"/>
    <row r="9717" x14ac:dyDescent="0.55000000000000004"/>
    <row r="9718" x14ac:dyDescent="0.55000000000000004"/>
    <row r="9719" x14ac:dyDescent="0.55000000000000004"/>
    <row r="9720" x14ac:dyDescent="0.55000000000000004"/>
    <row r="9721" x14ac:dyDescent="0.55000000000000004"/>
    <row r="9722" x14ac:dyDescent="0.55000000000000004"/>
    <row r="9723" x14ac:dyDescent="0.55000000000000004"/>
    <row r="9724" x14ac:dyDescent="0.55000000000000004"/>
    <row r="9725" x14ac:dyDescent="0.55000000000000004"/>
    <row r="9726" x14ac:dyDescent="0.55000000000000004"/>
    <row r="9727" x14ac:dyDescent="0.55000000000000004"/>
    <row r="9728" x14ac:dyDescent="0.55000000000000004"/>
    <row r="9729" x14ac:dyDescent="0.55000000000000004"/>
    <row r="9730" x14ac:dyDescent="0.55000000000000004"/>
    <row r="9731" x14ac:dyDescent="0.55000000000000004"/>
    <row r="9732" x14ac:dyDescent="0.55000000000000004"/>
    <row r="9733" x14ac:dyDescent="0.55000000000000004"/>
    <row r="9734" x14ac:dyDescent="0.55000000000000004"/>
    <row r="9735" x14ac:dyDescent="0.55000000000000004"/>
    <row r="9736" x14ac:dyDescent="0.55000000000000004"/>
    <row r="9737" x14ac:dyDescent="0.55000000000000004"/>
    <row r="9738" x14ac:dyDescent="0.55000000000000004"/>
    <row r="9739" x14ac:dyDescent="0.55000000000000004"/>
    <row r="9740" x14ac:dyDescent="0.55000000000000004"/>
    <row r="9741" x14ac:dyDescent="0.55000000000000004"/>
    <row r="9742" x14ac:dyDescent="0.55000000000000004"/>
    <row r="9743" x14ac:dyDescent="0.55000000000000004"/>
    <row r="9744" x14ac:dyDescent="0.55000000000000004"/>
    <row r="9745" x14ac:dyDescent="0.55000000000000004"/>
    <row r="9746" x14ac:dyDescent="0.55000000000000004"/>
    <row r="9747" x14ac:dyDescent="0.55000000000000004"/>
    <row r="9748" x14ac:dyDescent="0.55000000000000004"/>
    <row r="9749" x14ac:dyDescent="0.55000000000000004"/>
    <row r="9750" x14ac:dyDescent="0.55000000000000004"/>
    <row r="9751" x14ac:dyDescent="0.55000000000000004"/>
    <row r="9752" x14ac:dyDescent="0.55000000000000004"/>
    <row r="9753" x14ac:dyDescent="0.55000000000000004"/>
    <row r="9754" x14ac:dyDescent="0.55000000000000004"/>
    <row r="9755" x14ac:dyDescent="0.55000000000000004"/>
    <row r="9756" x14ac:dyDescent="0.55000000000000004"/>
    <row r="9757" x14ac:dyDescent="0.55000000000000004"/>
    <row r="9758" x14ac:dyDescent="0.55000000000000004"/>
    <row r="9759" x14ac:dyDescent="0.55000000000000004"/>
    <row r="9760" x14ac:dyDescent="0.55000000000000004"/>
    <row r="9761" x14ac:dyDescent="0.55000000000000004"/>
    <row r="9762" x14ac:dyDescent="0.55000000000000004"/>
    <row r="9763" x14ac:dyDescent="0.55000000000000004"/>
    <row r="9764" x14ac:dyDescent="0.55000000000000004"/>
    <row r="9765" x14ac:dyDescent="0.55000000000000004"/>
    <row r="9766" x14ac:dyDescent="0.55000000000000004"/>
    <row r="9767" x14ac:dyDescent="0.55000000000000004"/>
    <row r="9768" x14ac:dyDescent="0.55000000000000004"/>
    <row r="9769" x14ac:dyDescent="0.55000000000000004"/>
    <row r="9770" x14ac:dyDescent="0.55000000000000004"/>
    <row r="9771" x14ac:dyDescent="0.55000000000000004"/>
    <row r="9772" x14ac:dyDescent="0.55000000000000004"/>
    <row r="9773" x14ac:dyDescent="0.55000000000000004"/>
    <row r="9774" x14ac:dyDescent="0.55000000000000004"/>
    <row r="9775" x14ac:dyDescent="0.55000000000000004"/>
    <row r="9776" x14ac:dyDescent="0.55000000000000004"/>
    <row r="9777" x14ac:dyDescent="0.55000000000000004"/>
    <row r="9778" x14ac:dyDescent="0.55000000000000004"/>
    <row r="9779" x14ac:dyDescent="0.55000000000000004"/>
    <row r="9780" x14ac:dyDescent="0.55000000000000004"/>
    <row r="9781" x14ac:dyDescent="0.55000000000000004"/>
    <row r="9782" x14ac:dyDescent="0.55000000000000004"/>
    <row r="9783" x14ac:dyDescent="0.55000000000000004"/>
    <row r="9784" x14ac:dyDescent="0.55000000000000004"/>
    <row r="9785" x14ac:dyDescent="0.55000000000000004"/>
    <row r="9786" x14ac:dyDescent="0.55000000000000004"/>
    <row r="9787" x14ac:dyDescent="0.55000000000000004"/>
    <row r="9788" x14ac:dyDescent="0.55000000000000004"/>
    <row r="9789" x14ac:dyDescent="0.55000000000000004"/>
    <row r="9790" x14ac:dyDescent="0.55000000000000004"/>
    <row r="9791" x14ac:dyDescent="0.55000000000000004"/>
    <row r="9792" x14ac:dyDescent="0.55000000000000004"/>
    <row r="9793" x14ac:dyDescent="0.55000000000000004"/>
    <row r="9794" x14ac:dyDescent="0.55000000000000004"/>
    <row r="9795" x14ac:dyDescent="0.55000000000000004"/>
    <row r="9796" x14ac:dyDescent="0.55000000000000004"/>
    <row r="9797" x14ac:dyDescent="0.55000000000000004"/>
    <row r="9798" x14ac:dyDescent="0.55000000000000004"/>
    <row r="9799" x14ac:dyDescent="0.55000000000000004"/>
    <row r="9800" x14ac:dyDescent="0.55000000000000004"/>
    <row r="9801" x14ac:dyDescent="0.55000000000000004"/>
    <row r="9802" x14ac:dyDescent="0.55000000000000004"/>
    <row r="9803" x14ac:dyDescent="0.55000000000000004"/>
    <row r="9804" x14ac:dyDescent="0.55000000000000004"/>
    <row r="9805" x14ac:dyDescent="0.55000000000000004"/>
    <row r="9806" x14ac:dyDescent="0.55000000000000004"/>
    <row r="9807" x14ac:dyDescent="0.55000000000000004"/>
    <row r="9808" x14ac:dyDescent="0.55000000000000004"/>
    <row r="9809" x14ac:dyDescent="0.55000000000000004"/>
    <row r="9810" x14ac:dyDescent="0.55000000000000004"/>
    <row r="9811" x14ac:dyDescent="0.55000000000000004"/>
    <row r="9812" x14ac:dyDescent="0.55000000000000004"/>
    <row r="9813" x14ac:dyDescent="0.55000000000000004"/>
    <row r="9814" x14ac:dyDescent="0.55000000000000004"/>
    <row r="9815" x14ac:dyDescent="0.55000000000000004"/>
    <row r="9816" x14ac:dyDescent="0.55000000000000004"/>
    <row r="9817" x14ac:dyDescent="0.55000000000000004"/>
    <row r="9818" x14ac:dyDescent="0.55000000000000004"/>
    <row r="9819" x14ac:dyDescent="0.55000000000000004"/>
    <row r="9820" x14ac:dyDescent="0.55000000000000004"/>
    <row r="9821" x14ac:dyDescent="0.55000000000000004"/>
    <row r="9822" x14ac:dyDescent="0.55000000000000004"/>
    <row r="9823" x14ac:dyDescent="0.55000000000000004"/>
    <row r="9824" x14ac:dyDescent="0.55000000000000004"/>
    <row r="9825" x14ac:dyDescent="0.55000000000000004"/>
    <row r="9826" x14ac:dyDescent="0.55000000000000004"/>
    <row r="9827" x14ac:dyDescent="0.55000000000000004"/>
    <row r="9828" x14ac:dyDescent="0.55000000000000004"/>
    <row r="9829" x14ac:dyDescent="0.55000000000000004"/>
    <row r="9830" x14ac:dyDescent="0.55000000000000004"/>
    <row r="9831" x14ac:dyDescent="0.55000000000000004"/>
    <row r="9832" x14ac:dyDescent="0.55000000000000004"/>
    <row r="9833" x14ac:dyDescent="0.55000000000000004"/>
    <row r="9834" x14ac:dyDescent="0.55000000000000004"/>
    <row r="9835" x14ac:dyDescent="0.55000000000000004"/>
    <row r="9836" x14ac:dyDescent="0.55000000000000004"/>
    <row r="9837" x14ac:dyDescent="0.55000000000000004"/>
    <row r="9838" x14ac:dyDescent="0.55000000000000004"/>
    <row r="9839" x14ac:dyDescent="0.55000000000000004"/>
    <row r="9840" x14ac:dyDescent="0.55000000000000004"/>
    <row r="9841" x14ac:dyDescent="0.55000000000000004"/>
    <row r="9842" x14ac:dyDescent="0.55000000000000004"/>
    <row r="9843" x14ac:dyDescent="0.55000000000000004"/>
    <row r="9844" x14ac:dyDescent="0.55000000000000004"/>
    <row r="9845" x14ac:dyDescent="0.55000000000000004"/>
    <row r="9846" x14ac:dyDescent="0.55000000000000004"/>
    <row r="9847" x14ac:dyDescent="0.55000000000000004"/>
    <row r="9848" x14ac:dyDescent="0.55000000000000004"/>
    <row r="9849" x14ac:dyDescent="0.55000000000000004"/>
    <row r="9850" x14ac:dyDescent="0.55000000000000004"/>
    <row r="9851" x14ac:dyDescent="0.55000000000000004"/>
    <row r="9852" x14ac:dyDescent="0.55000000000000004"/>
    <row r="9853" x14ac:dyDescent="0.55000000000000004"/>
    <row r="9854" x14ac:dyDescent="0.55000000000000004"/>
    <row r="9855" x14ac:dyDescent="0.55000000000000004"/>
    <row r="9856" x14ac:dyDescent="0.55000000000000004"/>
    <row r="9857" x14ac:dyDescent="0.55000000000000004"/>
    <row r="9858" x14ac:dyDescent="0.55000000000000004"/>
    <row r="9859" x14ac:dyDescent="0.55000000000000004"/>
    <row r="9860" x14ac:dyDescent="0.55000000000000004"/>
    <row r="9861" x14ac:dyDescent="0.55000000000000004"/>
    <row r="9862" x14ac:dyDescent="0.55000000000000004"/>
    <row r="9863" x14ac:dyDescent="0.55000000000000004"/>
    <row r="9864" x14ac:dyDescent="0.55000000000000004"/>
    <row r="9865" x14ac:dyDescent="0.55000000000000004"/>
    <row r="9866" x14ac:dyDescent="0.55000000000000004"/>
    <row r="9867" x14ac:dyDescent="0.55000000000000004"/>
    <row r="9868" x14ac:dyDescent="0.55000000000000004"/>
    <row r="9869" x14ac:dyDescent="0.55000000000000004"/>
    <row r="9870" x14ac:dyDescent="0.55000000000000004"/>
    <row r="9871" x14ac:dyDescent="0.55000000000000004"/>
    <row r="9872" x14ac:dyDescent="0.55000000000000004"/>
    <row r="9873" x14ac:dyDescent="0.55000000000000004"/>
    <row r="9874" x14ac:dyDescent="0.55000000000000004"/>
    <row r="9875" x14ac:dyDescent="0.55000000000000004"/>
    <row r="9876" x14ac:dyDescent="0.55000000000000004"/>
    <row r="9877" x14ac:dyDescent="0.55000000000000004"/>
    <row r="9878" x14ac:dyDescent="0.55000000000000004"/>
    <row r="9879" x14ac:dyDescent="0.55000000000000004"/>
    <row r="9880" x14ac:dyDescent="0.55000000000000004"/>
    <row r="9881" x14ac:dyDescent="0.55000000000000004"/>
    <row r="9882" x14ac:dyDescent="0.55000000000000004"/>
    <row r="9883" x14ac:dyDescent="0.55000000000000004"/>
    <row r="9884" x14ac:dyDescent="0.55000000000000004"/>
    <row r="9885" x14ac:dyDescent="0.55000000000000004"/>
    <row r="9886" x14ac:dyDescent="0.55000000000000004"/>
    <row r="9887" x14ac:dyDescent="0.55000000000000004"/>
    <row r="9888" x14ac:dyDescent="0.55000000000000004"/>
    <row r="9889" x14ac:dyDescent="0.55000000000000004"/>
    <row r="9890" x14ac:dyDescent="0.55000000000000004"/>
    <row r="9891" x14ac:dyDescent="0.55000000000000004"/>
    <row r="9892" x14ac:dyDescent="0.55000000000000004"/>
    <row r="9893" x14ac:dyDescent="0.55000000000000004"/>
    <row r="9894" x14ac:dyDescent="0.55000000000000004"/>
    <row r="9895" x14ac:dyDescent="0.55000000000000004"/>
    <row r="9896" x14ac:dyDescent="0.55000000000000004"/>
    <row r="9897" x14ac:dyDescent="0.55000000000000004"/>
    <row r="9898" x14ac:dyDescent="0.55000000000000004"/>
    <row r="9899" x14ac:dyDescent="0.55000000000000004"/>
    <row r="9900" x14ac:dyDescent="0.55000000000000004"/>
    <row r="9901" x14ac:dyDescent="0.55000000000000004"/>
    <row r="9902" x14ac:dyDescent="0.55000000000000004"/>
    <row r="9903" x14ac:dyDescent="0.55000000000000004"/>
    <row r="9904" x14ac:dyDescent="0.55000000000000004"/>
    <row r="9905" x14ac:dyDescent="0.55000000000000004"/>
    <row r="9906" x14ac:dyDescent="0.55000000000000004"/>
    <row r="9907" x14ac:dyDescent="0.55000000000000004"/>
    <row r="9908" x14ac:dyDescent="0.55000000000000004"/>
    <row r="9909" x14ac:dyDescent="0.55000000000000004"/>
    <row r="9910" x14ac:dyDescent="0.55000000000000004"/>
    <row r="9911" x14ac:dyDescent="0.55000000000000004"/>
    <row r="9912" x14ac:dyDescent="0.55000000000000004"/>
    <row r="9913" x14ac:dyDescent="0.55000000000000004"/>
    <row r="9914" x14ac:dyDescent="0.55000000000000004"/>
    <row r="9915" x14ac:dyDescent="0.55000000000000004"/>
    <row r="9916" x14ac:dyDescent="0.55000000000000004"/>
    <row r="9917" x14ac:dyDescent="0.55000000000000004"/>
    <row r="9918" x14ac:dyDescent="0.55000000000000004"/>
    <row r="9919" x14ac:dyDescent="0.55000000000000004"/>
    <row r="9920" x14ac:dyDescent="0.55000000000000004"/>
    <row r="9921" x14ac:dyDescent="0.55000000000000004"/>
    <row r="9922" x14ac:dyDescent="0.55000000000000004"/>
    <row r="9923" x14ac:dyDescent="0.55000000000000004"/>
    <row r="9924" x14ac:dyDescent="0.55000000000000004"/>
    <row r="9925" x14ac:dyDescent="0.55000000000000004"/>
    <row r="9926" x14ac:dyDescent="0.55000000000000004"/>
    <row r="9927" x14ac:dyDescent="0.55000000000000004"/>
    <row r="9928" x14ac:dyDescent="0.55000000000000004"/>
    <row r="9929" x14ac:dyDescent="0.55000000000000004"/>
    <row r="9930" x14ac:dyDescent="0.55000000000000004"/>
    <row r="9931" x14ac:dyDescent="0.55000000000000004"/>
    <row r="9932" x14ac:dyDescent="0.55000000000000004"/>
    <row r="9933" x14ac:dyDescent="0.55000000000000004"/>
    <row r="9934" x14ac:dyDescent="0.55000000000000004"/>
    <row r="9935" x14ac:dyDescent="0.55000000000000004"/>
    <row r="9936" x14ac:dyDescent="0.55000000000000004"/>
    <row r="9937" x14ac:dyDescent="0.55000000000000004"/>
    <row r="9938" x14ac:dyDescent="0.55000000000000004"/>
    <row r="9939" x14ac:dyDescent="0.55000000000000004"/>
    <row r="9940" x14ac:dyDescent="0.55000000000000004"/>
    <row r="9941" x14ac:dyDescent="0.55000000000000004"/>
    <row r="9942" x14ac:dyDescent="0.55000000000000004"/>
    <row r="9943" x14ac:dyDescent="0.55000000000000004"/>
    <row r="9944" x14ac:dyDescent="0.55000000000000004"/>
    <row r="9945" x14ac:dyDescent="0.55000000000000004"/>
    <row r="9946" x14ac:dyDescent="0.55000000000000004"/>
    <row r="9947" x14ac:dyDescent="0.55000000000000004"/>
    <row r="9948" x14ac:dyDescent="0.55000000000000004"/>
    <row r="9949" x14ac:dyDescent="0.55000000000000004"/>
    <row r="9950" x14ac:dyDescent="0.55000000000000004"/>
    <row r="9951" x14ac:dyDescent="0.55000000000000004"/>
    <row r="9952" x14ac:dyDescent="0.55000000000000004"/>
    <row r="9953" x14ac:dyDescent="0.55000000000000004"/>
    <row r="9954" x14ac:dyDescent="0.55000000000000004"/>
    <row r="9955" x14ac:dyDescent="0.55000000000000004"/>
    <row r="9956" x14ac:dyDescent="0.55000000000000004"/>
    <row r="9957" x14ac:dyDescent="0.55000000000000004"/>
    <row r="9958" x14ac:dyDescent="0.55000000000000004"/>
    <row r="9959" x14ac:dyDescent="0.55000000000000004"/>
    <row r="9960" x14ac:dyDescent="0.55000000000000004"/>
    <row r="9961" x14ac:dyDescent="0.55000000000000004"/>
    <row r="9962" x14ac:dyDescent="0.55000000000000004"/>
    <row r="9963" x14ac:dyDescent="0.55000000000000004"/>
    <row r="9964" x14ac:dyDescent="0.55000000000000004"/>
    <row r="9965" x14ac:dyDescent="0.55000000000000004"/>
    <row r="9966" x14ac:dyDescent="0.55000000000000004"/>
    <row r="9967" x14ac:dyDescent="0.55000000000000004"/>
    <row r="9968" x14ac:dyDescent="0.55000000000000004"/>
    <row r="9969" x14ac:dyDescent="0.55000000000000004"/>
    <row r="9970" x14ac:dyDescent="0.55000000000000004"/>
    <row r="9971" x14ac:dyDescent="0.55000000000000004"/>
    <row r="9972" x14ac:dyDescent="0.55000000000000004"/>
    <row r="9973" x14ac:dyDescent="0.55000000000000004"/>
    <row r="9974" x14ac:dyDescent="0.55000000000000004"/>
    <row r="9975" x14ac:dyDescent="0.55000000000000004"/>
    <row r="9976" x14ac:dyDescent="0.55000000000000004"/>
    <row r="9977" x14ac:dyDescent="0.55000000000000004"/>
    <row r="9978" x14ac:dyDescent="0.55000000000000004"/>
    <row r="9979" x14ac:dyDescent="0.55000000000000004"/>
    <row r="9980" x14ac:dyDescent="0.55000000000000004"/>
    <row r="9981" x14ac:dyDescent="0.55000000000000004"/>
    <row r="9982" x14ac:dyDescent="0.55000000000000004"/>
    <row r="9983" x14ac:dyDescent="0.55000000000000004"/>
    <row r="9984" x14ac:dyDescent="0.55000000000000004"/>
    <row r="9985" x14ac:dyDescent="0.55000000000000004"/>
    <row r="9986" x14ac:dyDescent="0.55000000000000004"/>
    <row r="9987" x14ac:dyDescent="0.55000000000000004"/>
    <row r="9988" x14ac:dyDescent="0.55000000000000004"/>
    <row r="9989" x14ac:dyDescent="0.55000000000000004"/>
    <row r="9990" x14ac:dyDescent="0.55000000000000004"/>
    <row r="9991" x14ac:dyDescent="0.55000000000000004"/>
    <row r="9992" x14ac:dyDescent="0.55000000000000004"/>
    <row r="9993" x14ac:dyDescent="0.55000000000000004"/>
    <row r="9994" x14ac:dyDescent="0.55000000000000004"/>
    <row r="9995" x14ac:dyDescent="0.55000000000000004"/>
    <row r="9996" x14ac:dyDescent="0.55000000000000004"/>
    <row r="9997" x14ac:dyDescent="0.55000000000000004"/>
    <row r="9998" x14ac:dyDescent="0.55000000000000004"/>
    <row r="9999" x14ac:dyDescent="0.55000000000000004"/>
    <row r="10000" x14ac:dyDescent="0.55000000000000004"/>
    <row r="10001" x14ac:dyDescent="0.55000000000000004"/>
    <row r="10002" x14ac:dyDescent="0.55000000000000004"/>
    <row r="10003" x14ac:dyDescent="0.55000000000000004"/>
    <row r="10004" x14ac:dyDescent="0.55000000000000004"/>
    <row r="10005" x14ac:dyDescent="0.55000000000000004"/>
    <row r="10006" x14ac:dyDescent="0.55000000000000004"/>
    <row r="10007" x14ac:dyDescent="0.55000000000000004"/>
    <row r="10008" x14ac:dyDescent="0.55000000000000004"/>
    <row r="10009" x14ac:dyDescent="0.55000000000000004"/>
    <row r="10010" x14ac:dyDescent="0.55000000000000004"/>
    <row r="10011" x14ac:dyDescent="0.55000000000000004"/>
    <row r="10012" x14ac:dyDescent="0.55000000000000004"/>
    <row r="10013" x14ac:dyDescent="0.55000000000000004"/>
    <row r="10014" x14ac:dyDescent="0.55000000000000004"/>
    <row r="10015" x14ac:dyDescent="0.55000000000000004"/>
    <row r="10016" x14ac:dyDescent="0.55000000000000004"/>
    <row r="10017" x14ac:dyDescent="0.55000000000000004"/>
    <row r="10018" x14ac:dyDescent="0.55000000000000004"/>
    <row r="10019" x14ac:dyDescent="0.55000000000000004"/>
    <row r="10020" x14ac:dyDescent="0.55000000000000004"/>
    <row r="10021" x14ac:dyDescent="0.55000000000000004"/>
    <row r="10022" x14ac:dyDescent="0.55000000000000004"/>
    <row r="10023" x14ac:dyDescent="0.55000000000000004"/>
    <row r="10024" x14ac:dyDescent="0.55000000000000004"/>
    <row r="10025" x14ac:dyDescent="0.55000000000000004"/>
    <row r="10026" x14ac:dyDescent="0.55000000000000004"/>
    <row r="10027" x14ac:dyDescent="0.55000000000000004"/>
    <row r="10028" x14ac:dyDescent="0.55000000000000004"/>
    <row r="10029" x14ac:dyDescent="0.55000000000000004"/>
    <row r="10030" x14ac:dyDescent="0.55000000000000004"/>
    <row r="10031" x14ac:dyDescent="0.55000000000000004"/>
    <row r="10032" x14ac:dyDescent="0.55000000000000004"/>
    <row r="10033" x14ac:dyDescent="0.55000000000000004"/>
    <row r="10034" x14ac:dyDescent="0.55000000000000004"/>
    <row r="10035" x14ac:dyDescent="0.55000000000000004"/>
    <row r="10036" x14ac:dyDescent="0.55000000000000004"/>
    <row r="10037" x14ac:dyDescent="0.55000000000000004"/>
    <row r="10038" x14ac:dyDescent="0.55000000000000004"/>
    <row r="10039" x14ac:dyDescent="0.55000000000000004"/>
    <row r="10040" x14ac:dyDescent="0.55000000000000004"/>
    <row r="10041" x14ac:dyDescent="0.55000000000000004"/>
    <row r="10042" x14ac:dyDescent="0.55000000000000004"/>
    <row r="10043" x14ac:dyDescent="0.55000000000000004"/>
    <row r="10044" x14ac:dyDescent="0.55000000000000004"/>
    <row r="10045" x14ac:dyDescent="0.55000000000000004"/>
    <row r="10046" x14ac:dyDescent="0.55000000000000004"/>
    <row r="10047" x14ac:dyDescent="0.55000000000000004"/>
    <row r="10048" x14ac:dyDescent="0.55000000000000004"/>
    <row r="10049" x14ac:dyDescent="0.55000000000000004"/>
    <row r="10050" x14ac:dyDescent="0.55000000000000004"/>
    <row r="10051" x14ac:dyDescent="0.55000000000000004"/>
    <row r="10052" x14ac:dyDescent="0.55000000000000004"/>
    <row r="10053" x14ac:dyDescent="0.55000000000000004"/>
    <row r="10054" x14ac:dyDescent="0.55000000000000004"/>
    <row r="10055" x14ac:dyDescent="0.55000000000000004"/>
    <row r="10056" x14ac:dyDescent="0.55000000000000004"/>
    <row r="10057" x14ac:dyDescent="0.55000000000000004"/>
    <row r="10058" x14ac:dyDescent="0.55000000000000004"/>
    <row r="10059" x14ac:dyDescent="0.55000000000000004"/>
    <row r="10060" x14ac:dyDescent="0.55000000000000004"/>
    <row r="10061" x14ac:dyDescent="0.55000000000000004"/>
    <row r="10062" x14ac:dyDescent="0.55000000000000004"/>
    <row r="10063" x14ac:dyDescent="0.55000000000000004"/>
    <row r="10064" x14ac:dyDescent="0.55000000000000004"/>
    <row r="10065" x14ac:dyDescent="0.55000000000000004"/>
    <row r="10066" x14ac:dyDescent="0.55000000000000004"/>
    <row r="10067" x14ac:dyDescent="0.55000000000000004"/>
    <row r="10068" x14ac:dyDescent="0.55000000000000004"/>
    <row r="10069" x14ac:dyDescent="0.55000000000000004"/>
    <row r="10070" x14ac:dyDescent="0.55000000000000004"/>
    <row r="10071" x14ac:dyDescent="0.55000000000000004"/>
    <row r="10072" x14ac:dyDescent="0.55000000000000004"/>
    <row r="10073" x14ac:dyDescent="0.55000000000000004"/>
    <row r="10074" x14ac:dyDescent="0.55000000000000004"/>
    <row r="10075" x14ac:dyDescent="0.55000000000000004"/>
    <row r="10076" x14ac:dyDescent="0.55000000000000004"/>
    <row r="10077" x14ac:dyDescent="0.55000000000000004"/>
    <row r="10078" x14ac:dyDescent="0.55000000000000004"/>
    <row r="10079" x14ac:dyDescent="0.55000000000000004"/>
    <row r="10080" x14ac:dyDescent="0.55000000000000004"/>
    <row r="10081" x14ac:dyDescent="0.55000000000000004"/>
    <row r="10082" x14ac:dyDescent="0.55000000000000004"/>
    <row r="10083" x14ac:dyDescent="0.55000000000000004"/>
    <row r="10084" x14ac:dyDescent="0.55000000000000004"/>
    <row r="10085" x14ac:dyDescent="0.55000000000000004"/>
    <row r="10086" x14ac:dyDescent="0.55000000000000004"/>
    <row r="10087" x14ac:dyDescent="0.55000000000000004"/>
    <row r="10088" x14ac:dyDescent="0.55000000000000004"/>
    <row r="10089" x14ac:dyDescent="0.55000000000000004"/>
    <row r="10090" x14ac:dyDescent="0.55000000000000004"/>
    <row r="10091" x14ac:dyDescent="0.55000000000000004"/>
    <row r="10092" x14ac:dyDescent="0.55000000000000004"/>
    <row r="10093" x14ac:dyDescent="0.55000000000000004"/>
    <row r="10094" x14ac:dyDescent="0.55000000000000004"/>
    <row r="10095" x14ac:dyDescent="0.55000000000000004"/>
    <row r="10096" x14ac:dyDescent="0.55000000000000004"/>
    <row r="10097" x14ac:dyDescent="0.55000000000000004"/>
    <row r="10098" x14ac:dyDescent="0.55000000000000004"/>
    <row r="10099" x14ac:dyDescent="0.55000000000000004"/>
    <row r="10100" x14ac:dyDescent="0.55000000000000004"/>
    <row r="10101" x14ac:dyDescent="0.55000000000000004"/>
    <row r="10102" x14ac:dyDescent="0.55000000000000004"/>
    <row r="10103" x14ac:dyDescent="0.55000000000000004"/>
    <row r="10104" x14ac:dyDescent="0.55000000000000004"/>
    <row r="10105" x14ac:dyDescent="0.55000000000000004"/>
    <row r="10106" x14ac:dyDescent="0.55000000000000004"/>
    <row r="10107" x14ac:dyDescent="0.55000000000000004"/>
    <row r="10108" x14ac:dyDescent="0.55000000000000004"/>
    <row r="10109" x14ac:dyDescent="0.55000000000000004"/>
    <row r="10110" x14ac:dyDescent="0.55000000000000004"/>
    <row r="10111" x14ac:dyDescent="0.55000000000000004"/>
    <row r="10112" x14ac:dyDescent="0.55000000000000004"/>
    <row r="10113" x14ac:dyDescent="0.55000000000000004"/>
    <row r="10114" x14ac:dyDescent="0.55000000000000004"/>
    <row r="10115" x14ac:dyDescent="0.55000000000000004"/>
    <row r="10116" x14ac:dyDescent="0.55000000000000004"/>
    <row r="10117" x14ac:dyDescent="0.55000000000000004"/>
    <row r="10118" x14ac:dyDescent="0.55000000000000004"/>
    <row r="10119" x14ac:dyDescent="0.55000000000000004"/>
    <row r="10120" x14ac:dyDescent="0.55000000000000004"/>
    <row r="10121" x14ac:dyDescent="0.55000000000000004"/>
    <row r="10122" x14ac:dyDescent="0.55000000000000004"/>
    <row r="10123" x14ac:dyDescent="0.55000000000000004"/>
    <row r="10124" x14ac:dyDescent="0.55000000000000004"/>
    <row r="10125" x14ac:dyDescent="0.55000000000000004"/>
    <row r="10126" x14ac:dyDescent="0.55000000000000004"/>
    <row r="10127" x14ac:dyDescent="0.55000000000000004"/>
    <row r="10128" x14ac:dyDescent="0.55000000000000004"/>
    <row r="10129" x14ac:dyDescent="0.55000000000000004"/>
    <row r="10130" x14ac:dyDescent="0.55000000000000004"/>
    <row r="10131" x14ac:dyDescent="0.55000000000000004"/>
    <row r="10132" x14ac:dyDescent="0.55000000000000004"/>
    <row r="10133" x14ac:dyDescent="0.55000000000000004"/>
    <row r="10134" x14ac:dyDescent="0.55000000000000004"/>
    <row r="10135" x14ac:dyDescent="0.55000000000000004"/>
    <row r="10136" x14ac:dyDescent="0.55000000000000004"/>
    <row r="10137" x14ac:dyDescent="0.55000000000000004"/>
    <row r="10138" x14ac:dyDescent="0.55000000000000004"/>
    <row r="10139" x14ac:dyDescent="0.55000000000000004"/>
    <row r="10140" x14ac:dyDescent="0.55000000000000004"/>
    <row r="10141" x14ac:dyDescent="0.55000000000000004"/>
    <row r="10142" x14ac:dyDescent="0.55000000000000004"/>
    <row r="10143" x14ac:dyDescent="0.55000000000000004"/>
    <row r="10144" x14ac:dyDescent="0.55000000000000004"/>
    <row r="10145" x14ac:dyDescent="0.55000000000000004"/>
    <row r="10146" x14ac:dyDescent="0.55000000000000004"/>
    <row r="10147" x14ac:dyDescent="0.55000000000000004"/>
    <row r="10148" x14ac:dyDescent="0.55000000000000004"/>
    <row r="10149" x14ac:dyDescent="0.55000000000000004"/>
    <row r="10150" x14ac:dyDescent="0.55000000000000004"/>
    <row r="10151" x14ac:dyDescent="0.55000000000000004"/>
    <row r="10152" x14ac:dyDescent="0.55000000000000004"/>
    <row r="10153" x14ac:dyDescent="0.55000000000000004"/>
    <row r="10154" x14ac:dyDescent="0.55000000000000004"/>
    <row r="10155" x14ac:dyDescent="0.55000000000000004"/>
    <row r="10156" x14ac:dyDescent="0.55000000000000004"/>
    <row r="10157" x14ac:dyDescent="0.55000000000000004"/>
    <row r="10158" x14ac:dyDescent="0.55000000000000004"/>
    <row r="10159" x14ac:dyDescent="0.55000000000000004"/>
    <row r="10160" x14ac:dyDescent="0.55000000000000004"/>
    <row r="10161" x14ac:dyDescent="0.55000000000000004"/>
    <row r="10162" x14ac:dyDescent="0.55000000000000004"/>
    <row r="10163" x14ac:dyDescent="0.55000000000000004"/>
    <row r="10164" x14ac:dyDescent="0.55000000000000004"/>
    <row r="10165" x14ac:dyDescent="0.55000000000000004"/>
    <row r="10166" x14ac:dyDescent="0.55000000000000004"/>
    <row r="10167" x14ac:dyDescent="0.55000000000000004"/>
    <row r="10168" x14ac:dyDescent="0.55000000000000004"/>
    <row r="10169" x14ac:dyDescent="0.55000000000000004"/>
    <row r="10170" x14ac:dyDescent="0.55000000000000004"/>
    <row r="10171" x14ac:dyDescent="0.55000000000000004"/>
    <row r="10172" x14ac:dyDescent="0.55000000000000004"/>
    <row r="10173" x14ac:dyDescent="0.55000000000000004"/>
    <row r="10174" x14ac:dyDescent="0.55000000000000004"/>
    <row r="10175" x14ac:dyDescent="0.55000000000000004"/>
    <row r="10176" x14ac:dyDescent="0.55000000000000004"/>
    <row r="10177" x14ac:dyDescent="0.55000000000000004"/>
    <row r="10178" x14ac:dyDescent="0.55000000000000004"/>
    <row r="10179" x14ac:dyDescent="0.55000000000000004"/>
    <row r="10180" x14ac:dyDescent="0.55000000000000004"/>
    <row r="10181" x14ac:dyDescent="0.55000000000000004"/>
    <row r="10182" x14ac:dyDescent="0.55000000000000004"/>
    <row r="10183" x14ac:dyDescent="0.55000000000000004"/>
    <row r="10184" x14ac:dyDescent="0.55000000000000004"/>
    <row r="10185" x14ac:dyDescent="0.55000000000000004"/>
    <row r="10186" x14ac:dyDescent="0.55000000000000004"/>
    <row r="10187" x14ac:dyDescent="0.55000000000000004"/>
    <row r="10188" x14ac:dyDescent="0.55000000000000004"/>
    <row r="10189" x14ac:dyDescent="0.55000000000000004"/>
    <row r="10190" x14ac:dyDescent="0.55000000000000004"/>
    <row r="10191" x14ac:dyDescent="0.55000000000000004"/>
    <row r="10192" x14ac:dyDescent="0.55000000000000004"/>
    <row r="10193" x14ac:dyDescent="0.55000000000000004"/>
    <row r="10194" x14ac:dyDescent="0.55000000000000004"/>
    <row r="10195" x14ac:dyDescent="0.55000000000000004"/>
    <row r="10196" x14ac:dyDescent="0.55000000000000004"/>
    <row r="10197" x14ac:dyDescent="0.55000000000000004"/>
    <row r="10198" x14ac:dyDescent="0.55000000000000004"/>
    <row r="10199" x14ac:dyDescent="0.55000000000000004"/>
    <row r="10200" x14ac:dyDescent="0.55000000000000004"/>
    <row r="10201" x14ac:dyDescent="0.55000000000000004"/>
    <row r="10202" x14ac:dyDescent="0.55000000000000004"/>
    <row r="10203" x14ac:dyDescent="0.55000000000000004"/>
    <row r="10204" x14ac:dyDescent="0.55000000000000004"/>
    <row r="10205" x14ac:dyDescent="0.55000000000000004"/>
    <row r="10206" x14ac:dyDescent="0.55000000000000004"/>
    <row r="10207" x14ac:dyDescent="0.55000000000000004"/>
    <row r="10208" x14ac:dyDescent="0.55000000000000004"/>
    <row r="10209" x14ac:dyDescent="0.55000000000000004"/>
    <row r="10210" x14ac:dyDescent="0.55000000000000004"/>
    <row r="10211" x14ac:dyDescent="0.55000000000000004"/>
    <row r="10212" x14ac:dyDescent="0.55000000000000004"/>
    <row r="10213" x14ac:dyDescent="0.55000000000000004"/>
    <row r="10214" x14ac:dyDescent="0.55000000000000004"/>
    <row r="10215" x14ac:dyDescent="0.55000000000000004"/>
    <row r="10216" x14ac:dyDescent="0.55000000000000004"/>
    <row r="10217" x14ac:dyDescent="0.55000000000000004"/>
    <row r="10218" x14ac:dyDescent="0.55000000000000004"/>
    <row r="10219" x14ac:dyDescent="0.55000000000000004"/>
    <row r="10220" x14ac:dyDescent="0.55000000000000004"/>
    <row r="10221" x14ac:dyDescent="0.55000000000000004"/>
    <row r="10222" x14ac:dyDescent="0.55000000000000004"/>
    <row r="10223" x14ac:dyDescent="0.55000000000000004"/>
    <row r="10224" x14ac:dyDescent="0.55000000000000004"/>
    <row r="10225" x14ac:dyDescent="0.55000000000000004"/>
    <row r="10226" x14ac:dyDescent="0.55000000000000004"/>
    <row r="10227" x14ac:dyDescent="0.55000000000000004"/>
    <row r="10228" x14ac:dyDescent="0.55000000000000004"/>
    <row r="10229" x14ac:dyDescent="0.55000000000000004"/>
    <row r="10230" x14ac:dyDescent="0.55000000000000004"/>
    <row r="10231" x14ac:dyDescent="0.55000000000000004"/>
    <row r="10232" x14ac:dyDescent="0.55000000000000004"/>
    <row r="10233" x14ac:dyDescent="0.55000000000000004"/>
    <row r="10234" x14ac:dyDescent="0.55000000000000004"/>
    <row r="10235" x14ac:dyDescent="0.55000000000000004"/>
    <row r="10236" x14ac:dyDescent="0.55000000000000004"/>
    <row r="10237" x14ac:dyDescent="0.55000000000000004"/>
    <row r="10238" x14ac:dyDescent="0.55000000000000004"/>
    <row r="10239" x14ac:dyDescent="0.55000000000000004"/>
    <row r="10240" x14ac:dyDescent="0.55000000000000004"/>
    <row r="10241" x14ac:dyDescent="0.55000000000000004"/>
    <row r="10242" x14ac:dyDescent="0.55000000000000004"/>
    <row r="10243" x14ac:dyDescent="0.55000000000000004"/>
    <row r="10244" x14ac:dyDescent="0.55000000000000004"/>
    <row r="10245" x14ac:dyDescent="0.55000000000000004"/>
    <row r="10246" x14ac:dyDescent="0.55000000000000004"/>
    <row r="10247" x14ac:dyDescent="0.55000000000000004"/>
    <row r="10248" x14ac:dyDescent="0.55000000000000004"/>
    <row r="10249" x14ac:dyDescent="0.55000000000000004"/>
    <row r="10250" x14ac:dyDescent="0.55000000000000004"/>
    <row r="10251" x14ac:dyDescent="0.55000000000000004"/>
    <row r="10252" x14ac:dyDescent="0.55000000000000004"/>
    <row r="10253" x14ac:dyDescent="0.55000000000000004"/>
    <row r="10254" x14ac:dyDescent="0.55000000000000004"/>
    <row r="10255" x14ac:dyDescent="0.55000000000000004"/>
    <row r="10256" x14ac:dyDescent="0.55000000000000004"/>
    <row r="10257" x14ac:dyDescent="0.55000000000000004"/>
    <row r="10258" x14ac:dyDescent="0.55000000000000004"/>
    <row r="10259" x14ac:dyDescent="0.55000000000000004"/>
    <row r="10260" x14ac:dyDescent="0.55000000000000004"/>
    <row r="10261" x14ac:dyDescent="0.55000000000000004"/>
    <row r="10262" x14ac:dyDescent="0.55000000000000004"/>
    <row r="10263" x14ac:dyDescent="0.55000000000000004"/>
    <row r="10264" x14ac:dyDescent="0.55000000000000004"/>
    <row r="10265" x14ac:dyDescent="0.55000000000000004"/>
    <row r="10266" x14ac:dyDescent="0.55000000000000004"/>
    <row r="10267" x14ac:dyDescent="0.55000000000000004"/>
    <row r="10268" x14ac:dyDescent="0.55000000000000004"/>
    <row r="10269" x14ac:dyDescent="0.55000000000000004"/>
    <row r="10270" x14ac:dyDescent="0.55000000000000004"/>
    <row r="10271" x14ac:dyDescent="0.55000000000000004"/>
    <row r="10272" x14ac:dyDescent="0.55000000000000004"/>
    <row r="10273" x14ac:dyDescent="0.55000000000000004"/>
    <row r="10274" x14ac:dyDescent="0.55000000000000004"/>
    <row r="10275" x14ac:dyDescent="0.55000000000000004"/>
    <row r="10276" x14ac:dyDescent="0.55000000000000004"/>
    <row r="10277" x14ac:dyDescent="0.55000000000000004"/>
    <row r="10278" x14ac:dyDescent="0.55000000000000004"/>
    <row r="10279" x14ac:dyDescent="0.55000000000000004"/>
    <row r="10280" x14ac:dyDescent="0.55000000000000004"/>
    <row r="10281" x14ac:dyDescent="0.55000000000000004"/>
    <row r="10282" x14ac:dyDescent="0.55000000000000004"/>
    <row r="10283" x14ac:dyDescent="0.55000000000000004"/>
    <row r="10284" x14ac:dyDescent="0.55000000000000004"/>
    <row r="10285" x14ac:dyDescent="0.55000000000000004"/>
    <row r="10286" x14ac:dyDescent="0.55000000000000004"/>
    <row r="10287" x14ac:dyDescent="0.55000000000000004"/>
    <row r="10288" x14ac:dyDescent="0.55000000000000004"/>
    <row r="10289" x14ac:dyDescent="0.55000000000000004"/>
    <row r="10290" x14ac:dyDescent="0.55000000000000004"/>
    <row r="10291" x14ac:dyDescent="0.55000000000000004"/>
    <row r="10292" x14ac:dyDescent="0.55000000000000004"/>
    <row r="10293" x14ac:dyDescent="0.55000000000000004"/>
    <row r="10294" x14ac:dyDescent="0.55000000000000004"/>
    <row r="10295" x14ac:dyDescent="0.55000000000000004"/>
    <row r="10296" x14ac:dyDescent="0.55000000000000004"/>
    <row r="10297" x14ac:dyDescent="0.55000000000000004"/>
    <row r="10298" x14ac:dyDescent="0.55000000000000004"/>
    <row r="10299" x14ac:dyDescent="0.55000000000000004"/>
    <row r="10300" x14ac:dyDescent="0.55000000000000004"/>
    <row r="10301" x14ac:dyDescent="0.55000000000000004"/>
    <row r="10302" x14ac:dyDescent="0.55000000000000004"/>
    <row r="10303" x14ac:dyDescent="0.55000000000000004"/>
    <row r="10304" x14ac:dyDescent="0.55000000000000004"/>
    <row r="10305" x14ac:dyDescent="0.55000000000000004"/>
    <row r="10306" x14ac:dyDescent="0.55000000000000004"/>
    <row r="10307" x14ac:dyDescent="0.55000000000000004"/>
    <row r="10308" x14ac:dyDescent="0.55000000000000004"/>
    <row r="10309" x14ac:dyDescent="0.55000000000000004"/>
    <row r="10310" x14ac:dyDescent="0.55000000000000004"/>
    <row r="10311" x14ac:dyDescent="0.55000000000000004"/>
    <row r="10312" x14ac:dyDescent="0.55000000000000004"/>
    <row r="10313" x14ac:dyDescent="0.55000000000000004"/>
    <row r="10314" x14ac:dyDescent="0.55000000000000004"/>
    <row r="10315" x14ac:dyDescent="0.55000000000000004"/>
    <row r="10316" x14ac:dyDescent="0.55000000000000004"/>
    <row r="10317" x14ac:dyDescent="0.55000000000000004"/>
    <row r="10318" x14ac:dyDescent="0.55000000000000004"/>
    <row r="10319" x14ac:dyDescent="0.55000000000000004"/>
    <row r="10320" x14ac:dyDescent="0.55000000000000004"/>
    <row r="10321" x14ac:dyDescent="0.55000000000000004"/>
    <row r="10322" x14ac:dyDescent="0.55000000000000004"/>
    <row r="10323" x14ac:dyDescent="0.55000000000000004"/>
    <row r="10324" x14ac:dyDescent="0.55000000000000004"/>
    <row r="10325" x14ac:dyDescent="0.55000000000000004"/>
    <row r="10326" x14ac:dyDescent="0.55000000000000004"/>
    <row r="10327" x14ac:dyDescent="0.55000000000000004"/>
    <row r="10328" x14ac:dyDescent="0.55000000000000004"/>
    <row r="10329" x14ac:dyDescent="0.55000000000000004"/>
    <row r="10330" x14ac:dyDescent="0.55000000000000004"/>
    <row r="10331" x14ac:dyDescent="0.55000000000000004"/>
    <row r="10332" x14ac:dyDescent="0.55000000000000004"/>
    <row r="10333" x14ac:dyDescent="0.55000000000000004"/>
    <row r="10334" x14ac:dyDescent="0.55000000000000004"/>
    <row r="10335" x14ac:dyDescent="0.55000000000000004"/>
    <row r="10336" x14ac:dyDescent="0.55000000000000004"/>
    <row r="10337" x14ac:dyDescent="0.55000000000000004"/>
    <row r="10338" x14ac:dyDescent="0.55000000000000004"/>
    <row r="10339" x14ac:dyDescent="0.55000000000000004"/>
    <row r="10340" x14ac:dyDescent="0.55000000000000004"/>
    <row r="10341" x14ac:dyDescent="0.55000000000000004"/>
    <row r="10342" x14ac:dyDescent="0.55000000000000004"/>
    <row r="10343" x14ac:dyDescent="0.55000000000000004"/>
    <row r="10344" x14ac:dyDescent="0.55000000000000004"/>
    <row r="10345" x14ac:dyDescent="0.55000000000000004"/>
    <row r="10346" x14ac:dyDescent="0.55000000000000004"/>
    <row r="10347" x14ac:dyDescent="0.55000000000000004"/>
    <row r="10348" x14ac:dyDescent="0.55000000000000004"/>
    <row r="10349" x14ac:dyDescent="0.55000000000000004"/>
    <row r="10350" x14ac:dyDescent="0.55000000000000004"/>
    <row r="10351" x14ac:dyDescent="0.55000000000000004"/>
    <row r="10352" x14ac:dyDescent="0.55000000000000004"/>
    <row r="10353" x14ac:dyDescent="0.55000000000000004"/>
    <row r="10354" x14ac:dyDescent="0.55000000000000004"/>
    <row r="10355" x14ac:dyDescent="0.55000000000000004"/>
    <row r="10356" x14ac:dyDescent="0.55000000000000004"/>
    <row r="10357" x14ac:dyDescent="0.55000000000000004"/>
    <row r="10358" x14ac:dyDescent="0.55000000000000004"/>
    <row r="10359" x14ac:dyDescent="0.55000000000000004"/>
    <row r="10360" x14ac:dyDescent="0.55000000000000004"/>
    <row r="10361" x14ac:dyDescent="0.55000000000000004"/>
    <row r="10362" x14ac:dyDescent="0.55000000000000004"/>
    <row r="10363" x14ac:dyDescent="0.55000000000000004"/>
    <row r="10364" x14ac:dyDescent="0.55000000000000004"/>
    <row r="10365" x14ac:dyDescent="0.55000000000000004"/>
    <row r="10366" x14ac:dyDescent="0.55000000000000004"/>
    <row r="10367" x14ac:dyDescent="0.55000000000000004"/>
    <row r="10368" x14ac:dyDescent="0.55000000000000004"/>
    <row r="10369" x14ac:dyDescent="0.55000000000000004"/>
    <row r="10370" x14ac:dyDescent="0.55000000000000004"/>
    <row r="10371" x14ac:dyDescent="0.55000000000000004"/>
    <row r="10372" x14ac:dyDescent="0.55000000000000004"/>
    <row r="10373" x14ac:dyDescent="0.55000000000000004"/>
    <row r="10374" x14ac:dyDescent="0.55000000000000004"/>
    <row r="10375" x14ac:dyDescent="0.55000000000000004"/>
    <row r="10376" x14ac:dyDescent="0.55000000000000004"/>
    <row r="10377" x14ac:dyDescent="0.55000000000000004"/>
    <row r="10378" x14ac:dyDescent="0.55000000000000004"/>
    <row r="10379" x14ac:dyDescent="0.55000000000000004"/>
    <row r="10380" x14ac:dyDescent="0.55000000000000004"/>
    <row r="10381" x14ac:dyDescent="0.55000000000000004"/>
    <row r="10382" x14ac:dyDescent="0.55000000000000004"/>
    <row r="10383" x14ac:dyDescent="0.55000000000000004"/>
    <row r="10384" x14ac:dyDescent="0.55000000000000004"/>
    <row r="10385" x14ac:dyDescent="0.55000000000000004"/>
    <row r="10386" x14ac:dyDescent="0.55000000000000004"/>
    <row r="10387" x14ac:dyDescent="0.55000000000000004"/>
    <row r="10388" x14ac:dyDescent="0.55000000000000004"/>
    <row r="10389" x14ac:dyDescent="0.55000000000000004"/>
    <row r="10390" x14ac:dyDescent="0.55000000000000004"/>
    <row r="10391" x14ac:dyDescent="0.55000000000000004"/>
    <row r="10392" x14ac:dyDescent="0.55000000000000004"/>
    <row r="10393" x14ac:dyDescent="0.55000000000000004"/>
    <row r="10394" x14ac:dyDescent="0.55000000000000004"/>
    <row r="10395" x14ac:dyDescent="0.55000000000000004"/>
    <row r="10396" x14ac:dyDescent="0.55000000000000004"/>
    <row r="10397" x14ac:dyDescent="0.55000000000000004"/>
    <row r="10398" x14ac:dyDescent="0.55000000000000004"/>
    <row r="10399" x14ac:dyDescent="0.55000000000000004"/>
    <row r="10400" x14ac:dyDescent="0.55000000000000004"/>
    <row r="10401" x14ac:dyDescent="0.55000000000000004"/>
    <row r="10402" x14ac:dyDescent="0.55000000000000004"/>
    <row r="10403" x14ac:dyDescent="0.55000000000000004"/>
    <row r="10404" x14ac:dyDescent="0.55000000000000004"/>
    <row r="10405" x14ac:dyDescent="0.55000000000000004"/>
    <row r="10406" x14ac:dyDescent="0.55000000000000004"/>
    <row r="10407" x14ac:dyDescent="0.55000000000000004"/>
    <row r="10408" x14ac:dyDescent="0.55000000000000004"/>
    <row r="10409" x14ac:dyDescent="0.55000000000000004"/>
    <row r="10410" x14ac:dyDescent="0.55000000000000004"/>
    <row r="10411" x14ac:dyDescent="0.55000000000000004"/>
    <row r="10412" x14ac:dyDescent="0.55000000000000004"/>
    <row r="10413" x14ac:dyDescent="0.55000000000000004"/>
    <row r="10414" x14ac:dyDescent="0.55000000000000004"/>
    <row r="10415" x14ac:dyDescent="0.55000000000000004"/>
    <row r="10416" x14ac:dyDescent="0.55000000000000004"/>
    <row r="10417" x14ac:dyDescent="0.55000000000000004"/>
    <row r="10418" x14ac:dyDescent="0.55000000000000004"/>
    <row r="10419" x14ac:dyDescent="0.55000000000000004"/>
    <row r="10420" x14ac:dyDescent="0.55000000000000004"/>
    <row r="10421" x14ac:dyDescent="0.55000000000000004"/>
    <row r="10422" x14ac:dyDescent="0.55000000000000004"/>
    <row r="10423" x14ac:dyDescent="0.55000000000000004"/>
    <row r="10424" x14ac:dyDescent="0.55000000000000004"/>
    <row r="10425" x14ac:dyDescent="0.55000000000000004"/>
    <row r="10426" x14ac:dyDescent="0.55000000000000004"/>
    <row r="10427" x14ac:dyDescent="0.55000000000000004"/>
    <row r="10428" x14ac:dyDescent="0.55000000000000004"/>
    <row r="10429" x14ac:dyDescent="0.55000000000000004"/>
    <row r="10430" x14ac:dyDescent="0.55000000000000004"/>
    <row r="10431" x14ac:dyDescent="0.55000000000000004"/>
    <row r="10432" x14ac:dyDescent="0.55000000000000004"/>
    <row r="10433" x14ac:dyDescent="0.55000000000000004"/>
    <row r="10434" x14ac:dyDescent="0.55000000000000004"/>
    <row r="10435" x14ac:dyDescent="0.55000000000000004"/>
    <row r="10436" x14ac:dyDescent="0.55000000000000004"/>
    <row r="10437" x14ac:dyDescent="0.55000000000000004"/>
    <row r="10438" x14ac:dyDescent="0.55000000000000004"/>
    <row r="10439" x14ac:dyDescent="0.55000000000000004"/>
    <row r="10440" x14ac:dyDescent="0.55000000000000004"/>
    <row r="10441" x14ac:dyDescent="0.55000000000000004"/>
    <row r="10442" x14ac:dyDescent="0.55000000000000004"/>
    <row r="10443" x14ac:dyDescent="0.55000000000000004"/>
    <row r="10444" x14ac:dyDescent="0.55000000000000004"/>
    <row r="10445" x14ac:dyDescent="0.55000000000000004"/>
    <row r="10446" x14ac:dyDescent="0.55000000000000004"/>
    <row r="10447" x14ac:dyDescent="0.55000000000000004"/>
    <row r="10448" x14ac:dyDescent="0.55000000000000004"/>
    <row r="10449" x14ac:dyDescent="0.55000000000000004"/>
    <row r="10450" x14ac:dyDescent="0.55000000000000004"/>
    <row r="10451" x14ac:dyDescent="0.55000000000000004"/>
    <row r="10452" x14ac:dyDescent="0.55000000000000004"/>
    <row r="10453" x14ac:dyDescent="0.55000000000000004"/>
    <row r="10454" x14ac:dyDescent="0.55000000000000004"/>
    <row r="10455" x14ac:dyDescent="0.55000000000000004"/>
    <row r="10456" x14ac:dyDescent="0.55000000000000004"/>
    <row r="10457" x14ac:dyDescent="0.55000000000000004"/>
    <row r="10458" x14ac:dyDescent="0.55000000000000004"/>
    <row r="10459" x14ac:dyDescent="0.55000000000000004"/>
    <row r="10460" x14ac:dyDescent="0.55000000000000004"/>
    <row r="10461" x14ac:dyDescent="0.55000000000000004"/>
    <row r="10462" x14ac:dyDescent="0.55000000000000004"/>
    <row r="10463" x14ac:dyDescent="0.55000000000000004"/>
    <row r="10464" x14ac:dyDescent="0.55000000000000004"/>
    <row r="10465" x14ac:dyDescent="0.55000000000000004"/>
    <row r="10466" x14ac:dyDescent="0.55000000000000004"/>
    <row r="10467" x14ac:dyDescent="0.55000000000000004"/>
    <row r="10468" x14ac:dyDescent="0.55000000000000004"/>
    <row r="10469" x14ac:dyDescent="0.55000000000000004"/>
    <row r="10470" x14ac:dyDescent="0.55000000000000004"/>
    <row r="10471" x14ac:dyDescent="0.55000000000000004"/>
    <row r="10472" x14ac:dyDescent="0.55000000000000004"/>
    <row r="10473" x14ac:dyDescent="0.55000000000000004"/>
    <row r="10474" x14ac:dyDescent="0.55000000000000004"/>
    <row r="10475" x14ac:dyDescent="0.55000000000000004"/>
    <row r="10476" x14ac:dyDescent="0.55000000000000004"/>
    <row r="10477" x14ac:dyDescent="0.55000000000000004"/>
    <row r="10478" x14ac:dyDescent="0.55000000000000004"/>
    <row r="10479" x14ac:dyDescent="0.55000000000000004"/>
    <row r="10480" x14ac:dyDescent="0.55000000000000004"/>
    <row r="10481" x14ac:dyDescent="0.55000000000000004"/>
    <row r="10482" x14ac:dyDescent="0.55000000000000004"/>
    <row r="10483" x14ac:dyDescent="0.55000000000000004"/>
    <row r="10484" x14ac:dyDescent="0.55000000000000004"/>
    <row r="10485" x14ac:dyDescent="0.55000000000000004"/>
    <row r="10486" x14ac:dyDescent="0.55000000000000004"/>
    <row r="10487" x14ac:dyDescent="0.55000000000000004"/>
    <row r="10488" x14ac:dyDescent="0.55000000000000004"/>
    <row r="10489" x14ac:dyDescent="0.55000000000000004"/>
    <row r="10490" x14ac:dyDescent="0.55000000000000004"/>
    <row r="10491" x14ac:dyDescent="0.55000000000000004"/>
    <row r="10492" x14ac:dyDescent="0.55000000000000004"/>
    <row r="10493" x14ac:dyDescent="0.55000000000000004"/>
    <row r="10494" x14ac:dyDescent="0.55000000000000004"/>
    <row r="10495" x14ac:dyDescent="0.55000000000000004"/>
    <row r="10496" x14ac:dyDescent="0.55000000000000004"/>
    <row r="10497" x14ac:dyDescent="0.55000000000000004"/>
    <row r="10498" x14ac:dyDescent="0.55000000000000004"/>
    <row r="10499" x14ac:dyDescent="0.55000000000000004"/>
    <row r="10500" x14ac:dyDescent="0.55000000000000004"/>
    <row r="10501" x14ac:dyDescent="0.55000000000000004"/>
    <row r="10502" x14ac:dyDescent="0.55000000000000004"/>
    <row r="10503" x14ac:dyDescent="0.55000000000000004"/>
    <row r="10504" x14ac:dyDescent="0.55000000000000004"/>
    <row r="10505" x14ac:dyDescent="0.55000000000000004"/>
    <row r="10506" x14ac:dyDescent="0.55000000000000004"/>
    <row r="10507" x14ac:dyDescent="0.55000000000000004"/>
    <row r="10508" x14ac:dyDescent="0.55000000000000004"/>
    <row r="10509" x14ac:dyDescent="0.55000000000000004"/>
    <row r="10510" x14ac:dyDescent="0.55000000000000004"/>
    <row r="10511" x14ac:dyDescent="0.55000000000000004"/>
    <row r="10512" x14ac:dyDescent="0.55000000000000004"/>
    <row r="10513" x14ac:dyDescent="0.55000000000000004"/>
    <row r="10514" x14ac:dyDescent="0.55000000000000004"/>
    <row r="10515" x14ac:dyDescent="0.55000000000000004"/>
    <row r="10516" x14ac:dyDescent="0.55000000000000004"/>
    <row r="10517" x14ac:dyDescent="0.55000000000000004"/>
    <row r="10518" x14ac:dyDescent="0.55000000000000004"/>
    <row r="10519" x14ac:dyDescent="0.55000000000000004"/>
    <row r="10520" x14ac:dyDescent="0.55000000000000004"/>
    <row r="10521" x14ac:dyDescent="0.55000000000000004"/>
    <row r="10522" x14ac:dyDescent="0.55000000000000004"/>
    <row r="10523" x14ac:dyDescent="0.55000000000000004"/>
    <row r="10524" x14ac:dyDescent="0.55000000000000004"/>
    <row r="10525" x14ac:dyDescent="0.55000000000000004"/>
    <row r="10526" x14ac:dyDescent="0.55000000000000004"/>
    <row r="10527" x14ac:dyDescent="0.55000000000000004"/>
    <row r="10528" x14ac:dyDescent="0.55000000000000004"/>
    <row r="10529" x14ac:dyDescent="0.55000000000000004"/>
    <row r="10530" x14ac:dyDescent="0.55000000000000004"/>
    <row r="10531" x14ac:dyDescent="0.55000000000000004"/>
    <row r="10532" x14ac:dyDescent="0.55000000000000004"/>
    <row r="10533" x14ac:dyDescent="0.55000000000000004"/>
    <row r="10534" x14ac:dyDescent="0.55000000000000004"/>
    <row r="10535" x14ac:dyDescent="0.55000000000000004"/>
    <row r="10536" x14ac:dyDescent="0.55000000000000004"/>
    <row r="10537" x14ac:dyDescent="0.55000000000000004"/>
    <row r="10538" x14ac:dyDescent="0.55000000000000004"/>
    <row r="10539" x14ac:dyDescent="0.55000000000000004"/>
    <row r="10540" x14ac:dyDescent="0.55000000000000004"/>
    <row r="10541" x14ac:dyDescent="0.55000000000000004"/>
    <row r="10542" x14ac:dyDescent="0.55000000000000004"/>
    <row r="10543" x14ac:dyDescent="0.55000000000000004"/>
    <row r="10544" x14ac:dyDescent="0.55000000000000004"/>
    <row r="10545" x14ac:dyDescent="0.55000000000000004"/>
    <row r="10546" x14ac:dyDescent="0.55000000000000004"/>
    <row r="10547" x14ac:dyDescent="0.55000000000000004"/>
    <row r="10548" x14ac:dyDescent="0.55000000000000004"/>
    <row r="10549" x14ac:dyDescent="0.55000000000000004"/>
    <row r="10550" x14ac:dyDescent="0.55000000000000004"/>
    <row r="10551" x14ac:dyDescent="0.55000000000000004"/>
    <row r="10552" x14ac:dyDescent="0.55000000000000004"/>
    <row r="10553" x14ac:dyDescent="0.55000000000000004"/>
    <row r="10554" x14ac:dyDescent="0.55000000000000004"/>
    <row r="10555" x14ac:dyDescent="0.55000000000000004"/>
    <row r="10556" x14ac:dyDescent="0.55000000000000004"/>
    <row r="10557" x14ac:dyDescent="0.55000000000000004"/>
    <row r="10558" x14ac:dyDescent="0.55000000000000004"/>
    <row r="10559" x14ac:dyDescent="0.55000000000000004"/>
    <row r="10560" x14ac:dyDescent="0.55000000000000004"/>
    <row r="10561" x14ac:dyDescent="0.55000000000000004"/>
    <row r="10562" x14ac:dyDescent="0.55000000000000004"/>
    <row r="10563" x14ac:dyDescent="0.55000000000000004"/>
    <row r="10564" x14ac:dyDescent="0.55000000000000004"/>
    <row r="10565" x14ac:dyDescent="0.55000000000000004"/>
    <row r="10566" x14ac:dyDescent="0.55000000000000004"/>
    <row r="10567" x14ac:dyDescent="0.55000000000000004"/>
    <row r="10568" x14ac:dyDescent="0.55000000000000004"/>
    <row r="10569" x14ac:dyDescent="0.55000000000000004"/>
    <row r="10570" x14ac:dyDescent="0.55000000000000004"/>
    <row r="10571" x14ac:dyDescent="0.55000000000000004"/>
    <row r="10572" x14ac:dyDescent="0.55000000000000004"/>
    <row r="10573" x14ac:dyDescent="0.55000000000000004"/>
    <row r="10574" x14ac:dyDescent="0.55000000000000004"/>
    <row r="10575" x14ac:dyDescent="0.55000000000000004"/>
    <row r="10576" x14ac:dyDescent="0.55000000000000004"/>
    <row r="10577" x14ac:dyDescent="0.55000000000000004"/>
    <row r="10578" x14ac:dyDescent="0.55000000000000004"/>
    <row r="10579" x14ac:dyDescent="0.55000000000000004"/>
    <row r="10580" x14ac:dyDescent="0.55000000000000004"/>
    <row r="10581" x14ac:dyDescent="0.55000000000000004"/>
    <row r="10582" x14ac:dyDescent="0.55000000000000004"/>
    <row r="10583" x14ac:dyDescent="0.55000000000000004"/>
    <row r="10584" x14ac:dyDescent="0.55000000000000004"/>
    <row r="10585" x14ac:dyDescent="0.55000000000000004"/>
    <row r="10586" x14ac:dyDescent="0.55000000000000004"/>
    <row r="10587" x14ac:dyDescent="0.55000000000000004"/>
    <row r="10588" x14ac:dyDescent="0.55000000000000004"/>
    <row r="10589" x14ac:dyDescent="0.55000000000000004"/>
    <row r="10590" x14ac:dyDescent="0.55000000000000004"/>
    <row r="10591" x14ac:dyDescent="0.55000000000000004"/>
    <row r="10592" x14ac:dyDescent="0.55000000000000004"/>
    <row r="10593" x14ac:dyDescent="0.55000000000000004"/>
    <row r="10594" x14ac:dyDescent="0.55000000000000004"/>
    <row r="10595" x14ac:dyDescent="0.55000000000000004"/>
    <row r="10596" x14ac:dyDescent="0.55000000000000004"/>
    <row r="10597" x14ac:dyDescent="0.55000000000000004"/>
    <row r="10598" x14ac:dyDescent="0.55000000000000004"/>
    <row r="10599" x14ac:dyDescent="0.55000000000000004"/>
    <row r="10600" x14ac:dyDescent="0.55000000000000004"/>
    <row r="10601" x14ac:dyDescent="0.55000000000000004"/>
    <row r="10602" x14ac:dyDescent="0.55000000000000004"/>
    <row r="10603" x14ac:dyDescent="0.55000000000000004"/>
    <row r="10604" x14ac:dyDescent="0.55000000000000004"/>
    <row r="10605" x14ac:dyDescent="0.55000000000000004"/>
    <row r="10606" x14ac:dyDescent="0.55000000000000004"/>
    <row r="10607" x14ac:dyDescent="0.55000000000000004"/>
    <row r="10608" x14ac:dyDescent="0.55000000000000004"/>
    <row r="10609" x14ac:dyDescent="0.55000000000000004"/>
    <row r="10610" x14ac:dyDescent="0.55000000000000004"/>
    <row r="10611" x14ac:dyDescent="0.55000000000000004"/>
    <row r="10612" x14ac:dyDescent="0.55000000000000004"/>
    <row r="10613" x14ac:dyDescent="0.55000000000000004"/>
    <row r="10614" x14ac:dyDescent="0.55000000000000004"/>
    <row r="10615" x14ac:dyDescent="0.55000000000000004"/>
    <row r="10616" x14ac:dyDescent="0.55000000000000004"/>
    <row r="10617" x14ac:dyDescent="0.55000000000000004"/>
    <row r="10618" x14ac:dyDescent="0.55000000000000004"/>
    <row r="10619" x14ac:dyDescent="0.55000000000000004"/>
    <row r="10620" x14ac:dyDescent="0.55000000000000004"/>
    <row r="10621" x14ac:dyDescent="0.55000000000000004"/>
    <row r="10622" x14ac:dyDescent="0.55000000000000004"/>
    <row r="10623" x14ac:dyDescent="0.55000000000000004"/>
    <row r="10624" x14ac:dyDescent="0.55000000000000004"/>
    <row r="10625" x14ac:dyDescent="0.55000000000000004"/>
    <row r="10626" x14ac:dyDescent="0.55000000000000004"/>
    <row r="10627" x14ac:dyDescent="0.55000000000000004"/>
    <row r="10628" x14ac:dyDescent="0.55000000000000004"/>
    <row r="10629" x14ac:dyDescent="0.55000000000000004"/>
    <row r="10630" x14ac:dyDescent="0.55000000000000004"/>
    <row r="10631" x14ac:dyDescent="0.55000000000000004"/>
    <row r="10632" x14ac:dyDescent="0.55000000000000004"/>
    <row r="10633" x14ac:dyDescent="0.55000000000000004"/>
    <row r="10634" x14ac:dyDescent="0.55000000000000004"/>
    <row r="10635" x14ac:dyDescent="0.55000000000000004"/>
    <row r="10636" x14ac:dyDescent="0.55000000000000004"/>
    <row r="10637" x14ac:dyDescent="0.55000000000000004"/>
    <row r="10638" x14ac:dyDescent="0.55000000000000004"/>
    <row r="10639" x14ac:dyDescent="0.55000000000000004"/>
    <row r="10640" x14ac:dyDescent="0.55000000000000004"/>
    <row r="10641" x14ac:dyDescent="0.55000000000000004"/>
    <row r="10642" x14ac:dyDescent="0.55000000000000004"/>
    <row r="10643" x14ac:dyDescent="0.55000000000000004"/>
    <row r="10644" x14ac:dyDescent="0.55000000000000004"/>
    <row r="10645" x14ac:dyDescent="0.55000000000000004"/>
    <row r="10646" x14ac:dyDescent="0.55000000000000004"/>
    <row r="10647" x14ac:dyDescent="0.55000000000000004"/>
    <row r="10648" x14ac:dyDescent="0.55000000000000004"/>
    <row r="10649" x14ac:dyDescent="0.55000000000000004"/>
    <row r="10650" x14ac:dyDescent="0.55000000000000004"/>
    <row r="10651" x14ac:dyDescent="0.55000000000000004"/>
    <row r="10652" x14ac:dyDescent="0.55000000000000004"/>
    <row r="10653" x14ac:dyDescent="0.55000000000000004"/>
    <row r="10654" x14ac:dyDescent="0.55000000000000004"/>
    <row r="10655" x14ac:dyDescent="0.55000000000000004"/>
    <row r="10656" x14ac:dyDescent="0.55000000000000004"/>
    <row r="10657" x14ac:dyDescent="0.55000000000000004"/>
    <row r="10658" x14ac:dyDescent="0.55000000000000004"/>
    <row r="10659" x14ac:dyDescent="0.55000000000000004"/>
    <row r="10660" x14ac:dyDescent="0.55000000000000004"/>
    <row r="10661" x14ac:dyDescent="0.55000000000000004"/>
    <row r="10662" x14ac:dyDescent="0.55000000000000004"/>
    <row r="10663" x14ac:dyDescent="0.55000000000000004"/>
    <row r="10664" x14ac:dyDescent="0.55000000000000004"/>
    <row r="10665" x14ac:dyDescent="0.55000000000000004"/>
    <row r="10666" x14ac:dyDescent="0.55000000000000004"/>
    <row r="10667" x14ac:dyDescent="0.55000000000000004"/>
    <row r="10668" x14ac:dyDescent="0.55000000000000004"/>
    <row r="10669" x14ac:dyDescent="0.55000000000000004"/>
    <row r="10670" x14ac:dyDescent="0.55000000000000004"/>
    <row r="10671" x14ac:dyDescent="0.55000000000000004"/>
    <row r="10672" x14ac:dyDescent="0.55000000000000004"/>
    <row r="10673" x14ac:dyDescent="0.55000000000000004"/>
    <row r="10674" x14ac:dyDescent="0.55000000000000004"/>
    <row r="10675" x14ac:dyDescent="0.55000000000000004"/>
    <row r="10676" x14ac:dyDescent="0.55000000000000004"/>
    <row r="10677" x14ac:dyDescent="0.55000000000000004"/>
    <row r="10678" x14ac:dyDescent="0.55000000000000004"/>
    <row r="10679" x14ac:dyDescent="0.55000000000000004"/>
    <row r="10680" x14ac:dyDescent="0.55000000000000004"/>
    <row r="10681" x14ac:dyDescent="0.55000000000000004"/>
    <row r="10682" x14ac:dyDescent="0.55000000000000004"/>
    <row r="10683" x14ac:dyDescent="0.55000000000000004"/>
    <row r="10684" x14ac:dyDescent="0.55000000000000004"/>
    <row r="10685" x14ac:dyDescent="0.55000000000000004"/>
    <row r="10686" x14ac:dyDescent="0.55000000000000004"/>
    <row r="10687" x14ac:dyDescent="0.55000000000000004"/>
    <row r="10688" x14ac:dyDescent="0.55000000000000004"/>
    <row r="10689" x14ac:dyDescent="0.55000000000000004"/>
    <row r="10690" x14ac:dyDescent="0.55000000000000004"/>
    <row r="10691" x14ac:dyDescent="0.55000000000000004"/>
    <row r="10692" x14ac:dyDescent="0.55000000000000004"/>
    <row r="10693" x14ac:dyDescent="0.55000000000000004"/>
    <row r="10694" x14ac:dyDescent="0.55000000000000004"/>
    <row r="10695" x14ac:dyDescent="0.55000000000000004"/>
    <row r="10696" x14ac:dyDescent="0.55000000000000004"/>
    <row r="10697" x14ac:dyDescent="0.55000000000000004"/>
    <row r="10698" x14ac:dyDescent="0.55000000000000004"/>
    <row r="10699" x14ac:dyDescent="0.55000000000000004"/>
    <row r="10700" x14ac:dyDescent="0.55000000000000004"/>
    <row r="10701" x14ac:dyDescent="0.55000000000000004"/>
    <row r="10702" x14ac:dyDescent="0.55000000000000004"/>
    <row r="10703" x14ac:dyDescent="0.55000000000000004"/>
    <row r="10704" x14ac:dyDescent="0.55000000000000004"/>
    <row r="10705" x14ac:dyDescent="0.55000000000000004"/>
    <row r="10706" x14ac:dyDescent="0.55000000000000004"/>
    <row r="10707" x14ac:dyDescent="0.55000000000000004"/>
    <row r="10708" x14ac:dyDescent="0.55000000000000004"/>
    <row r="10709" x14ac:dyDescent="0.55000000000000004"/>
    <row r="10710" x14ac:dyDescent="0.55000000000000004"/>
    <row r="10711" x14ac:dyDescent="0.55000000000000004"/>
    <row r="10712" x14ac:dyDescent="0.55000000000000004"/>
    <row r="10713" x14ac:dyDescent="0.55000000000000004"/>
    <row r="10714" x14ac:dyDescent="0.55000000000000004"/>
    <row r="10715" x14ac:dyDescent="0.55000000000000004"/>
    <row r="10716" x14ac:dyDescent="0.55000000000000004"/>
    <row r="10717" x14ac:dyDescent="0.55000000000000004"/>
    <row r="10718" x14ac:dyDescent="0.55000000000000004"/>
    <row r="10719" x14ac:dyDescent="0.55000000000000004"/>
    <row r="10720" x14ac:dyDescent="0.55000000000000004"/>
    <row r="10721" x14ac:dyDescent="0.55000000000000004"/>
    <row r="10722" x14ac:dyDescent="0.55000000000000004"/>
    <row r="10723" x14ac:dyDescent="0.55000000000000004"/>
    <row r="10724" x14ac:dyDescent="0.55000000000000004"/>
    <row r="10725" x14ac:dyDescent="0.55000000000000004"/>
    <row r="10726" x14ac:dyDescent="0.55000000000000004"/>
    <row r="10727" x14ac:dyDescent="0.55000000000000004"/>
    <row r="10728" x14ac:dyDescent="0.55000000000000004"/>
    <row r="10729" x14ac:dyDescent="0.55000000000000004"/>
    <row r="10730" x14ac:dyDescent="0.55000000000000004"/>
    <row r="10731" x14ac:dyDescent="0.55000000000000004"/>
    <row r="10732" x14ac:dyDescent="0.55000000000000004"/>
    <row r="10733" x14ac:dyDescent="0.55000000000000004"/>
    <row r="10734" x14ac:dyDescent="0.55000000000000004"/>
    <row r="10735" x14ac:dyDescent="0.55000000000000004"/>
    <row r="10736" x14ac:dyDescent="0.55000000000000004"/>
    <row r="10737" x14ac:dyDescent="0.55000000000000004"/>
    <row r="10738" x14ac:dyDescent="0.55000000000000004"/>
    <row r="10739" x14ac:dyDescent="0.55000000000000004"/>
    <row r="10740" x14ac:dyDescent="0.55000000000000004"/>
    <row r="10741" x14ac:dyDescent="0.55000000000000004"/>
    <row r="10742" x14ac:dyDescent="0.55000000000000004"/>
    <row r="10743" x14ac:dyDescent="0.55000000000000004"/>
    <row r="10744" x14ac:dyDescent="0.55000000000000004"/>
    <row r="10745" x14ac:dyDescent="0.55000000000000004"/>
    <row r="10746" x14ac:dyDescent="0.55000000000000004"/>
    <row r="10747" x14ac:dyDescent="0.55000000000000004"/>
    <row r="10748" x14ac:dyDescent="0.55000000000000004"/>
    <row r="10749" x14ac:dyDescent="0.55000000000000004"/>
    <row r="10750" x14ac:dyDescent="0.55000000000000004"/>
    <row r="10751" x14ac:dyDescent="0.55000000000000004"/>
    <row r="10752" x14ac:dyDescent="0.55000000000000004"/>
    <row r="10753" x14ac:dyDescent="0.55000000000000004"/>
    <row r="10754" x14ac:dyDescent="0.55000000000000004"/>
    <row r="10755" x14ac:dyDescent="0.55000000000000004"/>
    <row r="10756" x14ac:dyDescent="0.55000000000000004"/>
    <row r="10757" x14ac:dyDescent="0.55000000000000004"/>
    <row r="10758" x14ac:dyDescent="0.55000000000000004"/>
    <row r="10759" x14ac:dyDescent="0.55000000000000004"/>
    <row r="10760" x14ac:dyDescent="0.55000000000000004"/>
    <row r="10761" x14ac:dyDescent="0.55000000000000004"/>
    <row r="10762" x14ac:dyDescent="0.55000000000000004"/>
    <row r="10763" x14ac:dyDescent="0.55000000000000004"/>
    <row r="10764" x14ac:dyDescent="0.55000000000000004"/>
    <row r="10765" x14ac:dyDescent="0.55000000000000004"/>
    <row r="10766" x14ac:dyDescent="0.55000000000000004"/>
    <row r="10767" x14ac:dyDescent="0.55000000000000004"/>
    <row r="10768" x14ac:dyDescent="0.55000000000000004"/>
    <row r="10769" x14ac:dyDescent="0.55000000000000004"/>
    <row r="10770" x14ac:dyDescent="0.55000000000000004"/>
    <row r="10771" x14ac:dyDescent="0.55000000000000004"/>
    <row r="10772" x14ac:dyDescent="0.55000000000000004"/>
    <row r="10773" x14ac:dyDescent="0.55000000000000004"/>
    <row r="10774" x14ac:dyDescent="0.55000000000000004"/>
    <row r="10775" x14ac:dyDescent="0.55000000000000004"/>
    <row r="10776" x14ac:dyDescent="0.55000000000000004"/>
    <row r="10777" x14ac:dyDescent="0.55000000000000004"/>
    <row r="10778" x14ac:dyDescent="0.55000000000000004"/>
    <row r="10779" x14ac:dyDescent="0.55000000000000004"/>
    <row r="10780" x14ac:dyDescent="0.55000000000000004"/>
    <row r="10781" x14ac:dyDescent="0.55000000000000004"/>
    <row r="10782" x14ac:dyDescent="0.55000000000000004"/>
    <row r="10783" x14ac:dyDescent="0.55000000000000004"/>
    <row r="10784" x14ac:dyDescent="0.55000000000000004"/>
    <row r="10785" x14ac:dyDescent="0.55000000000000004"/>
    <row r="10786" x14ac:dyDescent="0.55000000000000004"/>
    <row r="10787" x14ac:dyDescent="0.55000000000000004"/>
    <row r="10788" x14ac:dyDescent="0.55000000000000004"/>
    <row r="10789" x14ac:dyDescent="0.55000000000000004"/>
    <row r="10790" x14ac:dyDescent="0.55000000000000004"/>
    <row r="10791" x14ac:dyDescent="0.55000000000000004"/>
    <row r="10792" x14ac:dyDescent="0.55000000000000004"/>
    <row r="10793" x14ac:dyDescent="0.55000000000000004"/>
    <row r="10794" x14ac:dyDescent="0.55000000000000004"/>
    <row r="10795" x14ac:dyDescent="0.55000000000000004"/>
    <row r="10796" x14ac:dyDescent="0.55000000000000004"/>
    <row r="10797" x14ac:dyDescent="0.55000000000000004"/>
    <row r="10798" x14ac:dyDescent="0.55000000000000004"/>
    <row r="10799" x14ac:dyDescent="0.55000000000000004"/>
    <row r="10800" x14ac:dyDescent="0.55000000000000004"/>
    <row r="10801" x14ac:dyDescent="0.55000000000000004"/>
    <row r="10802" x14ac:dyDescent="0.55000000000000004"/>
    <row r="10803" x14ac:dyDescent="0.55000000000000004"/>
    <row r="10804" x14ac:dyDescent="0.55000000000000004"/>
    <row r="10805" x14ac:dyDescent="0.55000000000000004"/>
    <row r="10806" x14ac:dyDescent="0.55000000000000004"/>
    <row r="10807" x14ac:dyDescent="0.55000000000000004"/>
    <row r="10808" x14ac:dyDescent="0.55000000000000004"/>
    <row r="10809" x14ac:dyDescent="0.55000000000000004"/>
    <row r="10810" x14ac:dyDescent="0.55000000000000004"/>
    <row r="10811" x14ac:dyDescent="0.55000000000000004"/>
    <row r="10812" x14ac:dyDescent="0.55000000000000004"/>
    <row r="10813" x14ac:dyDescent="0.55000000000000004"/>
    <row r="10814" x14ac:dyDescent="0.55000000000000004"/>
    <row r="10815" x14ac:dyDescent="0.55000000000000004"/>
    <row r="10816" x14ac:dyDescent="0.55000000000000004"/>
    <row r="10817" x14ac:dyDescent="0.55000000000000004"/>
    <row r="10818" x14ac:dyDescent="0.55000000000000004"/>
    <row r="10819" x14ac:dyDescent="0.55000000000000004"/>
    <row r="10820" x14ac:dyDescent="0.55000000000000004"/>
    <row r="10821" x14ac:dyDescent="0.55000000000000004"/>
    <row r="10822" x14ac:dyDescent="0.55000000000000004"/>
    <row r="10823" x14ac:dyDescent="0.55000000000000004"/>
    <row r="10824" x14ac:dyDescent="0.55000000000000004"/>
    <row r="10825" x14ac:dyDescent="0.55000000000000004"/>
    <row r="10826" x14ac:dyDescent="0.55000000000000004"/>
    <row r="10827" x14ac:dyDescent="0.55000000000000004"/>
    <row r="10828" x14ac:dyDescent="0.55000000000000004"/>
    <row r="10829" x14ac:dyDescent="0.55000000000000004"/>
    <row r="10830" x14ac:dyDescent="0.55000000000000004"/>
    <row r="10831" x14ac:dyDescent="0.55000000000000004"/>
    <row r="10832" x14ac:dyDescent="0.55000000000000004"/>
    <row r="10833" x14ac:dyDescent="0.55000000000000004"/>
    <row r="10834" x14ac:dyDescent="0.55000000000000004"/>
    <row r="10835" x14ac:dyDescent="0.55000000000000004"/>
    <row r="10836" x14ac:dyDescent="0.55000000000000004"/>
    <row r="10837" x14ac:dyDescent="0.55000000000000004"/>
    <row r="10838" x14ac:dyDescent="0.55000000000000004"/>
    <row r="10839" x14ac:dyDescent="0.55000000000000004"/>
    <row r="10840" x14ac:dyDescent="0.55000000000000004"/>
    <row r="10841" x14ac:dyDescent="0.55000000000000004"/>
    <row r="10842" x14ac:dyDescent="0.55000000000000004"/>
    <row r="10843" x14ac:dyDescent="0.55000000000000004"/>
    <row r="10844" x14ac:dyDescent="0.55000000000000004"/>
    <row r="10845" x14ac:dyDescent="0.55000000000000004"/>
    <row r="10846" x14ac:dyDescent="0.55000000000000004"/>
    <row r="10847" x14ac:dyDescent="0.55000000000000004"/>
    <row r="10848" x14ac:dyDescent="0.55000000000000004"/>
    <row r="10849" x14ac:dyDescent="0.55000000000000004"/>
    <row r="10850" x14ac:dyDescent="0.55000000000000004"/>
    <row r="10851" x14ac:dyDescent="0.55000000000000004"/>
    <row r="10852" x14ac:dyDescent="0.55000000000000004"/>
    <row r="10853" x14ac:dyDescent="0.55000000000000004"/>
    <row r="10854" x14ac:dyDescent="0.55000000000000004"/>
    <row r="10855" x14ac:dyDescent="0.55000000000000004"/>
    <row r="10856" x14ac:dyDescent="0.55000000000000004"/>
    <row r="10857" x14ac:dyDescent="0.55000000000000004"/>
    <row r="10858" x14ac:dyDescent="0.55000000000000004"/>
    <row r="10859" x14ac:dyDescent="0.55000000000000004"/>
    <row r="10860" x14ac:dyDescent="0.55000000000000004"/>
    <row r="10861" x14ac:dyDescent="0.55000000000000004"/>
    <row r="10862" x14ac:dyDescent="0.55000000000000004"/>
    <row r="10863" x14ac:dyDescent="0.55000000000000004"/>
    <row r="10864" x14ac:dyDescent="0.55000000000000004"/>
    <row r="10865" x14ac:dyDescent="0.55000000000000004"/>
    <row r="10866" x14ac:dyDescent="0.55000000000000004"/>
    <row r="10867" x14ac:dyDescent="0.55000000000000004"/>
    <row r="10868" x14ac:dyDescent="0.55000000000000004"/>
    <row r="10869" x14ac:dyDescent="0.55000000000000004"/>
    <row r="10870" x14ac:dyDescent="0.55000000000000004"/>
    <row r="10871" x14ac:dyDescent="0.55000000000000004"/>
    <row r="10872" x14ac:dyDescent="0.55000000000000004"/>
    <row r="10873" x14ac:dyDescent="0.55000000000000004"/>
    <row r="10874" x14ac:dyDescent="0.55000000000000004"/>
    <row r="10875" x14ac:dyDescent="0.55000000000000004"/>
    <row r="10876" x14ac:dyDescent="0.55000000000000004"/>
    <row r="10877" x14ac:dyDescent="0.55000000000000004"/>
    <row r="10878" x14ac:dyDescent="0.55000000000000004"/>
    <row r="10879" x14ac:dyDescent="0.55000000000000004"/>
    <row r="10880" x14ac:dyDescent="0.55000000000000004"/>
    <row r="10881" x14ac:dyDescent="0.55000000000000004"/>
    <row r="10882" x14ac:dyDescent="0.55000000000000004"/>
    <row r="10883" x14ac:dyDescent="0.55000000000000004"/>
    <row r="10884" x14ac:dyDescent="0.55000000000000004"/>
    <row r="10885" x14ac:dyDescent="0.55000000000000004"/>
    <row r="10886" x14ac:dyDescent="0.55000000000000004"/>
    <row r="10887" x14ac:dyDescent="0.55000000000000004"/>
    <row r="10888" x14ac:dyDescent="0.55000000000000004"/>
    <row r="10889" x14ac:dyDescent="0.55000000000000004"/>
    <row r="10890" x14ac:dyDescent="0.55000000000000004"/>
    <row r="10891" x14ac:dyDescent="0.55000000000000004"/>
    <row r="10892" x14ac:dyDescent="0.55000000000000004"/>
    <row r="10893" x14ac:dyDescent="0.55000000000000004"/>
    <row r="10894" x14ac:dyDescent="0.55000000000000004"/>
    <row r="10895" x14ac:dyDescent="0.55000000000000004"/>
    <row r="10896" x14ac:dyDescent="0.55000000000000004"/>
    <row r="10897" x14ac:dyDescent="0.55000000000000004"/>
    <row r="10898" x14ac:dyDescent="0.55000000000000004"/>
    <row r="10899" x14ac:dyDescent="0.55000000000000004"/>
    <row r="10900" x14ac:dyDescent="0.55000000000000004"/>
    <row r="10901" x14ac:dyDescent="0.55000000000000004"/>
    <row r="10902" x14ac:dyDescent="0.55000000000000004"/>
    <row r="10903" x14ac:dyDescent="0.55000000000000004"/>
    <row r="10904" x14ac:dyDescent="0.55000000000000004"/>
    <row r="10905" x14ac:dyDescent="0.55000000000000004"/>
    <row r="10906" x14ac:dyDescent="0.55000000000000004"/>
    <row r="10907" x14ac:dyDescent="0.55000000000000004"/>
    <row r="10908" x14ac:dyDescent="0.55000000000000004"/>
    <row r="10909" x14ac:dyDescent="0.55000000000000004"/>
    <row r="10910" x14ac:dyDescent="0.55000000000000004"/>
    <row r="10911" x14ac:dyDescent="0.55000000000000004"/>
    <row r="10912" x14ac:dyDescent="0.55000000000000004"/>
    <row r="10913" x14ac:dyDescent="0.55000000000000004"/>
    <row r="10914" x14ac:dyDescent="0.55000000000000004"/>
    <row r="10915" x14ac:dyDescent="0.55000000000000004"/>
    <row r="10916" x14ac:dyDescent="0.55000000000000004"/>
    <row r="10917" x14ac:dyDescent="0.55000000000000004"/>
    <row r="10918" x14ac:dyDescent="0.55000000000000004"/>
    <row r="10919" x14ac:dyDescent="0.55000000000000004"/>
    <row r="10920" x14ac:dyDescent="0.55000000000000004"/>
    <row r="10921" x14ac:dyDescent="0.55000000000000004"/>
    <row r="10922" x14ac:dyDescent="0.55000000000000004"/>
    <row r="10923" x14ac:dyDescent="0.55000000000000004"/>
    <row r="10924" x14ac:dyDescent="0.55000000000000004"/>
    <row r="10925" x14ac:dyDescent="0.55000000000000004"/>
    <row r="10926" x14ac:dyDescent="0.55000000000000004"/>
    <row r="10927" x14ac:dyDescent="0.55000000000000004"/>
    <row r="10928" x14ac:dyDescent="0.55000000000000004"/>
    <row r="10929" x14ac:dyDescent="0.55000000000000004"/>
    <row r="10930" x14ac:dyDescent="0.55000000000000004"/>
    <row r="10931" x14ac:dyDescent="0.55000000000000004"/>
    <row r="10932" x14ac:dyDescent="0.55000000000000004"/>
    <row r="10933" x14ac:dyDescent="0.55000000000000004"/>
    <row r="10934" x14ac:dyDescent="0.55000000000000004"/>
    <row r="10935" x14ac:dyDescent="0.55000000000000004"/>
    <row r="10936" x14ac:dyDescent="0.55000000000000004"/>
    <row r="10937" x14ac:dyDescent="0.55000000000000004"/>
    <row r="10938" x14ac:dyDescent="0.55000000000000004"/>
    <row r="10939" x14ac:dyDescent="0.55000000000000004"/>
    <row r="10940" x14ac:dyDescent="0.55000000000000004"/>
    <row r="10941" x14ac:dyDescent="0.55000000000000004"/>
    <row r="10942" x14ac:dyDescent="0.55000000000000004"/>
    <row r="10943" x14ac:dyDescent="0.55000000000000004"/>
    <row r="10944" x14ac:dyDescent="0.55000000000000004"/>
    <row r="10945" x14ac:dyDescent="0.55000000000000004"/>
    <row r="10946" x14ac:dyDescent="0.55000000000000004"/>
    <row r="10947" x14ac:dyDescent="0.55000000000000004"/>
    <row r="10948" x14ac:dyDescent="0.55000000000000004"/>
    <row r="10949" x14ac:dyDescent="0.55000000000000004"/>
    <row r="10950" x14ac:dyDescent="0.55000000000000004"/>
    <row r="10951" x14ac:dyDescent="0.55000000000000004"/>
    <row r="10952" x14ac:dyDescent="0.55000000000000004"/>
    <row r="10953" x14ac:dyDescent="0.55000000000000004"/>
    <row r="10954" x14ac:dyDescent="0.55000000000000004"/>
    <row r="10955" x14ac:dyDescent="0.55000000000000004"/>
    <row r="10956" x14ac:dyDescent="0.55000000000000004"/>
    <row r="10957" x14ac:dyDescent="0.55000000000000004"/>
    <row r="10958" x14ac:dyDescent="0.55000000000000004"/>
    <row r="10959" x14ac:dyDescent="0.55000000000000004"/>
    <row r="10960" x14ac:dyDescent="0.55000000000000004"/>
    <row r="10961" x14ac:dyDescent="0.55000000000000004"/>
    <row r="10962" x14ac:dyDescent="0.55000000000000004"/>
    <row r="10963" x14ac:dyDescent="0.55000000000000004"/>
    <row r="10964" x14ac:dyDescent="0.55000000000000004"/>
    <row r="10965" x14ac:dyDescent="0.55000000000000004"/>
    <row r="10966" x14ac:dyDescent="0.55000000000000004"/>
    <row r="10967" x14ac:dyDescent="0.55000000000000004"/>
    <row r="10968" x14ac:dyDescent="0.55000000000000004"/>
    <row r="10969" x14ac:dyDescent="0.55000000000000004"/>
    <row r="10970" x14ac:dyDescent="0.55000000000000004"/>
    <row r="10971" x14ac:dyDescent="0.55000000000000004"/>
    <row r="10972" x14ac:dyDescent="0.55000000000000004"/>
    <row r="10973" x14ac:dyDescent="0.55000000000000004"/>
    <row r="10974" x14ac:dyDescent="0.55000000000000004"/>
    <row r="10975" x14ac:dyDescent="0.55000000000000004"/>
    <row r="10976" x14ac:dyDescent="0.55000000000000004"/>
    <row r="10977" x14ac:dyDescent="0.55000000000000004"/>
    <row r="10978" x14ac:dyDescent="0.55000000000000004"/>
    <row r="10979" x14ac:dyDescent="0.55000000000000004"/>
    <row r="10980" x14ac:dyDescent="0.55000000000000004"/>
    <row r="10981" x14ac:dyDescent="0.55000000000000004"/>
    <row r="10982" x14ac:dyDescent="0.55000000000000004"/>
    <row r="10983" x14ac:dyDescent="0.55000000000000004"/>
    <row r="10984" x14ac:dyDescent="0.55000000000000004"/>
    <row r="10985" x14ac:dyDescent="0.55000000000000004"/>
    <row r="10986" x14ac:dyDescent="0.55000000000000004"/>
    <row r="10987" x14ac:dyDescent="0.55000000000000004"/>
    <row r="10988" x14ac:dyDescent="0.55000000000000004"/>
    <row r="10989" x14ac:dyDescent="0.55000000000000004"/>
    <row r="10990" x14ac:dyDescent="0.55000000000000004"/>
    <row r="10991" x14ac:dyDescent="0.55000000000000004"/>
    <row r="10992" x14ac:dyDescent="0.55000000000000004"/>
    <row r="10993" x14ac:dyDescent="0.55000000000000004"/>
    <row r="10994" x14ac:dyDescent="0.55000000000000004"/>
    <row r="10995" x14ac:dyDescent="0.55000000000000004"/>
    <row r="10996" x14ac:dyDescent="0.55000000000000004"/>
    <row r="10997" x14ac:dyDescent="0.55000000000000004"/>
    <row r="10998" x14ac:dyDescent="0.55000000000000004"/>
    <row r="10999" x14ac:dyDescent="0.55000000000000004"/>
    <row r="11000" x14ac:dyDescent="0.55000000000000004"/>
    <row r="11001" x14ac:dyDescent="0.55000000000000004"/>
    <row r="11002" x14ac:dyDescent="0.55000000000000004"/>
    <row r="11003" x14ac:dyDescent="0.55000000000000004"/>
    <row r="11004" x14ac:dyDescent="0.55000000000000004"/>
    <row r="11005" x14ac:dyDescent="0.55000000000000004"/>
    <row r="11006" x14ac:dyDescent="0.55000000000000004"/>
    <row r="11007" x14ac:dyDescent="0.55000000000000004"/>
    <row r="11008" x14ac:dyDescent="0.55000000000000004"/>
    <row r="11009" x14ac:dyDescent="0.55000000000000004"/>
    <row r="11010" x14ac:dyDescent="0.55000000000000004"/>
    <row r="11011" x14ac:dyDescent="0.55000000000000004"/>
    <row r="11012" x14ac:dyDescent="0.55000000000000004"/>
    <row r="11013" x14ac:dyDescent="0.55000000000000004"/>
    <row r="11014" x14ac:dyDescent="0.55000000000000004"/>
    <row r="11015" x14ac:dyDescent="0.55000000000000004"/>
    <row r="11016" x14ac:dyDescent="0.55000000000000004"/>
    <row r="11017" x14ac:dyDescent="0.55000000000000004"/>
    <row r="11018" x14ac:dyDescent="0.55000000000000004"/>
    <row r="11019" x14ac:dyDescent="0.55000000000000004"/>
    <row r="11020" x14ac:dyDescent="0.55000000000000004"/>
    <row r="11021" x14ac:dyDescent="0.55000000000000004"/>
    <row r="11022" x14ac:dyDescent="0.55000000000000004"/>
    <row r="11023" x14ac:dyDescent="0.55000000000000004"/>
    <row r="11024" x14ac:dyDescent="0.55000000000000004"/>
    <row r="11025" x14ac:dyDescent="0.55000000000000004"/>
    <row r="11026" x14ac:dyDescent="0.55000000000000004"/>
    <row r="11027" x14ac:dyDescent="0.55000000000000004"/>
    <row r="11028" x14ac:dyDescent="0.55000000000000004"/>
    <row r="11029" x14ac:dyDescent="0.55000000000000004"/>
    <row r="11030" x14ac:dyDescent="0.55000000000000004"/>
    <row r="11031" x14ac:dyDescent="0.55000000000000004"/>
    <row r="11032" x14ac:dyDescent="0.55000000000000004"/>
    <row r="11033" x14ac:dyDescent="0.55000000000000004"/>
    <row r="11034" x14ac:dyDescent="0.55000000000000004"/>
    <row r="11035" x14ac:dyDescent="0.55000000000000004"/>
    <row r="11036" x14ac:dyDescent="0.55000000000000004"/>
    <row r="11037" x14ac:dyDescent="0.55000000000000004"/>
    <row r="11038" x14ac:dyDescent="0.55000000000000004"/>
    <row r="11039" x14ac:dyDescent="0.55000000000000004"/>
    <row r="11040" x14ac:dyDescent="0.55000000000000004"/>
    <row r="11041" x14ac:dyDescent="0.55000000000000004"/>
    <row r="11042" x14ac:dyDescent="0.55000000000000004"/>
    <row r="11043" x14ac:dyDescent="0.55000000000000004"/>
    <row r="11044" x14ac:dyDescent="0.55000000000000004"/>
    <row r="11045" x14ac:dyDescent="0.55000000000000004"/>
    <row r="11046" x14ac:dyDescent="0.55000000000000004"/>
    <row r="11047" x14ac:dyDescent="0.55000000000000004"/>
    <row r="11048" x14ac:dyDescent="0.55000000000000004"/>
    <row r="11049" x14ac:dyDescent="0.55000000000000004"/>
    <row r="11050" x14ac:dyDescent="0.55000000000000004"/>
    <row r="11051" x14ac:dyDescent="0.55000000000000004"/>
    <row r="11052" x14ac:dyDescent="0.55000000000000004"/>
    <row r="11053" x14ac:dyDescent="0.55000000000000004"/>
    <row r="11054" x14ac:dyDescent="0.55000000000000004"/>
    <row r="11055" x14ac:dyDescent="0.55000000000000004"/>
    <row r="11056" x14ac:dyDescent="0.55000000000000004"/>
    <row r="11057" x14ac:dyDescent="0.55000000000000004"/>
    <row r="11058" x14ac:dyDescent="0.55000000000000004"/>
    <row r="11059" x14ac:dyDescent="0.55000000000000004"/>
    <row r="11060" x14ac:dyDescent="0.55000000000000004"/>
    <row r="11061" x14ac:dyDescent="0.55000000000000004"/>
    <row r="11062" x14ac:dyDescent="0.55000000000000004"/>
    <row r="11063" x14ac:dyDescent="0.55000000000000004"/>
    <row r="11064" x14ac:dyDescent="0.55000000000000004"/>
    <row r="11065" x14ac:dyDescent="0.55000000000000004"/>
    <row r="11066" x14ac:dyDescent="0.55000000000000004"/>
    <row r="11067" x14ac:dyDescent="0.55000000000000004"/>
    <row r="11068" x14ac:dyDescent="0.55000000000000004"/>
    <row r="11069" x14ac:dyDescent="0.55000000000000004"/>
    <row r="11070" x14ac:dyDescent="0.55000000000000004"/>
    <row r="11071" x14ac:dyDescent="0.55000000000000004"/>
    <row r="11072" x14ac:dyDescent="0.55000000000000004"/>
    <row r="11073" x14ac:dyDescent="0.55000000000000004"/>
    <row r="11074" x14ac:dyDescent="0.55000000000000004"/>
    <row r="11075" x14ac:dyDescent="0.55000000000000004"/>
    <row r="11076" x14ac:dyDescent="0.55000000000000004"/>
    <row r="11077" x14ac:dyDescent="0.55000000000000004"/>
    <row r="11078" x14ac:dyDescent="0.55000000000000004"/>
    <row r="11079" x14ac:dyDescent="0.55000000000000004"/>
    <row r="11080" x14ac:dyDescent="0.55000000000000004"/>
    <row r="11081" x14ac:dyDescent="0.55000000000000004"/>
    <row r="11082" x14ac:dyDescent="0.55000000000000004"/>
    <row r="11083" x14ac:dyDescent="0.55000000000000004"/>
    <row r="11084" x14ac:dyDescent="0.55000000000000004"/>
    <row r="11085" x14ac:dyDescent="0.55000000000000004"/>
    <row r="11086" x14ac:dyDescent="0.55000000000000004"/>
    <row r="11087" x14ac:dyDescent="0.55000000000000004"/>
    <row r="11088" x14ac:dyDescent="0.55000000000000004"/>
    <row r="11089" x14ac:dyDescent="0.55000000000000004"/>
    <row r="11090" x14ac:dyDescent="0.55000000000000004"/>
    <row r="11091" x14ac:dyDescent="0.55000000000000004"/>
    <row r="11092" x14ac:dyDescent="0.55000000000000004"/>
    <row r="11093" x14ac:dyDescent="0.55000000000000004"/>
    <row r="11094" x14ac:dyDescent="0.55000000000000004"/>
    <row r="11095" x14ac:dyDescent="0.55000000000000004"/>
    <row r="11096" x14ac:dyDescent="0.55000000000000004"/>
    <row r="11097" x14ac:dyDescent="0.55000000000000004"/>
    <row r="11098" x14ac:dyDescent="0.55000000000000004"/>
    <row r="11099" x14ac:dyDescent="0.55000000000000004"/>
    <row r="11100" x14ac:dyDescent="0.55000000000000004"/>
    <row r="11101" x14ac:dyDescent="0.55000000000000004"/>
    <row r="11102" x14ac:dyDescent="0.55000000000000004"/>
    <row r="11103" x14ac:dyDescent="0.55000000000000004"/>
    <row r="11104" x14ac:dyDescent="0.55000000000000004"/>
    <row r="11105" x14ac:dyDescent="0.55000000000000004"/>
    <row r="11106" x14ac:dyDescent="0.55000000000000004"/>
    <row r="11107" x14ac:dyDescent="0.55000000000000004"/>
    <row r="11108" x14ac:dyDescent="0.55000000000000004"/>
    <row r="11109" x14ac:dyDescent="0.55000000000000004"/>
    <row r="11110" x14ac:dyDescent="0.55000000000000004"/>
    <row r="11111" x14ac:dyDescent="0.55000000000000004"/>
    <row r="11112" x14ac:dyDescent="0.55000000000000004"/>
    <row r="11113" x14ac:dyDescent="0.55000000000000004"/>
    <row r="11114" x14ac:dyDescent="0.55000000000000004"/>
    <row r="11115" x14ac:dyDescent="0.55000000000000004"/>
    <row r="11116" x14ac:dyDescent="0.55000000000000004"/>
    <row r="11117" x14ac:dyDescent="0.55000000000000004"/>
    <row r="11118" x14ac:dyDescent="0.55000000000000004"/>
    <row r="11119" x14ac:dyDescent="0.55000000000000004"/>
    <row r="11120" x14ac:dyDescent="0.55000000000000004"/>
    <row r="11121" x14ac:dyDescent="0.55000000000000004"/>
    <row r="11122" x14ac:dyDescent="0.55000000000000004"/>
    <row r="11123" x14ac:dyDescent="0.55000000000000004"/>
    <row r="11124" x14ac:dyDescent="0.55000000000000004"/>
    <row r="11125" x14ac:dyDescent="0.55000000000000004"/>
    <row r="11126" x14ac:dyDescent="0.55000000000000004"/>
    <row r="11127" x14ac:dyDescent="0.55000000000000004"/>
    <row r="11128" x14ac:dyDescent="0.55000000000000004"/>
    <row r="11129" x14ac:dyDescent="0.55000000000000004"/>
    <row r="11130" x14ac:dyDescent="0.55000000000000004"/>
    <row r="11131" x14ac:dyDescent="0.55000000000000004"/>
    <row r="11132" x14ac:dyDescent="0.55000000000000004"/>
    <row r="11133" x14ac:dyDescent="0.55000000000000004"/>
    <row r="11134" x14ac:dyDescent="0.55000000000000004"/>
    <row r="11135" x14ac:dyDescent="0.55000000000000004"/>
    <row r="11136" x14ac:dyDescent="0.55000000000000004"/>
    <row r="11137" x14ac:dyDescent="0.55000000000000004"/>
    <row r="11138" x14ac:dyDescent="0.55000000000000004"/>
    <row r="11139" x14ac:dyDescent="0.55000000000000004"/>
    <row r="11140" x14ac:dyDescent="0.55000000000000004"/>
    <row r="11141" x14ac:dyDescent="0.55000000000000004"/>
    <row r="11142" x14ac:dyDescent="0.55000000000000004"/>
    <row r="11143" x14ac:dyDescent="0.55000000000000004"/>
    <row r="11144" x14ac:dyDescent="0.55000000000000004"/>
    <row r="11145" x14ac:dyDescent="0.55000000000000004"/>
    <row r="11146" x14ac:dyDescent="0.55000000000000004"/>
    <row r="11147" x14ac:dyDescent="0.55000000000000004"/>
    <row r="11148" x14ac:dyDescent="0.55000000000000004"/>
    <row r="11149" x14ac:dyDescent="0.55000000000000004"/>
    <row r="11150" x14ac:dyDescent="0.55000000000000004"/>
    <row r="11151" x14ac:dyDescent="0.55000000000000004"/>
    <row r="11152" x14ac:dyDescent="0.55000000000000004"/>
    <row r="11153" x14ac:dyDescent="0.55000000000000004"/>
    <row r="11154" x14ac:dyDescent="0.55000000000000004"/>
    <row r="11155" x14ac:dyDescent="0.55000000000000004"/>
    <row r="11156" x14ac:dyDescent="0.55000000000000004"/>
    <row r="11157" x14ac:dyDescent="0.55000000000000004"/>
    <row r="11158" x14ac:dyDescent="0.55000000000000004"/>
    <row r="11159" x14ac:dyDescent="0.55000000000000004"/>
    <row r="11160" x14ac:dyDescent="0.55000000000000004"/>
    <row r="11161" x14ac:dyDescent="0.55000000000000004"/>
    <row r="11162" x14ac:dyDescent="0.55000000000000004"/>
    <row r="11163" x14ac:dyDescent="0.55000000000000004"/>
    <row r="11164" x14ac:dyDescent="0.55000000000000004"/>
    <row r="11165" x14ac:dyDescent="0.55000000000000004"/>
    <row r="11166" x14ac:dyDescent="0.55000000000000004"/>
    <row r="11167" x14ac:dyDescent="0.55000000000000004"/>
    <row r="11168" x14ac:dyDescent="0.55000000000000004"/>
    <row r="11169" x14ac:dyDescent="0.55000000000000004"/>
    <row r="11170" x14ac:dyDescent="0.55000000000000004"/>
    <row r="11171" x14ac:dyDescent="0.55000000000000004"/>
    <row r="11172" x14ac:dyDescent="0.55000000000000004"/>
    <row r="11173" x14ac:dyDescent="0.55000000000000004"/>
    <row r="11174" x14ac:dyDescent="0.55000000000000004"/>
    <row r="11175" x14ac:dyDescent="0.55000000000000004"/>
    <row r="11176" x14ac:dyDescent="0.55000000000000004"/>
    <row r="11177" x14ac:dyDescent="0.55000000000000004"/>
    <row r="11178" x14ac:dyDescent="0.55000000000000004"/>
    <row r="11179" x14ac:dyDescent="0.55000000000000004"/>
    <row r="11180" x14ac:dyDescent="0.55000000000000004"/>
    <row r="11181" x14ac:dyDescent="0.55000000000000004"/>
    <row r="11182" x14ac:dyDescent="0.55000000000000004"/>
    <row r="11183" x14ac:dyDescent="0.55000000000000004"/>
    <row r="11184" x14ac:dyDescent="0.55000000000000004"/>
    <row r="11185" x14ac:dyDescent="0.55000000000000004"/>
    <row r="11186" x14ac:dyDescent="0.55000000000000004"/>
    <row r="11187" x14ac:dyDescent="0.55000000000000004"/>
    <row r="11188" x14ac:dyDescent="0.55000000000000004"/>
    <row r="11189" x14ac:dyDescent="0.55000000000000004"/>
    <row r="11190" x14ac:dyDescent="0.55000000000000004"/>
    <row r="11191" x14ac:dyDescent="0.55000000000000004"/>
    <row r="11192" x14ac:dyDescent="0.55000000000000004"/>
    <row r="11193" x14ac:dyDescent="0.55000000000000004"/>
    <row r="11194" x14ac:dyDescent="0.55000000000000004"/>
    <row r="11195" x14ac:dyDescent="0.55000000000000004"/>
    <row r="11196" x14ac:dyDescent="0.55000000000000004"/>
    <row r="11197" x14ac:dyDescent="0.55000000000000004"/>
    <row r="11198" x14ac:dyDescent="0.55000000000000004"/>
    <row r="11199" x14ac:dyDescent="0.55000000000000004"/>
    <row r="11200" x14ac:dyDescent="0.55000000000000004"/>
    <row r="11201" x14ac:dyDescent="0.55000000000000004"/>
    <row r="11202" x14ac:dyDescent="0.55000000000000004"/>
    <row r="11203" x14ac:dyDescent="0.55000000000000004"/>
    <row r="11204" x14ac:dyDescent="0.55000000000000004"/>
    <row r="11205" x14ac:dyDescent="0.55000000000000004"/>
    <row r="11206" x14ac:dyDescent="0.55000000000000004"/>
    <row r="11207" x14ac:dyDescent="0.55000000000000004"/>
    <row r="11208" x14ac:dyDescent="0.55000000000000004"/>
    <row r="11209" x14ac:dyDescent="0.55000000000000004"/>
    <row r="11210" x14ac:dyDescent="0.55000000000000004"/>
    <row r="11211" x14ac:dyDescent="0.55000000000000004"/>
    <row r="11212" x14ac:dyDescent="0.55000000000000004"/>
    <row r="11213" x14ac:dyDescent="0.55000000000000004"/>
    <row r="11214" x14ac:dyDescent="0.55000000000000004"/>
    <row r="11215" x14ac:dyDescent="0.55000000000000004"/>
    <row r="11216" x14ac:dyDescent="0.55000000000000004"/>
    <row r="11217" x14ac:dyDescent="0.55000000000000004"/>
    <row r="11218" x14ac:dyDescent="0.55000000000000004"/>
    <row r="11219" x14ac:dyDescent="0.55000000000000004"/>
    <row r="11220" x14ac:dyDescent="0.55000000000000004"/>
    <row r="11221" x14ac:dyDescent="0.55000000000000004"/>
    <row r="11222" x14ac:dyDescent="0.55000000000000004"/>
    <row r="11223" x14ac:dyDescent="0.55000000000000004"/>
    <row r="11224" x14ac:dyDescent="0.55000000000000004"/>
    <row r="11225" x14ac:dyDescent="0.55000000000000004"/>
    <row r="11226" x14ac:dyDescent="0.55000000000000004"/>
    <row r="11227" x14ac:dyDescent="0.55000000000000004"/>
    <row r="11228" x14ac:dyDescent="0.55000000000000004"/>
    <row r="11229" x14ac:dyDescent="0.55000000000000004"/>
    <row r="11230" x14ac:dyDescent="0.55000000000000004"/>
    <row r="11231" x14ac:dyDescent="0.55000000000000004"/>
    <row r="11232" x14ac:dyDescent="0.55000000000000004"/>
    <row r="11233" x14ac:dyDescent="0.55000000000000004"/>
    <row r="11234" x14ac:dyDescent="0.55000000000000004"/>
    <row r="11235" x14ac:dyDescent="0.55000000000000004"/>
    <row r="11236" x14ac:dyDescent="0.55000000000000004"/>
    <row r="11237" x14ac:dyDescent="0.55000000000000004"/>
    <row r="11238" x14ac:dyDescent="0.55000000000000004"/>
    <row r="11239" x14ac:dyDescent="0.55000000000000004"/>
    <row r="11240" x14ac:dyDescent="0.55000000000000004"/>
    <row r="11241" x14ac:dyDescent="0.55000000000000004"/>
    <row r="11242" x14ac:dyDescent="0.55000000000000004"/>
    <row r="11243" x14ac:dyDescent="0.55000000000000004"/>
    <row r="11244" x14ac:dyDescent="0.55000000000000004"/>
    <row r="11245" x14ac:dyDescent="0.55000000000000004"/>
    <row r="11246" x14ac:dyDescent="0.55000000000000004"/>
    <row r="11247" x14ac:dyDescent="0.55000000000000004"/>
    <row r="11248" x14ac:dyDescent="0.55000000000000004"/>
    <row r="11249" x14ac:dyDescent="0.55000000000000004"/>
    <row r="11250" x14ac:dyDescent="0.55000000000000004"/>
    <row r="11251" x14ac:dyDescent="0.55000000000000004"/>
    <row r="11252" x14ac:dyDescent="0.55000000000000004"/>
    <row r="11253" x14ac:dyDescent="0.55000000000000004"/>
    <row r="11254" x14ac:dyDescent="0.55000000000000004"/>
    <row r="11255" x14ac:dyDescent="0.55000000000000004"/>
    <row r="11256" x14ac:dyDescent="0.55000000000000004"/>
    <row r="11257" x14ac:dyDescent="0.55000000000000004"/>
    <row r="11258" x14ac:dyDescent="0.55000000000000004"/>
    <row r="11259" x14ac:dyDescent="0.55000000000000004"/>
    <row r="11260" x14ac:dyDescent="0.55000000000000004"/>
    <row r="11261" x14ac:dyDescent="0.55000000000000004"/>
    <row r="11262" x14ac:dyDescent="0.55000000000000004"/>
    <row r="11263" x14ac:dyDescent="0.55000000000000004"/>
    <row r="11264" x14ac:dyDescent="0.55000000000000004"/>
    <row r="11265" x14ac:dyDescent="0.55000000000000004"/>
    <row r="11266" x14ac:dyDescent="0.55000000000000004"/>
    <row r="11267" x14ac:dyDescent="0.55000000000000004"/>
    <row r="11268" x14ac:dyDescent="0.55000000000000004"/>
    <row r="11269" x14ac:dyDescent="0.55000000000000004"/>
    <row r="11270" x14ac:dyDescent="0.55000000000000004"/>
    <row r="11271" x14ac:dyDescent="0.55000000000000004"/>
    <row r="11272" x14ac:dyDescent="0.55000000000000004"/>
    <row r="11273" x14ac:dyDescent="0.55000000000000004"/>
    <row r="11274" x14ac:dyDescent="0.55000000000000004"/>
    <row r="11275" x14ac:dyDescent="0.55000000000000004"/>
    <row r="11276" x14ac:dyDescent="0.55000000000000004"/>
    <row r="11277" x14ac:dyDescent="0.55000000000000004"/>
    <row r="11278" x14ac:dyDescent="0.55000000000000004"/>
    <row r="11279" x14ac:dyDescent="0.55000000000000004"/>
    <row r="11280" x14ac:dyDescent="0.55000000000000004"/>
    <row r="11281" x14ac:dyDescent="0.55000000000000004"/>
    <row r="11282" x14ac:dyDescent="0.55000000000000004"/>
    <row r="11283" x14ac:dyDescent="0.55000000000000004"/>
    <row r="11284" x14ac:dyDescent="0.55000000000000004"/>
    <row r="11285" x14ac:dyDescent="0.55000000000000004"/>
    <row r="11286" x14ac:dyDescent="0.55000000000000004"/>
    <row r="11287" x14ac:dyDescent="0.55000000000000004"/>
    <row r="11288" x14ac:dyDescent="0.55000000000000004"/>
    <row r="11289" x14ac:dyDescent="0.55000000000000004"/>
    <row r="11290" x14ac:dyDescent="0.55000000000000004"/>
    <row r="11291" x14ac:dyDescent="0.55000000000000004"/>
    <row r="11292" x14ac:dyDescent="0.55000000000000004"/>
    <row r="11293" x14ac:dyDescent="0.55000000000000004"/>
    <row r="11294" x14ac:dyDescent="0.55000000000000004"/>
    <row r="11295" x14ac:dyDescent="0.55000000000000004"/>
    <row r="11296" x14ac:dyDescent="0.55000000000000004"/>
    <row r="11297" x14ac:dyDescent="0.55000000000000004"/>
    <row r="11298" x14ac:dyDescent="0.55000000000000004"/>
    <row r="11299" x14ac:dyDescent="0.55000000000000004"/>
    <row r="11300" x14ac:dyDescent="0.55000000000000004"/>
    <row r="11301" x14ac:dyDescent="0.55000000000000004"/>
    <row r="11302" x14ac:dyDescent="0.55000000000000004"/>
    <row r="11303" x14ac:dyDescent="0.55000000000000004"/>
    <row r="11304" x14ac:dyDescent="0.55000000000000004"/>
    <row r="11305" x14ac:dyDescent="0.55000000000000004"/>
    <row r="11306" x14ac:dyDescent="0.55000000000000004"/>
    <row r="11307" x14ac:dyDescent="0.55000000000000004"/>
    <row r="11308" x14ac:dyDescent="0.55000000000000004"/>
    <row r="11309" x14ac:dyDescent="0.55000000000000004"/>
    <row r="11310" x14ac:dyDescent="0.55000000000000004"/>
    <row r="11311" x14ac:dyDescent="0.55000000000000004"/>
    <row r="11312" x14ac:dyDescent="0.55000000000000004"/>
    <row r="11313" x14ac:dyDescent="0.55000000000000004"/>
    <row r="11314" x14ac:dyDescent="0.55000000000000004"/>
    <row r="11315" x14ac:dyDescent="0.55000000000000004"/>
    <row r="11316" x14ac:dyDescent="0.55000000000000004"/>
    <row r="11317" x14ac:dyDescent="0.55000000000000004"/>
    <row r="11318" x14ac:dyDescent="0.55000000000000004"/>
    <row r="11319" x14ac:dyDescent="0.55000000000000004"/>
    <row r="11320" x14ac:dyDescent="0.55000000000000004"/>
    <row r="11321" x14ac:dyDescent="0.55000000000000004"/>
    <row r="11322" x14ac:dyDescent="0.55000000000000004"/>
    <row r="11323" x14ac:dyDescent="0.55000000000000004"/>
    <row r="11324" x14ac:dyDescent="0.55000000000000004"/>
    <row r="11325" x14ac:dyDescent="0.55000000000000004"/>
    <row r="11326" x14ac:dyDescent="0.55000000000000004"/>
    <row r="11327" x14ac:dyDescent="0.55000000000000004"/>
    <row r="11328" x14ac:dyDescent="0.55000000000000004"/>
    <row r="11329" x14ac:dyDescent="0.55000000000000004"/>
    <row r="11330" x14ac:dyDescent="0.55000000000000004"/>
    <row r="11331" x14ac:dyDescent="0.55000000000000004"/>
    <row r="11332" x14ac:dyDescent="0.55000000000000004"/>
    <row r="11333" x14ac:dyDescent="0.55000000000000004"/>
    <row r="11334" x14ac:dyDescent="0.55000000000000004"/>
    <row r="11335" x14ac:dyDescent="0.55000000000000004"/>
    <row r="11336" x14ac:dyDescent="0.55000000000000004"/>
    <row r="11337" x14ac:dyDescent="0.55000000000000004"/>
    <row r="11338" x14ac:dyDescent="0.55000000000000004"/>
    <row r="11339" x14ac:dyDescent="0.55000000000000004"/>
    <row r="11340" x14ac:dyDescent="0.55000000000000004"/>
    <row r="11341" x14ac:dyDescent="0.55000000000000004"/>
    <row r="11342" x14ac:dyDescent="0.55000000000000004"/>
    <row r="11343" x14ac:dyDescent="0.55000000000000004"/>
    <row r="11344" x14ac:dyDescent="0.55000000000000004"/>
    <row r="11345" x14ac:dyDescent="0.55000000000000004"/>
    <row r="11346" x14ac:dyDescent="0.55000000000000004"/>
    <row r="11347" x14ac:dyDescent="0.55000000000000004"/>
    <row r="11348" x14ac:dyDescent="0.55000000000000004"/>
    <row r="11349" x14ac:dyDescent="0.55000000000000004"/>
    <row r="11350" x14ac:dyDescent="0.55000000000000004"/>
    <row r="11351" x14ac:dyDescent="0.55000000000000004"/>
    <row r="11352" x14ac:dyDescent="0.55000000000000004"/>
    <row r="11353" x14ac:dyDescent="0.55000000000000004"/>
    <row r="11354" x14ac:dyDescent="0.55000000000000004"/>
    <row r="11355" x14ac:dyDescent="0.55000000000000004"/>
    <row r="11356" x14ac:dyDescent="0.55000000000000004"/>
    <row r="11357" x14ac:dyDescent="0.55000000000000004"/>
    <row r="11358" x14ac:dyDescent="0.55000000000000004"/>
    <row r="11359" x14ac:dyDescent="0.55000000000000004"/>
    <row r="11360" x14ac:dyDescent="0.55000000000000004"/>
    <row r="11361" x14ac:dyDescent="0.55000000000000004"/>
    <row r="11362" x14ac:dyDescent="0.55000000000000004"/>
    <row r="11363" x14ac:dyDescent="0.55000000000000004"/>
    <row r="11364" x14ac:dyDescent="0.55000000000000004"/>
    <row r="11365" x14ac:dyDescent="0.55000000000000004"/>
    <row r="11366" x14ac:dyDescent="0.55000000000000004"/>
    <row r="11367" x14ac:dyDescent="0.55000000000000004"/>
    <row r="11368" x14ac:dyDescent="0.55000000000000004"/>
    <row r="11369" x14ac:dyDescent="0.55000000000000004"/>
    <row r="11370" x14ac:dyDescent="0.55000000000000004"/>
    <row r="11371" x14ac:dyDescent="0.55000000000000004"/>
    <row r="11372" x14ac:dyDescent="0.55000000000000004"/>
    <row r="11373" x14ac:dyDescent="0.55000000000000004"/>
    <row r="11374" x14ac:dyDescent="0.55000000000000004"/>
    <row r="11375" x14ac:dyDescent="0.55000000000000004"/>
    <row r="11376" x14ac:dyDescent="0.55000000000000004"/>
    <row r="11377" x14ac:dyDescent="0.55000000000000004"/>
    <row r="11378" x14ac:dyDescent="0.55000000000000004"/>
    <row r="11379" x14ac:dyDescent="0.55000000000000004"/>
    <row r="11380" x14ac:dyDescent="0.55000000000000004"/>
    <row r="11381" x14ac:dyDescent="0.55000000000000004"/>
    <row r="11382" x14ac:dyDescent="0.55000000000000004"/>
    <row r="11383" x14ac:dyDescent="0.55000000000000004"/>
    <row r="11384" x14ac:dyDescent="0.55000000000000004"/>
    <row r="11385" x14ac:dyDescent="0.55000000000000004"/>
    <row r="11386" x14ac:dyDescent="0.55000000000000004"/>
    <row r="11387" x14ac:dyDescent="0.55000000000000004"/>
    <row r="11388" x14ac:dyDescent="0.55000000000000004"/>
    <row r="11389" x14ac:dyDescent="0.55000000000000004"/>
    <row r="11390" x14ac:dyDescent="0.55000000000000004"/>
    <row r="11391" x14ac:dyDescent="0.55000000000000004"/>
    <row r="11392" x14ac:dyDescent="0.55000000000000004"/>
    <row r="11393" x14ac:dyDescent="0.55000000000000004"/>
    <row r="11394" x14ac:dyDescent="0.55000000000000004"/>
    <row r="11395" x14ac:dyDescent="0.55000000000000004"/>
    <row r="11396" x14ac:dyDescent="0.55000000000000004"/>
    <row r="11397" x14ac:dyDescent="0.55000000000000004"/>
    <row r="11398" x14ac:dyDescent="0.55000000000000004"/>
    <row r="11399" x14ac:dyDescent="0.55000000000000004"/>
    <row r="11400" x14ac:dyDescent="0.55000000000000004"/>
    <row r="11401" x14ac:dyDescent="0.55000000000000004"/>
    <row r="11402" x14ac:dyDescent="0.55000000000000004"/>
    <row r="11403" x14ac:dyDescent="0.55000000000000004"/>
    <row r="11404" x14ac:dyDescent="0.55000000000000004"/>
    <row r="11405" x14ac:dyDescent="0.55000000000000004"/>
    <row r="11406" x14ac:dyDescent="0.55000000000000004"/>
    <row r="11407" x14ac:dyDescent="0.55000000000000004"/>
    <row r="11408" x14ac:dyDescent="0.55000000000000004"/>
    <row r="11409" x14ac:dyDescent="0.55000000000000004"/>
    <row r="11410" x14ac:dyDescent="0.55000000000000004"/>
    <row r="11411" x14ac:dyDescent="0.55000000000000004"/>
    <row r="11412" x14ac:dyDescent="0.55000000000000004"/>
    <row r="11413" x14ac:dyDescent="0.55000000000000004"/>
    <row r="11414" x14ac:dyDescent="0.55000000000000004"/>
    <row r="11415" x14ac:dyDescent="0.55000000000000004"/>
    <row r="11416" x14ac:dyDescent="0.55000000000000004"/>
    <row r="11417" x14ac:dyDescent="0.55000000000000004"/>
    <row r="11418" x14ac:dyDescent="0.55000000000000004"/>
    <row r="11419" x14ac:dyDescent="0.55000000000000004"/>
    <row r="11420" x14ac:dyDescent="0.55000000000000004"/>
    <row r="11421" x14ac:dyDescent="0.55000000000000004"/>
    <row r="11422" x14ac:dyDescent="0.55000000000000004"/>
    <row r="11423" x14ac:dyDescent="0.55000000000000004"/>
    <row r="11424" x14ac:dyDescent="0.55000000000000004"/>
    <row r="11425" x14ac:dyDescent="0.55000000000000004"/>
    <row r="11426" x14ac:dyDescent="0.55000000000000004"/>
    <row r="11427" x14ac:dyDescent="0.55000000000000004"/>
    <row r="11428" x14ac:dyDescent="0.55000000000000004"/>
    <row r="11429" x14ac:dyDescent="0.55000000000000004"/>
    <row r="11430" x14ac:dyDescent="0.55000000000000004"/>
    <row r="11431" x14ac:dyDescent="0.55000000000000004"/>
    <row r="11432" x14ac:dyDescent="0.55000000000000004"/>
    <row r="11433" x14ac:dyDescent="0.55000000000000004"/>
    <row r="11434" x14ac:dyDescent="0.55000000000000004"/>
    <row r="11435" x14ac:dyDescent="0.55000000000000004"/>
    <row r="11436" x14ac:dyDescent="0.55000000000000004"/>
    <row r="11437" x14ac:dyDescent="0.55000000000000004"/>
    <row r="11438" x14ac:dyDescent="0.55000000000000004"/>
    <row r="11439" x14ac:dyDescent="0.55000000000000004"/>
    <row r="11440" x14ac:dyDescent="0.55000000000000004"/>
    <row r="11441" x14ac:dyDescent="0.55000000000000004"/>
    <row r="11442" x14ac:dyDescent="0.55000000000000004"/>
    <row r="11443" x14ac:dyDescent="0.55000000000000004"/>
    <row r="11444" x14ac:dyDescent="0.55000000000000004"/>
    <row r="11445" x14ac:dyDescent="0.55000000000000004"/>
    <row r="11446" x14ac:dyDescent="0.55000000000000004"/>
    <row r="11447" x14ac:dyDescent="0.55000000000000004"/>
    <row r="11448" x14ac:dyDescent="0.55000000000000004"/>
    <row r="11449" x14ac:dyDescent="0.55000000000000004"/>
    <row r="11450" x14ac:dyDescent="0.55000000000000004"/>
    <row r="11451" x14ac:dyDescent="0.55000000000000004"/>
    <row r="11452" x14ac:dyDescent="0.55000000000000004"/>
    <row r="11453" x14ac:dyDescent="0.55000000000000004"/>
    <row r="11454" x14ac:dyDescent="0.55000000000000004"/>
    <row r="11455" x14ac:dyDescent="0.55000000000000004"/>
    <row r="11456" x14ac:dyDescent="0.55000000000000004"/>
    <row r="11457" x14ac:dyDescent="0.55000000000000004"/>
    <row r="11458" x14ac:dyDescent="0.55000000000000004"/>
    <row r="11459" x14ac:dyDescent="0.55000000000000004"/>
    <row r="11460" x14ac:dyDescent="0.55000000000000004"/>
    <row r="11461" x14ac:dyDescent="0.55000000000000004"/>
    <row r="11462" x14ac:dyDescent="0.55000000000000004"/>
    <row r="11463" x14ac:dyDescent="0.55000000000000004"/>
    <row r="11464" x14ac:dyDescent="0.55000000000000004"/>
    <row r="11465" x14ac:dyDescent="0.55000000000000004"/>
    <row r="11466" x14ac:dyDescent="0.55000000000000004"/>
    <row r="11467" x14ac:dyDescent="0.55000000000000004"/>
    <row r="11468" x14ac:dyDescent="0.55000000000000004"/>
    <row r="11469" x14ac:dyDescent="0.55000000000000004"/>
    <row r="11470" x14ac:dyDescent="0.55000000000000004"/>
    <row r="11471" x14ac:dyDescent="0.55000000000000004"/>
    <row r="11472" x14ac:dyDescent="0.55000000000000004"/>
    <row r="11473" x14ac:dyDescent="0.55000000000000004"/>
    <row r="11474" x14ac:dyDescent="0.55000000000000004"/>
    <row r="11475" x14ac:dyDescent="0.55000000000000004"/>
    <row r="11476" x14ac:dyDescent="0.55000000000000004"/>
    <row r="11477" x14ac:dyDescent="0.55000000000000004"/>
    <row r="11478" x14ac:dyDescent="0.55000000000000004"/>
    <row r="11479" x14ac:dyDescent="0.55000000000000004"/>
    <row r="11480" x14ac:dyDescent="0.55000000000000004"/>
    <row r="11481" x14ac:dyDescent="0.55000000000000004"/>
    <row r="11482" x14ac:dyDescent="0.55000000000000004"/>
    <row r="11483" x14ac:dyDescent="0.55000000000000004"/>
    <row r="11484" x14ac:dyDescent="0.55000000000000004"/>
    <row r="11485" x14ac:dyDescent="0.55000000000000004"/>
    <row r="11486" x14ac:dyDescent="0.55000000000000004"/>
    <row r="11487" x14ac:dyDescent="0.55000000000000004"/>
    <row r="11488" x14ac:dyDescent="0.55000000000000004"/>
    <row r="11489" x14ac:dyDescent="0.55000000000000004"/>
    <row r="11490" x14ac:dyDescent="0.55000000000000004"/>
    <row r="11491" x14ac:dyDescent="0.55000000000000004"/>
    <row r="11492" x14ac:dyDescent="0.55000000000000004"/>
    <row r="11493" x14ac:dyDescent="0.55000000000000004"/>
    <row r="11494" x14ac:dyDescent="0.55000000000000004"/>
    <row r="11495" x14ac:dyDescent="0.55000000000000004"/>
    <row r="11496" x14ac:dyDescent="0.55000000000000004"/>
    <row r="11497" x14ac:dyDescent="0.55000000000000004"/>
    <row r="11498" x14ac:dyDescent="0.55000000000000004"/>
    <row r="11499" x14ac:dyDescent="0.55000000000000004"/>
    <row r="11500" x14ac:dyDescent="0.55000000000000004"/>
    <row r="11501" x14ac:dyDescent="0.55000000000000004"/>
    <row r="11502" x14ac:dyDescent="0.55000000000000004"/>
    <row r="11503" x14ac:dyDescent="0.55000000000000004"/>
    <row r="11504" x14ac:dyDescent="0.55000000000000004"/>
    <row r="11505" x14ac:dyDescent="0.55000000000000004"/>
    <row r="11506" x14ac:dyDescent="0.55000000000000004"/>
    <row r="11507" x14ac:dyDescent="0.55000000000000004"/>
    <row r="11508" x14ac:dyDescent="0.55000000000000004"/>
    <row r="11509" x14ac:dyDescent="0.55000000000000004"/>
    <row r="11510" x14ac:dyDescent="0.55000000000000004"/>
    <row r="11511" x14ac:dyDescent="0.55000000000000004"/>
    <row r="11512" x14ac:dyDescent="0.55000000000000004"/>
    <row r="11513" x14ac:dyDescent="0.55000000000000004"/>
    <row r="11514" x14ac:dyDescent="0.55000000000000004"/>
    <row r="11515" x14ac:dyDescent="0.55000000000000004"/>
    <row r="11516" x14ac:dyDescent="0.55000000000000004"/>
    <row r="11517" x14ac:dyDescent="0.55000000000000004"/>
    <row r="11518" x14ac:dyDescent="0.55000000000000004"/>
    <row r="11519" x14ac:dyDescent="0.55000000000000004"/>
    <row r="11520" x14ac:dyDescent="0.55000000000000004"/>
    <row r="11521" x14ac:dyDescent="0.55000000000000004"/>
    <row r="11522" x14ac:dyDescent="0.55000000000000004"/>
    <row r="11523" x14ac:dyDescent="0.55000000000000004"/>
    <row r="11524" x14ac:dyDescent="0.55000000000000004"/>
    <row r="11525" x14ac:dyDescent="0.55000000000000004"/>
    <row r="11526" x14ac:dyDescent="0.55000000000000004"/>
    <row r="11527" x14ac:dyDescent="0.55000000000000004"/>
    <row r="11528" x14ac:dyDescent="0.55000000000000004"/>
    <row r="11529" x14ac:dyDescent="0.55000000000000004"/>
    <row r="11530" x14ac:dyDescent="0.55000000000000004"/>
    <row r="11531" x14ac:dyDescent="0.55000000000000004"/>
    <row r="11532" x14ac:dyDescent="0.55000000000000004"/>
    <row r="11533" x14ac:dyDescent="0.55000000000000004"/>
    <row r="11534" x14ac:dyDescent="0.55000000000000004"/>
    <row r="11535" x14ac:dyDescent="0.55000000000000004"/>
    <row r="11536" x14ac:dyDescent="0.55000000000000004"/>
    <row r="11537" x14ac:dyDescent="0.55000000000000004"/>
    <row r="11538" x14ac:dyDescent="0.55000000000000004"/>
    <row r="11539" x14ac:dyDescent="0.55000000000000004"/>
    <row r="11540" x14ac:dyDescent="0.55000000000000004"/>
    <row r="11541" x14ac:dyDescent="0.55000000000000004"/>
    <row r="11542" x14ac:dyDescent="0.55000000000000004"/>
    <row r="11543" x14ac:dyDescent="0.55000000000000004"/>
    <row r="11544" x14ac:dyDescent="0.55000000000000004"/>
    <row r="11545" x14ac:dyDescent="0.55000000000000004"/>
    <row r="11546" x14ac:dyDescent="0.55000000000000004"/>
    <row r="11547" x14ac:dyDescent="0.55000000000000004"/>
    <row r="11548" x14ac:dyDescent="0.55000000000000004"/>
    <row r="11549" x14ac:dyDescent="0.55000000000000004"/>
    <row r="11550" x14ac:dyDescent="0.55000000000000004"/>
    <row r="11551" x14ac:dyDescent="0.55000000000000004"/>
    <row r="11552" x14ac:dyDescent="0.55000000000000004"/>
    <row r="11553" x14ac:dyDescent="0.55000000000000004"/>
    <row r="11554" x14ac:dyDescent="0.55000000000000004"/>
    <row r="11555" x14ac:dyDescent="0.55000000000000004"/>
    <row r="11556" x14ac:dyDescent="0.55000000000000004"/>
    <row r="11557" x14ac:dyDescent="0.55000000000000004"/>
    <row r="11558" x14ac:dyDescent="0.55000000000000004"/>
    <row r="11559" x14ac:dyDescent="0.55000000000000004"/>
    <row r="11560" x14ac:dyDescent="0.55000000000000004"/>
    <row r="11561" x14ac:dyDescent="0.55000000000000004"/>
    <row r="11562" x14ac:dyDescent="0.55000000000000004"/>
    <row r="11563" x14ac:dyDescent="0.55000000000000004"/>
    <row r="11564" x14ac:dyDescent="0.55000000000000004"/>
    <row r="11565" x14ac:dyDescent="0.55000000000000004"/>
    <row r="11566" x14ac:dyDescent="0.55000000000000004"/>
    <row r="11567" x14ac:dyDescent="0.55000000000000004"/>
    <row r="11568" x14ac:dyDescent="0.55000000000000004"/>
    <row r="11569" x14ac:dyDescent="0.55000000000000004"/>
    <row r="11570" x14ac:dyDescent="0.55000000000000004"/>
    <row r="11571" x14ac:dyDescent="0.55000000000000004"/>
    <row r="11572" x14ac:dyDescent="0.55000000000000004"/>
    <row r="11573" x14ac:dyDescent="0.55000000000000004"/>
    <row r="11574" x14ac:dyDescent="0.55000000000000004"/>
    <row r="11575" x14ac:dyDescent="0.55000000000000004"/>
    <row r="11576" x14ac:dyDescent="0.55000000000000004"/>
    <row r="11577" x14ac:dyDescent="0.55000000000000004"/>
    <row r="11578" x14ac:dyDescent="0.55000000000000004"/>
    <row r="11579" x14ac:dyDescent="0.55000000000000004"/>
    <row r="11580" x14ac:dyDescent="0.55000000000000004"/>
    <row r="11581" x14ac:dyDescent="0.55000000000000004"/>
    <row r="11582" x14ac:dyDescent="0.55000000000000004"/>
    <row r="11583" x14ac:dyDescent="0.55000000000000004"/>
    <row r="11584" x14ac:dyDescent="0.55000000000000004"/>
    <row r="11585" x14ac:dyDescent="0.55000000000000004"/>
    <row r="11586" x14ac:dyDescent="0.55000000000000004"/>
    <row r="11587" x14ac:dyDescent="0.55000000000000004"/>
    <row r="11588" x14ac:dyDescent="0.55000000000000004"/>
    <row r="11589" x14ac:dyDescent="0.55000000000000004"/>
    <row r="11590" x14ac:dyDescent="0.55000000000000004"/>
    <row r="11591" x14ac:dyDescent="0.55000000000000004"/>
    <row r="11592" x14ac:dyDescent="0.55000000000000004"/>
    <row r="11593" x14ac:dyDescent="0.55000000000000004"/>
    <row r="11594" x14ac:dyDescent="0.55000000000000004"/>
    <row r="11595" x14ac:dyDescent="0.55000000000000004"/>
    <row r="11596" x14ac:dyDescent="0.55000000000000004"/>
    <row r="11597" x14ac:dyDescent="0.55000000000000004"/>
    <row r="11598" x14ac:dyDescent="0.55000000000000004"/>
    <row r="11599" x14ac:dyDescent="0.55000000000000004"/>
    <row r="11600" x14ac:dyDescent="0.55000000000000004"/>
    <row r="11601" x14ac:dyDescent="0.55000000000000004"/>
    <row r="11602" x14ac:dyDescent="0.55000000000000004"/>
    <row r="11603" x14ac:dyDescent="0.55000000000000004"/>
    <row r="11604" x14ac:dyDescent="0.55000000000000004"/>
    <row r="11605" x14ac:dyDescent="0.55000000000000004"/>
    <row r="11606" x14ac:dyDescent="0.55000000000000004"/>
    <row r="11607" x14ac:dyDescent="0.55000000000000004"/>
    <row r="11608" x14ac:dyDescent="0.55000000000000004"/>
    <row r="11609" x14ac:dyDescent="0.55000000000000004"/>
    <row r="11610" x14ac:dyDescent="0.55000000000000004"/>
    <row r="11611" x14ac:dyDescent="0.55000000000000004"/>
    <row r="11612" x14ac:dyDescent="0.55000000000000004"/>
    <row r="11613" x14ac:dyDescent="0.55000000000000004"/>
    <row r="11614" x14ac:dyDescent="0.55000000000000004"/>
    <row r="11615" x14ac:dyDescent="0.55000000000000004"/>
    <row r="11616" x14ac:dyDescent="0.55000000000000004"/>
    <row r="11617" x14ac:dyDescent="0.55000000000000004"/>
    <row r="11618" x14ac:dyDescent="0.55000000000000004"/>
    <row r="11619" x14ac:dyDescent="0.55000000000000004"/>
    <row r="11620" x14ac:dyDescent="0.55000000000000004"/>
    <row r="11621" x14ac:dyDescent="0.55000000000000004"/>
    <row r="11622" x14ac:dyDescent="0.55000000000000004"/>
    <row r="11623" x14ac:dyDescent="0.55000000000000004"/>
    <row r="11624" x14ac:dyDescent="0.55000000000000004"/>
    <row r="11625" x14ac:dyDescent="0.55000000000000004"/>
    <row r="11626" x14ac:dyDescent="0.55000000000000004"/>
    <row r="11627" x14ac:dyDescent="0.55000000000000004"/>
    <row r="11628" x14ac:dyDescent="0.55000000000000004"/>
    <row r="11629" x14ac:dyDescent="0.55000000000000004"/>
    <row r="11630" x14ac:dyDescent="0.55000000000000004"/>
    <row r="11631" x14ac:dyDescent="0.55000000000000004"/>
    <row r="11632" x14ac:dyDescent="0.55000000000000004"/>
    <row r="11633" x14ac:dyDescent="0.55000000000000004"/>
    <row r="11634" x14ac:dyDescent="0.55000000000000004"/>
    <row r="11635" x14ac:dyDescent="0.55000000000000004"/>
    <row r="11636" x14ac:dyDescent="0.55000000000000004"/>
    <row r="11637" x14ac:dyDescent="0.55000000000000004"/>
    <row r="11638" x14ac:dyDescent="0.55000000000000004"/>
    <row r="11639" x14ac:dyDescent="0.55000000000000004"/>
    <row r="11640" x14ac:dyDescent="0.55000000000000004"/>
    <row r="11641" x14ac:dyDescent="0.55000000000000004"/>
    <row r="11642" x14ac:dyDescent="0.55000000000000004"/>
    <row r="11643" x14ac:dyDescent="0.55000000000000004"/>
    <row r="11644" x14ac:dyDescent="0.55000000000000004"/>
    <row r="11645" x14ac:dyDescent="0.55000000000000004"/>
    <row r="11646" x14ac:dyDescent="0.55000000000000004"/>
    <row r="11647" x14ac:dyDescent="0.55000000000000004"/>
    <row r="11648" x14ac:dyDescent="0.55000000000000004"/>
    <row r="11649" x14ac:dyDescent="0.55000000000000004"/>
    <row r="11650" x14ac:dyDescent="0.55000000000000004"/>
    <row r="11651" x14ac:dyDescent="0.55000000000000004"/>
    <row r="11652" x14ac:dyDescent="0.55000000000000004"/>
    <row r="11653" x14ac:dyDescent="0.55000000000000004"/>
    <row r="11654" x14ac:dyDescent="0.55000000000000004"/>
    <row r="11655" x14ac:dyDescent="0.55000000000000004"/>
    <row r="11656" x14ac:dyDescent="0.55000000000000004"/>
    <row r="11657" x14ac:dyDescent="0.55000000000000004"/>
    <row r="11658" x14ac:dyDescent="0.55000000000000004"/>
    <row r="11659" x14ac:dyDescent="0.55000000000000004"/>
    <row r="11660" x14ac:dyDescent="0.55000000000000004"/>
    <row r="11661" x14ac:dyDescent="0.55000000000000004"/>
    <row r="11662" x14ac:dyDescent="0.55000000000000004"/>
    <row r="11663" x14ac:dyDescent="0.55000000000000004"/>
    <row r="11664" x14ac:dyDescent="0.55000000000000004"/>
    <row r="11665" x14ac:dyDescent="0.55000000000000004"/>
    <row r="11666" x14ac:dyDescent="0.55000000000000004"/>
    <row r="11667" x14ac:dyDescent="0.55000000000000004"/>
    <row r="11668" x14ac:dyDescent="0.55000000000000004"/>
    <row r="11669" x14ac:dyDescent="0.55000000000000004"/>
    <row r="11670" x14ac:dyDescent="0.55000000000000004"/>
    <row r="11671" x14ac:dyDescent="0.55000000000000004"/>
    <row r="11672" x14ac:dyDescent="0.55000000000000004"/>
    <row r="11673" x14ac:dyDescent="0.55000000000000004"/>
    <row r="11674" x14ac:dyDescent="0.55000000000000004"/>
    <row r="11675" x14ac:dyDescent="0.55000000000000004"/>
    <row r="11676" x14ac:dyDescent="0.55000000000000004"/>
    <row r="11677" x14ac:dyDescent="0.55000000000000004"/>
    <row r="11678" x14ac:dyDescent="0.55000000000000004"/>
    <row r="11679" x14ac:dyDescent="0.55000000000000004"/>
    <row r="11680" x14ac:dyDescent="0.55000000000000004"/>
    <row r="11681" x14ac:dyDescent="0.55000000000000004"/>
    <row r="11682" x14ac:dyDescent="0.55000000000000004"/>
    <row r="11683" x14ac:dyDescent="0.55000000000000004"/>
    <row r="11684" x14ac:dyDescent="0.55000000000000004"/>
    <row r="11685" x14ac:dyDescent="0.55000000000000004"/>
    <row r="11686" x14ac:dyDescent="0.55000000000000004"/>
    <row r="11687" x14ac:dyDescent="0.55000000000000004"/>
    <row r="11688" x14ac:dyDescent="0.55000000000000004"/>
    <row r="11689" x14ac:dyDescent="0.55000000000000004"/>
    <row r="11690" x14ac:dyDescent="0.55000000000000004"/>
    <row r="11691" x14ac:dyDescent="0.55000000000000004"/>
    <row r="11692" x14ac:dyDescent="0.55000000000000004"/>
    <row r="11693" x14ac:dyDescent="0.55000000000000004"/>
    <row r="11694" x14ac:dyDescent="0.55000000000000004"/>
    <row r="11695" x14ac:dyDescent="0.55000000000000004"/>
    <row r="11696" x14ac:dyDescent="0.55000000000000004"/>
    <row r="11697" x14ac:dyDescent="0.55000000000000004"/>
    <row r="11698" x14ac:dyDescent="0.55000000000000004"/>
    <row r="11699" x14ac:dyDescent="0.55000000000000004"/>
    <row r="11700" x14ac:dyDescent="0.55000000000000004"/>
    <row r="11701" x14ac:dyDescent="0.55000000000000004"/>
    <row r="11702" x14ac:dyDescent="0.55000000000000004"/>
    <row r="11703" x14ac:dyDescent="0.55000000000000004"/>
    <row r="11704" x14ac:dyDescent="0.55000000000000004"/>
    <row r="11705" x14ac:dyDescent="0.55000000000000004"/>
    <row r="11706" x14ac:dyDescent="0.55000000000000004"/>
    <row r="11707" x14ac:dyDescent="0.55000000000000004"/>
    <row r="11708" x14ac:dyDescent="0.55000000000000004"/>
    <row r="11709" x14ac:dyDescent="0.55000000000000004"/>
    <row r="11710" x14ac:dyDescent="0.55000000000000004"/>
    <row r="11711" x14ac:dyDescent="0.55000000000000004"/>
    <row r="11712" x14ac:dyDescent="0.55000000000000004"/>
    <row r="11713" x14ac:dyDescent="0.55000000000000004"/>
    <row r="11714" x14ac:dyDescent="0.55000000000000004"/>
    <row r="11715" x14ac:dyDescent="0.55000000000000004"/>
    <row r="11716" x14ac:dyDescent="0.55000000000000004"/>
    <row r="11717" x14ac:dyDescent="0.55000000000000004"/>
    <row r="11718" x14ac:dyDescent="0.55000000000000004"/>
    <row r="11719" x14ac:dyDescent="0.55000000000000004"/>
    <row r="11720" x14ac:dyDescent="0.55000000000000004"/>
    <row r="11721" x14ac:dyDescent="0.55000000000000004"/>
    <row r="11722" x14ac:dyDescent="0.55000000000000004"/>
    <row r="11723" x14ac:dyDescent="0.55000000000000004"/>
    <row r="11724" x14ac:dyDescent="0.55000000000000004"/>
    <row r="11725" x14ac:dyDescent="0.55000000000000004"/>
    <row r="11726" x14ac:dyDescent="0.55000000000000004"/>
    <row r="11727" x14ac:dyDescent="0.55000000000000004"/>
    <row r="11728" x14ac:dyDescent="0.55000000000000004"/>
    <row r="11729" x14ac:dyDescent="0.55000000000000004"/>
    <row r="11730" x14ac:dyDescent="0.55000000000000004"/>
    <row r="11731" x14ac:dyDescent="0.55000000000000004"/>
    <row r="11732" x14ac:dyDescent="0.55000000000000004"/>
    <row r="11733" x14ac:dyDescent="0.55000000000000004"/>
    <row r="11734" x14ac:dyDescent="0.55000000000000004"/>
    <row r="11735" x14ac:dyDescent="0.55000000000000004"/>
    <row r="11736" x14ac:dyDescent="0.55000000000000004"/>
    <row r="11737" x14ac:dyDescent="0.55000000000000004"/>
    <row r="11738" x14ac:dyDescent="0.55000000000000004"/>
    <row r="11739" x14ac:dyDescent="0.55000000000000004"/>
    <row r="11740" x14ac:dyDescent="0.55000000000000004"/>
    <row r="11741" x14ac:dyDescent="0.55000000000000004"/>
    <row r="11742" x14ac:dyDescent="0.55000000000000004"/>
    <row r="11743" x14ac:dyDescent="0.55000000000000004"/>
    <row r="11744" x14ac:dyDescent="0.55000000000000004"/>
    <row r="11745" x14ac:dyDescent="0.55000000000000004"/>
    <row r="11746" x14ac:dyDescent="0.55000000000000004"/>
    <row r="11747" x14ac:dyDescent="0.55000000000000004"/>
    <row r="11748" x14ac:dyDescent="0.55000000000000004"/>
    <row r="11749" x14ac:dyDescent="0.55000000000000004"/>
    <row r="11750" x14ac:dyDescent="0.55000000000000004"/>
    <row r="11751" x14ac:dyDescent="0.55000000000000004"/>
    <row r="11752" x14ac:dyDescent="0.55000000000000004"/>
    <row r="11753" x14ac:dyDescent="0.55000000000000004"/>
    <row r="11754" x14ac:dyDescent="0.55000000000000004"/>
    <row r="11755" x14ac:dyDescent="0.55000000000000004"/>
    <row r="11756" x14ac:dyDescent="0.55000000000000004"/>
    <row r="11757" x14ac:dyDescent="0.55000000000000004"/>
    <row r="11758" x14ac:dyDescent="0.55000000000000004"/>
    <row r="11759" x14ac:dyDescent="0.55000000000000004"/>
    <row r="11760" x14ac:dyDescent="0.55000000000000004"/>
    <row r="11761" x14ac:dyDescent="0.55000000000000004"/>
    <row r="11762" x14ac:dyDescent="0.55000000000000004"/>
    <row r="11763" x14ac:dyDescent="0.55000000000000004"/>
    <row r="11764" x14ac:dyDescent="0.55000000000000004"/>
    <row r="11765" x14ac:dyDescent="0.55000000000000004"/>
    <row r="11766" x14ac:dyDescent="0.55000000000000004"/>
    <row r="11767" x14ac:dyDescent="0.55000000000000004"/>
    <row r="11768" x14ac:dyDescent="0.55000000000000004"/>
    <row r="11769" x14ac:dyDescent="0.55000000000000004"/>
    <row r="11770" x14ac:dyDescent="0.55000000000000004"/>
    <row r="11771" x14ac:dyDescent="0.55000000000000004"/>
    <row r="11772" x14ac:dyDescent="0.55000000000000004"/>
    <row r="11773" x14ac:dyDescent="0.55000000000000004"/>
    <row r="11774" x14ac:dyDescent="0.55000000000000004"/>
    <row r="11775" x14ac:dyDescent="0.55000000000000004"/>
    <row r="11776" x14ac:dyDescent="0.55000000000000004"/>
    <row r="11777" x14ac:dyDescent="0.55000000000000004"/>
    <row r="11778" x14ac:dyDescent="0.55000000000000004"/>
    <row r="11779" x14ac:dyDescent="0.55000000000000004"/>
    <row r="11780" x14ac:dyDescent="0.55000000000000004"/>
    <row r="11781" x14ac:dyDescent="0.55000000000000004"/>
    <row r="11782" x14ac:dyDescent="0.55000000000000004"/>
    <row r="11783" x14ac:dyDescent="0.55000000000000004"/>
    <row r="11784" x14ac:dyDescent="0.55000000000000004"/>
    <row r="11785" x14ac:dyDescent="0.55000000000000004"/>
    <row r="11786" x14ac:dyDescent="0.55000000000000004"/>
    <row r="11787" x14ac:dyDescent="0.55000000000000004"/>
    <row r="11788" x14ac:dyDescent="0.55000000000000004"/>
    <row r="11789" x14ac:dyDescent="0.55000000000000004"/>
    <row r="11790" x14ac:dyDescent="0.55000000000000004"/>
    <row r="11791" x14ac:dyDescent="0.55000000000000004"/>
    <row r="11792" x14ac:dyDescent="0.55000000000000004"/>
    <row r="11793" x14ac:dyDescent="0.55000000000000004"/>
    <row r="11794" x14ac:dyDescent="0.55000000000000004"/>
    <row r="11795" x14ac:dyDescent="0.55000000000000004"/>
    <row r="11796" x14ac:dyDescent="0.55000000000000004"/>
    <row r="11797" x14ac:dyDescent="0.55000000000000004"/>
    <row r="11798" x14ac:dyDescent="0.55000000000000004"/>
    <row r="11799" x14ac:dyDescent="0.55000000000000004"/>
    <row r="11800" x14ac:dyDescent="0.55000000000000004"/>
    <row r="11801" x14ac:dyDescent="0.55000000000000004"/>
    <row r="11802" x14ac:dyDescent="0.55000000000000004"/>
    <row r="11803" x14ac:dyDescent="0.55000000000000004"/>
    <row r="11804" x14ac:dyDescent="0.55000000000000004"/>
    <row r="11805" x14ac:dyDescent="0.55000000000000004"/>
    <row r="11806" x14ac:dyDescent="0.55000000000000004"/>
    <row r="11807" x14ac:dyDescent="0.55000000000000004"/>
    <row r="11808" x14ac:dyDescent="0.55000000000000004"/>
    <row r="11809" x14ac:dyDescent="0.55000000000000004"/>
    <row r="11810" x14ac:dyDescent="0.55000000000000004"/>
    <row r="11811" x14ac:dyDescent="0.55000000000000004"/>
    <row r="11812" x14ac:dyDescent="0.55000000000000004"/>
    <row r="11813" x14ac:dyDescent="0.55000000000000004"/>
    <row r="11814" x14ac:dyDescent="0.55000000000000004"/>
    <row r="11815" x14ac:dyDescent="0.55000000000000004"/>
    <row r="11816" x14ac:dyDescent="0.55000000000000004"/>
    <row r="11817" x14ac:dyDescent="0.55000000000000004"/>
    <row r="11818" x14ac:dyDescent="0.55000000000000004"/>
    <row r="11819" x14ac:dyDescent="0.55000000000000004"/>
    <row r="11820" x14ac:dyDescent="0.55000000000000004"/>
    <row r="11821" x14ac:dyDescent="0.55000000000000004"/>
    <row r="11822" x14ac:dyDescent="0.55000000000000004"/>
    <row r="11823" x14ac:dyDescent="0.55000000000000004"/>
    <row r="11824" x14ac:dyDescent="0.55000000000000004"/>
    <row r="11825" x14ac:dyDescent="0.55000000000000004"/>
    <row r="11826" x14ac:dyDescent="0.55000000000000004"/>
    <row r="11827" x14ac:dyDescent="0.55000000000000004"/>
    <row r="11828" x14ac:dyDescent="0.55000000000000004"/>
    <row r="11829" x14ac:dyDescent="0.55000000000000004"/>
    <row r="11830" x14ac:dyDescent="0.55000000000000004"/>
    <row r="11831" x14ac:dyDescent="0.55000000000000004"/>
    <row r="11832" x14ac:dyDescent="0.55000000000000004"/>
    <row r="11833" x14ac:dyDescent="0.55000000000000004"/>
    <row r="11834" x14ac:dyDescent="0.55000000000000004"/>
    <row r="11835" x14ac:dyDescent="0.55000000000000004"/>
    <row r="11836" x14ac:dyDescent="0.55000000000000004"/>
    <row r="11837" x14ac:dyDescent="0.55000000000000004"/>
    <row r="11838" x14ac:dyDescent="0.55000000000000004"/>
    <row r="11839" x14ac:dyDescent="0.55000000000000004"/>
    <row r="11840" x14ac:dyDescent="0.55000000000000004"/>
    <row r="11841" x14ac:dyDescent="0.55000000000000004"/>
    <row r="11842" x14ac:dyDescent="0.55000000000000004"/>
    <row r="11843" x14ac:dyDescent="0.55000000000000004"/>
    <row r="11844" x14ac:dyDescent="0.55000000000000004"/>
    <row r="11845" x14ac:dyDescent="0.55000000000000004"/>
    <row r="11846" x14ac:dyDescent="0.55000000000000004"/>
    <row r="11847" x14ac:dyDescent="0.55000000000000004"/>
    <row r="11848" x14ac:dyDescent="0.55000000000000004"/>
    <row r="11849" x14ac:dyDescent="0.55000000000000004"/>
    <row r="11850" x14ac:dyDescent="0.55000000000000004"/>
    <row r="11851" x14ac:dyDescent="0.55000000000000004"/>
    <row r="11852" x14ac:dyDescent="0.55000000000000004"/>
    <row r="11853" x14ac:dyDescent="0.55000000000000004"/>
    <row r="11854" x14ac:dyDescent="0.55000000000000004"/>
    <row r="11855" x14ac:dyDescent="0.55000000000000004"/>
    <row r="11856" x14ac:dyDescent="0.55000000000000004"/>
    <row r="11857" x14ac:dyDescent="0.55000000000000004"/>
    <row r="11858" x14ac:dyDescent="0.55000000000000004"/>
    <row r="11859" x14ac:dyDescent="0.55000000000000004"/>
    <row r="11860" x14ac:dyDescent="0.55000000000000004"/>
    <row r="11861" x14ac:dyDescent="0.55000000000000004"/>
    <row r="11862" x14ac:dyDescent="0.55000000000000004"/>
    <row r="11863" x14ac:dyDescent="0.55000000000000004"/>
    <row r="11864" x14ac:dyDescent="0.55000000000000004"/>
    <row r="11865" x14ac:dyDescent="0.55000000000000004"/>
    <row r="11866" x14ac:dyDescent="0.55000000000000004"/>
    <row r="11867" x14ac:dyDescent="0.55000000000000004"/>
    <row r="11868" x14ac:dyDescent="0.55000000000000004"/>
    <row r="11869" x14ac:dyDescent="0.55000000000000004"/>
    <row r="11870" x14ac:dyDescent="0.55000000000000004"/>
    <row r="11871" x14ac:dyDescent="0.55000000000000004"/>
    <row r="11872" x14ac:dyDescent="0.55000000000000004"/>
    <row r="11873" x14ac:dyDescent="0.55000000000000004"/>
    <row r="11874" x14ac:dyDescent="0.55000000000000004"/>
    <row r="11875" x14ac:dyDescent="0.55000000000000004"/>
    <row r="11876" x14ac:dyDescent="0.55000000000000004"/>
    <row r="11877" x14ac:dyDescent="0.55000000000000004"/>
    <row r="11878" x14ac:dyDescent="0.55000000000000004"/>
    <row r="11879" x14ac:dyDescent="0.55000000000000004"/>
    <row r="11880" x14ac:dyDescent="0.55000000000000004"/>
    <row r="11881" x14ac:dyDescent="0.55000000000000004"/>
    <row r="11882" x14ac:dyDescent="0.55000000000000004"/>
    <row r="11883" x14ac:dyDescent="0.55000000000000004"/>
    <row r="11884" x14ac:dyDescent="0.55000000000000004"/>
    <row r="11885" x14ac:dyDescent="0.55000000000000004"/>
    <row r="11886" x14ac:dyDescent="0.55000000000000004"/>
    <row r="11887" x14ac:dyDescent="0.55000000000000004"/>
    <row r="11888" x14ac:dyDescent="0.55000000000000004"/>
    <row r="11889" x14ac:dyDescent="0.55000000000000004"/>
    <row r="11890" x14ac:dyDescent="0.55000000000000004"/>
    <row r="11891" x14ac:dyDescent="0.55000000000000004"/>
    <row r="11892" x14ac:dyDescent="0.55000000000000004"/>
    <row r="11893" x14ac:dyDescent="0.55000000000000004"/>
    <row r="11894" x14ac:dyDescent="0.55000000000000004"/>
    <row r="11895" x14ac:dyDescent="0.55000000000000004"/>
    <row r="11896" x14ac:dyDescent="0.55000000000000004"/>
    <row r="11897" x14ac:dyDescent="0.55000000000000004"/>
    <row r="11898" x14ac:dyDescent="0.55000000000000004"/>
    <row r="11899" x14ac:dyDescent="0.55000000000000004"/>
    <row r="11900" x14ac:dyDescent="0.55000000000000004"/>
    <row r="11901" x14ac:dyDescent="0.55000000000000004"/>
    <row r="11902" x14ac:dyDescent="0.55000000000000004"/>
    <row r="11903" x14ac:dyDescent="0.55000000000000004"/>
    <row r="11904" x14ac:dyDescent="0.55000000000000004"/>
    <row r="11905" x14ac:dyDescent="0.55000000000000004"/>
    <row r="11906" x14ac:dyDescent="0.55000000000000004"/>
    <row r="11907" x14ac:dyDescent="0.55000000000000004"/>
    <row r="11908" x14ac:dyDescent="0.55000000000000004"/>
    <row r="11909" x14ac:dyDescent="0.55000000000000004"/>
    <row r="11910" x14ac:dyDescent="0.55000000000000004"/>
    <row r="11911" x14ac:dyDescent="0.55000000000000004"/>
    <row r="11912" x14ac:dyDescent="0.55000000000000004"/>
    <row r="11913" x14ac:dyDescent="0.55000000000000004"/>
    <row r="11914" x14ac:dyDescent="0.55000000000000004"/>
    <row r="11915" x14ac:dyDescent="0.55000000000000004"/>
    <row r="11916" x14ac:dyDescent="0.55000000000000004"/>
    <row r="11917" x14ac:dyDescent="0.55000000000000004"/>
    <row r="11918" x14ac:dyDescent="0.55000000000000004"/>
    <row r="11919" x14ac:dyDescent="0.55000000000000004"/>
    <row r="11920" x14ac:dyDescent="0.55000000000000004"/>
    <row r="11921" x14ac:dyDescent="0.55000000000000004"/>
    <row r="11922" x14ac:dyDescent="0.55000000000000004"/>
    <row r="11923" x14ac:dyDescent="0.55000000000000004"/>
    <row r="11924" x14ac:dyDescent="0.55000000000000004"/>
    <row r="11925" x14ac:dyDescent="0.55000000000000004"/>
    <row r="11926" x14ac:dyDescent="0.55000000000000004"/>
    <row r="11927" x14ac:dyDescent="0.55000000000000004"/>
    <row r="11928" x14ac:dyDescent="0.55000000000000004"/>
    <row r="11929" x14ac:dyDescent="0.55000000000000004"/>
    <row r="11930" x14ac:dyDescent="0.55000000000000004"/>
    <row r="11931" x14ac:dyDescent="0.55000000000000004"/>
    <row r="11932" x14ac:dyDescent="0.55000000000000004"/>
    <row r="11933" x14ac:dyDescent="0.55000000000000004"/>
    <row r="11934" x14ac:dyDescent="0.55000000000000004"/>
    <row r="11935" x14ac:dyDescent="0.55000000000000004"/>
    <row r="11936" x14ac:dyDescent="0.55000000000000004"/>
    <row r="11937" x14ac:dyDescent="0.55000000000000004"/>
    <row r="11938" x14ac:dyDescent="0.55000000000000004"/>
    <row r="11939" x14ac:dyDescent="0.55000000000000004"/>
    <row r="11940" x14ac:dyDescent="0.55000000000000004"/>
    <row r="11941" x14ac:dyDescent="0.55000000000000004"/>
    <row r="11942" x14ac:dyDescent="0.55000000000000004"/>
    <row r="11943" x14ac:dyDescent="0.55000000000000004"/>
    <row r="11944" x14ac:dyDescent="0.55000000000000004"/>
    <row r="11945" x14ac:dyDescent="0.55000000000000004"/>
    <row r="11946" x14ac:dyDescent="0.55000000000000004"/>
    <row r="11947" x14ac:dyDescent="0.55000000000000004"/>
    <row r="11948" x14ac:dyDescent="0.55000000000000004"/>
    <row r="11949" x14ac:dyDescent="0.55000000000000004"/>
    <row r="11950" x14ac:dyDescent="0.55000000000000004"/>
    <row r="11951" x14ac:dyDescent="0.55000000000000004"/>
    <row r="11952" x14ac:dyDescent="0.55000000000000004"/>
    <row r="11953" x14ac:dyDescent="0.55000000000000004"/>
    <row r="11954" x14ac:dyDescent="0.55000000000000004"/>
    <row r="11955" x14ac:dyDescent="0.55000000000000004"/>
    <row r="11956" x14ac:dyDescent="0.55000000000000004"/>
    <row r="11957" x14ac:dyDescent="0.55000000000000004"/>
    <row r="11958" x14ac:dyDescent="0.55000000000000004"/>
    <row r="11959" x14ac:dyDescent="0.55000000000000004"/>
    <row r="11960" x14ac:dyDescent="0.55000000000000004"/>
    <row r="11961" x14ac:dyDescent="0.55000000000000004"/>
    <row r="11962" x14ac:dyDescent="0.55000000000000004"/>
    <row r="11963" x14ac:dyDescent="0.55000000000000004"/>
    <row r="11964" x14ac:dyDescent="0.55000000000000004"/>
    <row r="11965" x14ac:dyDescent="0.55000000000000004"/>
    <row r="11966" x14ac:dyDescent="0.55000000000000004"/>
    <row r="11967" x14ac:dyDescent="0.55000000000000004"/>
    <row r="11968" x14ac:dyDescent="0.55000000000000004"/>
    <row r="11969" x14ac:dyDescent="0.55000000000000004"/>
    <row r="11970" x14ac:dyDescent="0.55000000000000004"/>
    <row r="11971" x14ac:dyDescent="0.55000000000000004"/>
    <row r="11972" x14ac:dyDescent="0.55000000000000004"/>
    <row r="11973" x14ac:dyDescent="0.55000000000000004"/>
    <row r="11974" x14ac:dyDescent="0.55000000000000004"/>
    <row r="11975" x14ac:dyDescent="0.55000000000000004"/>
    <row r="11976" x14ac:dyDescent="0.55000000000000004"/>
    <row r="11977" x14ac:dyDescent="0.55000000000000004"/>
    <row r="11978" x14ac:dyDescent="0.55000000000000004"/>
    <row r="11979" x14ac:dyDescent="0.55000000000000004"/>
    <row r="11980" x14ac:dyDescent="0.55000000000000004"/>
    <row r="11981" x14ac:dyDescent="0.55000000000000004"/>
    <row r="11982" x14ac:dyDescent="0.55000000000000004"/>
    <row r="11983" x14ac:dyDescent="0.55000000000000004"/>
    <row r="11984" x14ac:dyDescent="0.55000000000000004"/>
    <row r="11985" x14ac:dyDescent="0.55000000000000004"/>
    <row r="11986" x14ac:dyDescent="0.55000000000000004"/>
    <row r="11987" x14ac:dyDescent="0.55000000000000004"/>
    <row r="11988" x14ac:dyDescent="0.55000000000000004"/>
    <row r="11989" x14ac:dyDescent="0.55000000000000004"/>
    <row r="11990" x14ac:dyDescent="0.55000000000000004"/>
    <row r="11991" x14ac:dyDescent="0.55000000000000004"/>
    <row r="11992" x14ac:dyDescent="0.55000000000000004"/>
    <row r="11993" x14ac:dyDescent="0.55000000000000004"/>
    <row r="11994" x14ac:dyDescent="0.55000000000000004"/>
    <row r="11995" x14ac:dyDescent="0.55000000000000004"/>
    <row r="11996" x14ac:dyDescent="0.55000000000000004"/>
    <row r="11997" x14ac:dyDescent="0.55000000000000004"/>
    <row r="11998" x14ac:dyDescent="0.55000000000000004"/>
    <row r="11999" x14ac:dyDescent="0.55000000000000004"/>
    <row r="12000" x14ac:dyDescent="0.55000000000000004"/>
    <row r="12001" x14ac:dyDescent="0.55000000000000004"/>
    <row r="12002" x14ac:dyDescent="0.55000000000000004"/>
    <row r="12003" x14ac:dyDescent="0.55000000000000004"/>
    <row r="12004" x14ac:dyDescent="0.55000000000000004"/>
    <row r="12005" x14ac:dyDescent="0.55000000000000004"/>
    <row r="12006" x14ac:dyDescent="0.55000000000000004"/>
    <row r="12007" x14ac:dyDescent="0.55000000000000004"/>
    <row r="12008" x14ac:dyDescent="0.55000000000000004"/>
    <row r="12009" x14ac:dyDescent="0.55000000000000004"/>
    <row r="12010" x14ac:dyDescent="0.55000000000000004"/>
    <row r="12011" x14ac:dyDescent="0.55000000000000004"/>
    <row r="12012" x14ac:dyDescent="0.55000000000000004"/>
    <row r="12013" x14ac:dyDescent="0.55000000000000004"/>
    <row r="12014" x14ac:dyDescent="0.55000000000000004"/>
    <row r="12015" x14ac:dyDescent="0.55000000000000004"/>
    <row r="12016" x14ac:dyDescent="0.55000000000000004"/>
    <row r="12017" x14ac:dyDescent="0.55000000000000004"/>
    <row r="12018" x14ac:dyDescent="0.55000000000000004"/>
    <row r="12019" x14ac:dyDescent="0.55000000000000004"/>
    <row r="12020" x14ac:dyDescent="0.55000000000000004"/>
    <row r="12021" x14ac:dyDescent="0.55000000000000004"/>
    <row r="12022" x14ac:dyDescent="0.55000000000000004"/>
    <row r="12023" x14ac:dyDescent="0.55000000000000004"/>
    <row r="12024" x14ac:dyDescent="0.55000000000000004"/>
    <row r="12025" x14ac:dyDescent="0.55000000000000004"/>
    <row r="12026" x14ac:dyDescent="0.55000000000000004"/>
    <row r="12027" x14ac:dyDescent="0.55000000000000004"/>
    <row r="12028" x14ac:dyDescent="0.55000000000000004"/>
    <row r="12029" x14ac:dyDescent="0.55000000000000004"/>
    <row r="12030" x14ac:dyDescent="0.55000000000000004"/>
    <row r="12031" x14ac:dyDescent="0.55000000000000004"/>
    <row r="12032" x14ac:dyDescent="0.55000000000000004"/>
    <row r="12033" x14ac:dyDescent="0.55000000000000004"/>
    <row r="12034" x14ac:dyDescent="0.55000000000000004"/>
    <row r="12035" x14ac:dyDescent="0.55000000000000004"/>
    <row r="12036" x14ac:dyDescent="0.55000000000000004"/>
    <row r="12037" x14ac:dyDescent="0.55000000000000004"/>
    <row r="12038" x14ac:dyDescent="0.55000000000000004"/>
    <row r="12039" x14ac:dyDescent="0.55000000000000004"/>
    <row r="12040" x14ac:dyDescent="0.55000000000000004"/>
    <row r="12041" x14ac:dyDescent="0.55000000000000004"/>
    <row r="12042" x14ac:dyDescent="0.55000000000000004"/>
    <row r="12043" x14ac:dyDescent="0.55000000000000004"/>
    <row r="12044" x14ac:dyDescent="0.55000000000000004"/>
    <row r="12045" x14ac:dyDescent="0.55000000000000004"/>
    <row r="12046" x14ac:dyDescent="0.55000000000000004"/>
    <row r="12047" x14ac:dyDescent="0.55000000000000004"/>
    <row r="12048" x14ac:dyDescent="0.55000000000000004"/>
    <row r="12049" x14ac:dyDescent="0.55000000000000004"/>
    <row r="12050" x14ac:dyDescent="0.55000000000000004"/>
    <row r="12051" x14ac:dyDescent="0.55000000000000004"/>
    <row r="12052" x14ac:dyDescent="0.55000000000000004"/>
    <row r="12053" x14ac:dyDescent="0.55000000000000004"/>
    <row r="12054" x14ac:dyDescent="0.55000000000000004"/>
    <row r="12055" x14ac:dyDescent="0.55000000000000004"/>
    <row r="12056" x14ac:dyDescent="0.55000000000000004"/>
    <row r="12057" x14ac:dyDescent="0.55000000000000004"/>
    <row r="12058" x14ac:dyDescent="0.55000000000000004"/>
    <row r="12059" x14ac:dyDescent="0.55000000000000004"/>
    <row r="12060" x14ac:dyDescent="0.55000000000000004"/>
    <row r="12061" x14ac:dyDescent="0.55000000000000004"/>
    <row r="12062" x14ac:dyDescent="0.55000000000000004"/>
    <row r="12063" x14ac:dyDescent="0.55000000000000004"/>
    <row r="12064" x14ac:dyDescent="0.55000000000000004"/>
    <row r="12065" x14ac:dyDescent="0.55000000000000004"/>
    <row r="12066" x14ac:dyDescent="0.55000000000000004"/>
    <row r="12067" x14ac:dyDescent="0.55000000000000004"/>
    <row r="12068" x14ac:dyDescent="0.55000000000000004"/>
    <row r="12069" x14ac:dyDescent="0.55000000000000004"/>
    <row r="12070" x14ac:dyDescent="0.55000000000000004"/>
    <row r="12071" x14ac:dyDescent="0.55000000000000004"/>
    <row r="12072" x14ac:dyDescent="0.55000000000000004"/>
    <row r="12073" x14ac:dyDescent="0.55000000000000004"/>
    <row r="12074" x14ac:dyDescent="0.55000000000000004"/>
    <row r="12075" x14ac:dyDescent="0.55000000000000004"/>
    <row r="12076" x14ac:dyDescent="0.55000000000000004"/>
    <row r="12077" x14ac:dyDescent="0.55000000000000004"/>
    <row r="12078" x14ac:dyDescent="0.55000000000000004"/>
    <row r="12079" x14ac:dyDescent="0.55000000000000004"/>
    <row r="12080" x14ac:dyDescent="0.55000000000000004"/>
    <row r="12081" x14ac:dyDescent="0.55000000000000004"/>
    <row r="12082" x14ac:dyDescent="0.55000000000000004"/>
    <row r="12083" x14ac:dyDescent="0.55000000000000004"/>
    <row r="12084" x14ac:dyDescent="0.55000000000000004"/>
    <row r="12085" x14ac:dyDescent="0.55000000000000004"/>
    <row r="12086" x14ac:dyDescent="0.55000000000000004"/>
    <row r="12087" x14ac:dyDescent="0.55000000000000004"/>
    <row r="12088" x14ac:dyDescent="0.55000000000000004"/>
    <row r="12089" x14ac:dyDescent="0.55000000000000004"/>
    <row r="12090" x14ac:dyDescent="0.55000000000000004"/>
    <row r="12091" x14ac:dyDescent="0.55000000000000004"/>
    <row r="12092" x14ac:dyDescent="0.55000000000000004"/>
    <row r="12093" x14ac:dyDescent="0.55000000000000004"/>
    <row r="12094" x14ac:dyDescent="0.55000000000000004"/>
    <row r="12095" x14ac:dyDescent="0.55000000000000004"/>
    <row r="12096" x14ac:dyDescent="0.55000000000000004"/>
    <row r="12097" x14ac:dyDescent="0.55000000000000004"/>
    <row r="12098" x14ac:dyDescent="0.55000000000000004"/>
    <row r="12099" x14ac:dyDescent="0.55000000000000004"/>
    <row r="12100" x14ac:dyDescent="0.55000000000000004"/>
    <row r="12101" x14ac:dyDescent="0.55000000000000004"/>
    <row r="12102" x14ac:dyDescent="0.55000000000000004"/>
    <row r="12103" x14ac:dyDescent="0.55000000000000004"/>
    <row r="12104" x14ac:dyDescent="0.55000000000000004"/>
    <row r="12105" x14ac:dyDescent="0.55000000000000004"/>
    <row r="12106" x14ac:dyDescent="0.55000000000000004"/>
    <row r="12107" x14ac:dyDescent="0.55000000000000004"/>
    <row r="12108" x14ac:dyDescent="0.55000000000000004"/>
    <row r="12109" x14ac:dyDescent="0.55000000000000004"/>
    <row r="12110" x14ac:dyDescent="0.55000000000000004"/>
    <row r="12111" x14ac:dyDescent="0.55000000000000004"/>
    <row r="12112" x14ac:dyDescent="0.55000000000000004"/>
    <row r="12113" x14ac:dyDescent="0.55000000000000004"/>
    <row r="12114" x14ac:dyDescent="0.55000000000000004"/>
    <row r="12115" x14ac:dyDescent="0.55000000000000004"/>
    <row r="12116" x14ac:dyDescent="0.55000000000000004"/>
    <row r="12117" x14ac:dyDescent="0.55000000000000004"/>
    <row r="12118" x14ac:dyDescent="0.55000000000000004"/>
    <row r="12119" x14ac:dyDescent="0.55000000000000004"/>
    <row r="12120" x14ac:dyDescent="0.55000000000000004"/>
    <row r="12121" x14ac:dyDescent="0.55000000000000004"/>
    <row r="12122" x14ac:dyDescent="0.55000000000000004"/>
    <row r="12123" x14ac:dyDescent="0.55000000000000004"/>
    <row r="12124" x14ac:dyDescent="0.55000000000000004"/>
    <row r="12125" x14ac:dyDescent="0.55000000000000004"/>
    <row r="12126" x14ac:dyDescent="0.55000000000000004"/>
    <row r="12127" x14ac:dyDescent="0.55000000000000004"/>
    <row r="12128" x14ac:dyDescent="0.55000000000000004"/>
    <row r="12129" x14ac:dyDescent="0.55000000000000004"/>
    <row r="12130" x14ac:dyDescent="0.55000000000000004"/>
    <row r="12131" x14ac:dyDescent="0.55000000000000004"/>
    <row r="12132" x14ac:dyDescent="0.55000000000000004"/>
    <row r="12133" x14ac:dyDescent="0.55000000000000004"/>
    <row r="12134" x14ac:dyDescent="0.55000000000000004"/>
    <row r="12135" x14ac:dyDescent="0.55000000000000004"/>
    <row r="12136" x14ac:dyDescent="0.55000000000000004"/>
    <row r="12137" x14ac:dyDescent="0.55000000000000004"/>
    <row r="12138" x14ac:dyDescent="0.55000000000000004"/>
    <row r="12139" x14ac:dyDescent="0.55000000000000004"/>
    <row r="12140" x14ac:dyDescent="0.55000000000000004"/>
    <row r="12141" x14ac:dyDescent="0.55000000000000004"/>
    <row r="12142" x14ac:dyDescent="0.55000000000000004"/>
    <row r="12143" x14ac:dyDescent="0.55000000000000004"/>
    <row r="12144" x14ac:dyDescent="0.55000000000000004"/>
    <row r="12145" x14ac:dyDescent="0.55000000000000004"/>
    <row r="12146" x14ac:dyDescent="0.55000000000000004"/>
    <row r="12147" x14ac:dyDescent="0.55000000000000004"/>
    <row r="12148" x14ac:dyDescent="0.55000000000000004"/>
    <row r="12149" x14ac:dyDescent="0.55000000000000004"/>
    <row r="12150" x14ac:dyDescent="0.55000000000000004"/>
    <row r="12151" x14ac:dyDescent="0.55000000000000004"/>
    <row r="12152" x14ac:dyDescent="0.55000000000000004"/>
    <row r="12153" x14ac:dyDescent="0.55000000000000004"/>
    <row r="12154" x14ac:dyDescent="0.55000000000000004"/>
    <row r="12155" x14ac:dyDescent="0.55000000000000004"/>
    <row r="12156" x14ac:dyDescent="0.55000000000000004"/>
    <row r="12157" x14ac:dyDescent="0.55000000000000004"/>
    <row r="12158" x14ac:dyDescent="0.55000000000000004"/>
    <row r="12159" x14ac:dyDescent="0.55000000000000004"/>
    <row r="12160" x14ac:dyDescent="0.55000000000000004"/>
    <row r="12161" x14ac:dyDescent="0.55000000000000004"/>
    <row r="12162" x14ac:dyDescent="0.55000000000000004"/>
    <row r="12163" x14ac:dyDescent="0.55000000000000004"/>
    <row r="12164" x14ac:dyDescent="0.55000000000000004"/>
    <row r="12165" x14ac:dyDescent="0.55000000000000004"/>
    <row r="12166" x14ac:dyDescent="0.55000000000000004"/>
    <row r="12167" x14ac:dyDescent="0.55000000000000004"/>
    <row r="12168" x14ac:dyDescent="0.55000000000000004"/>
    <row r="12169" x14ac:dyDescent="0.55000000000000004"/>
    <row r="12170" x14ac:dyDescent="0.55000000000000004"/>
    <row r="12171" x14ac:dyDescent="0.55000000000000004"/>
    <row r="12172" x14ac:dyDescent="0.55000000000000004"/>
    <row r="12173" x14ac:dyDescent="0.55000000000000004"/>
    <row r="12174" x14ac:dyDescent="0.55000000000000004"/>
    <row r="12175" x14ac:dyDescent="0.55000000000000004"/>
    <row r="12176" x14ac:dyDescent="0.55000000000000004"/>
    <row r="12177" x14ac:dyDescent="0.55000000000000004"/>
    <row r="12178" x14ac:dyDescent="0.55000000000000004"/>
    <row r="12179" x14ac:dyDescent="0.55000000000000004"/>
    <row r="12180" x14ac:dyDescent="0.55000000000000004"/>
    <row r="12181" x14ac:dyDescent="0.55000000000000004"/>
    <row r="12182" x14ac:dyDescent="0.55000000000000004"/>
    <row r="12183" x14ac:dyDescent="0.55000000000000004"/>
    <row r="12184" x14ac:dyDescent="0.55000000000000004"/>
    <row r="12185" x14ac:dyDescent="0.55000000000000004"/>
    <row r="12186" x14ac:dyDescent="0.55000000000000004"/>
    <row r="12187" x14ac:dyDescent="0.55000000000000004"/>
    <row r="12188" x14ac:dyDescent="0.55000000000000004"/>
    <row r="12189" x14ac:dyDescent="0.55000000000000004"/>
    <row r="12190" x14ac:dyDescent="0.55000000000000004"/>
    <row r="12191" x14ac:dyDescent="0.55000000000000004"/>
    <row r="12192" x14ac:dyDescent="0.55000000000000004"/>
    <row r="12193" x14ac:dyDescent="0.55000000000000004"/>
    <row r="12194" x14ac:dyDescent="0.55000000000000004"/>
    <row r="12195" x14ac:dyDescent="0.55000000000000004"/>
    <row r="12196" x14ac:dyDescent="0.55000000000000004"/>
    <row r="12197" x14ac:dyDescent="0.55000000000000004"/>
    <row r="12198" x14ac:dyDescent="0.55000000000000004"/>
    <row r="12199" x14ac:dyDescent="0.55000000000000004"/>
    <row r="12200" x14ac:dyDescent="0.55000000000000004"/>
    <row r="12201" x14ac:dyDescent="0.55000000000000004"/>
    <row r="12202" x14ac:dyDescent="0.55000000000000004"/>
    <row r="12203" x14ac:dyDescent="0.55000000000000004"/>
    <row r="12204" x14ac:dyDescent="0.55000000000000004"/>
    <row r="12205" x14ac:dyDescent="0.55000000000000004"/>
    <row r="12206" x14ac:dyDescent="0.55000000000000004"/>
    <row r="12207" x14ac:dyDescent="0.55000000000000004"/>
    <row r="12208" x14ac:dyDescent="0.55000000000000004"/>
    <row r="12209" x14ac:dyDescent="0.55000000000000004"/>
    <row r="12210" x14ac:dyDescent="0.55000000000000004"/>
    <row r="12211" x14ac:dyDescent="0.55000000000000004"/>
    <row r="12212" x14ac:dyDescent="0.55000000000000004"/>
    <row r="12213" x14ac:dyDescent="0.55000000000000004"/>
    <row r="12214" x14ac:dyDescent="0.55000000000000004"/>
    <row r="12215" x14ac:dyDescent="0.55000000000000004"/>
    <row r="12216" x14ac:dyDescent="0.55000000000000004"/>
    <row r="12217" x14ac:dyDescent="0.55000000000000004"/>
    <row r="12218" x14ac:dyDescent="0.55000000000000004"/>
    <row r="12219" x14ac:dyDescent="0.55000000000000004"/>
    <row r="12220" x14ac:dyDescent="0.55000000000000004"/>
    <row r="12221" x14ac:dyDescent="0.55000000000000004"/>
    <row r="12222" x14ac:dyDescent="0.55000000000000004"/>
    <row r="12223" x14ac:dyDescent="0.55000000000000004"/>
    <row r="12224" x14ac:dyDescent="0.55000000000000004"/>
    <row r="12225" x14ac:dyDescent="0.55000000000000004"/>
    <row r="12226" x14ac:dyDescent="0.55000000000000004"/>
    <row r="12227" x14ac:dyDescent="0.55000000000000004"/>
    <row r="12228" x14ac:dyDescent="0.55000000000000004"/>
    <row r="12229" x14ac:dyDescent="0.55000000000000004"/>
    <row r="12230" x14ac:dyDescent="0.55000000000000004"/>
    <row r="12231" x14ac:dyDescent="0.55000000000000004"/>
    <row r="12232" x14ac:dyDescent="0.55000000000000004"/>
    <row r="12233" x14ac:dyDescent="0.55000000000000004"/>
    <row r="12234" x14ac:dyDescent="0.55000000000000004"/>
    <row r="12235" x14ac:dyDescent="0.55000000000000004"/>
    <row r="12236" x14ac:dyDescent="0.55000000000000004"/>
    <row r="12237" x14ac:dyDescent="0.55000000000000004"/>
    <row r="12238" x14ac:dyDescent="0.55000000000000004"/>
    <row r="12239" x14ac:dyDescent="0.55000000000000004"/>
    <row r="12240" x14ac:dyDescent="0.55000000000000004"/>
    <row r="12241" x14ac:dyDescent="0.55000000000000004"/>
    <row r="12242" x14ac:dyDescent="0.55000000000000004"/>
    <row r="12243" x14ac:dyDescent="0.55000000000000004"/>
    <row r="12244" x14ac:dyDescent="0.55000000000000004"/>
    <row r="12245" x14ac:dyDescent="0.55000000000000004"/>
    <row r="12246" x14ac:dyDescent="0.55000000000000004"/>
    <row r="12247" x14ac:dyDescent="0.55000000000000004"/>
    <row r="12248" x14ac:dyDescent="0.55000000000000004"/>
    <row r="12249" x14ac:dyDescent="0.55000000000000004"/>
    <row r="12250" x14ac:dyDescent="0.55000000000000004"/>
    <row r="12251" x14ac:dyDescent="0.55000000000000004"/>
    <row r="12252" x14ac:dyDescent="0.55000000000000004"/>
    <row r="12253" x14ac:dyDescent="0.55000000000000004"/>
    <row r="12254" x14ac:dyDescent="0.55000000000000004"/>
    <row r="12255" x14ac:dyDescent="0.55000000000000004"/>
    <row r="12256" x14ac:dyDescent="0.55000000000000004"/>
    <row r="12257" x14ac:dyDescent="0.55000000000000004"/>
    <row r="12258" x14ac:dyDescent="0.55000000000000004"/>
    <row r="12259" x14ac:dyDescent="0.55000000000000004"/>
    <row r="12260" x14ac:dyDescent="0.55000000000000004"/>
    <row r="12261" x14ac:dyDescent="0.55000000000000004"/>
    <row r="12262" x14ac:dyDescent="0.55000000000000004"/>
    <row r="12263" x14ac:dyDescent="0.55000000000000004"/>
    <row r="12264" x14ac:dyDescent="0.55000000000000004"/>
    <row r="12265" x14ac:dyDescent="0.55000000000000004"/>
    <row r="12266" x14ac:dyDescent="0.55000000000000004"/>
    <row r="12267" x14ac:dyDescent="0.55000000000000004"/>
    <row r="12268" x14ac:dyDescent="0.55000000000000004"/>
    <row r="12269" x14ac:dyDescent="0.55000000000000004"/>
    <row r="12270" x14ac:dyDescent="0.55000000000000004"/>
    <row r="12271" x14ac:dyDescent="0.55000000000000004"/>
    <row r="12272" x14ac:dyDescent="0.55000000000000004"/>
    <row r="12273" x14ac:dyDescent="0.55000000000000004"/>
    <row r="12274" x14ac:dyDescent="0.55000000000000004"/>
    <row r="12275" x14ac:dyDescent="0.55000000000000004"/>
    <row r="12276" x14ac:dyDescent="0.55000000000000004"/>
    <row r="12277" x14ac:dyDescent="0.55000000000000004"/>
    <row r="12278" x14ac:dyDescent="0.55000000000000004"/>
    <row r="12279" x14ac:dyDescent="0.55000000000000004"/>
    <row r="12280" x14ac:dyDescent="0.55000000000000004"/>
    <row r="12281" x14ac:dyDescent="0.55000000000000004"/>
    <row r="12282" x14ac:dyDescent="0.55000000000000004"/>
    <row r="12283" x14ac:dyDescent="0.55000000000000004"/>
    <row r="12284" x14ac:dyDescent="0.55000000000000004"/>
    <row r="12285" x14ac:dyDescent="0.55000000000000004"/>
    <row r="12286" x14ac:dyDescent="0.55000000000000004"/>
    <row r="12287" x14ac:dyDescent="0.55000000000000004"/>
    <row r="12288" x14ac:dyDescent="0.55000000000000004"/>
    <row r="12289" x14ac:dyDescent="0.55000000000000004"/>
    <row r="12290" x14ac:dyDescent="0.55000000000000004"/>
    <row r="12291" x14ac:dyDescent="0.55000000000000004"/>
    <row r="12292" x14ac:dyDescent="0.55000000000000004"/>
    <row r="12293" x14ac:dyDescent="0.55000000000000004"/>
    <row r="12294" x14ac:dyDescent="0.55000000000000004"/>
    <row r="12295" x14ac:dyDescent="0.55000000000000004"/>
    <row r="12296" x14ac:dyDescent="0.55000000000000004"/>
    <row r="12297" x14ac:dyDescent="0.55000000000000004"/>
    <row r="12298" x14ac:dyDescent="0.55000000000000004"/>
    <row r="12299" x14ac:dyDescent="0.55000000000000004"/>
    <row r="12300" x14ac:dyDescent="0.55000000000000004"/>
    <row r="12301" x14ac:dyDescent="0.55000000000000004"/>
    <row r="12302" x14ac:dyDescent="0.55000000000000004"/>
    <row r="12303" x14ac:dyDescent="0.55000000000000004"/>
    <row r="12304" x14ac:dyDescent="0.55000000000000004"/>
    <row r="12305" x14ac:dyDescent="0.55000000000000004"/>
    <row r="12306" x14ac:dyDescent="0.55000000000000004"/>
    <row r="12307" x14ac:dyDescent="0.55000000000000004"/>
    <row r="12308" x14ac:dyDescent="0.55000000000000004"/>
    <row r="12309" x14ac:dyDescent="0.55000000000000004"/>
    <row r="12310" x14ac:dyDescent="0.55000000000000004"/>
    <row r="12311" x14ac:dyDescent="0.55000000000000004"/>
    <row r="12312" x14ac:dyDescent="0.55000000000000004"/>
    <row r="12313" x14ac:dyDescent="0.55000000000000004"/>
    <row r="12314" x14ac:dyDescent="0.55000000000000004"/>
    <row r="12315" x14ac:dyDescent="0.55000000000000004"/>
    <row r="12316" x14ac:dyDescent="0.55000000000000004"/>
    <row r="12317" x14ac:dyDescent="0.55000000000000004"/>
    <row r="12318" x14ac:dyDescent="0.55000000000000004"/>
    <row r="12319" x14ac:dyDescent="0.55000000000000004"/>
    <row r="12320" x14ac:dyDescent="0.55000000000000004"/>
    <row r="12321" x14ac:dyDescent="0.55000000000000004"/>
    <row r="12322" x14ac:dyDescent="0.55000000000000004"/>
    <row r="12323" x14ac:dyDescent="0.55000000000000004"/>
    <row r="12324" x14ac:dyDescent="0.55000000000000004"/>
    <row r="12325" x14ac:dyDescent="0.55000000000000004"/>
    <row r="12326" x14ac:dyDescent="0.55000000000000004"/>
    <row r="12327" x14ac:dyDescent="0.55000000000000004"/>
    <row r="12328" x14ac:dyDescent="0.55000000000000004"/>
    <row r="12329" x14ac:dyDescent="0.55000000000000004"/>
    <row r="12330" x14ac:dyDescent="0.55000000000000004"/>
    <row r="12331" x14ac:dyDescent="0.55000000000000004"/>
    <row r="12332" x14ac:dyDescent="0.55000000000000004"/>
    <row r="12333" x14ac:dyDescent="0.55000000000000004"/>
    <row r="12334" x14ac:dyDescent="0.55000000000000004"/>
    <row r="12335" x14ac:dyDescent="0.55000000000000004"/>
    <row r="12336" x14ac:dyDescent="0.55000000000000004"/>
    <row r="12337" x14ac:dyDescent="0.55000000000000004"/>
    <row r="12338" x14ac:dyDescent="0.55000000000000004"/>
    <row r="12339" x14ac:dyDescent="0.55000000000000004"/>
    <row r="12340" x14ac:dyDescent="0.55000000000000004"/>
    <row r="12341" x14ac:dyDescent="0.55000000000000004"/>
    <row r="12342" x14ac:dyDescent="0.55000000000000004"/>
    <row r="12343" x14ac:dyDescent="0.55000000000000004"/>
    <row r="12344" x14ac:dyDescent="0.55000000000000004"/>
    <row r="12345" x14ac:dyDescent="0.55000000000000004"/>
    <row r="12346" x14ac:dyDescent="0.55000000000000004"/>
    <row r="12347" x14ac:dyDescent="0.55000000000000004"/>
    <row r="12348" x14ac:dyDescent="0.55000000000000004"/>
    <row r="12349" x14ac:dyDescent="0.55000000000000004"/>
    <row r="12350" x14ac:dyDescent="0.55000000000000004"/>
    <row r="12351" x14ac:dyDescent="0.55000000000000004"/>
    <row r="12352" x14ac:dyDescent="0.55000000000000004"/>
    <row r="12353" x14ac:dyDescent="0.55000000000000004"/>
    <row r="12354" x14ac:dyDescent="0.55000000000000004"/>
    <row r="12355" x14ac:dyDescent="0.55000000000000004"/>
    <row r="12356" x14ac:dyDescent="0.55000000000000004"/>
    <row r="12357" x14ac:dyDescent="0.55000000000000004"/>
    <row r="12358" x14ac:dyDescent="0.55000000000000004"/>
    <row r="12359" x14ac:dyDescent="0.55000000000000004"/>
    <row r="12360" x14ac:dyDescent="0.55000000000000004"/>
    <row r="12361" x14ac:dyDescent="0.55000000000000004"/>
    <row r="12362" x14ac:dyDescent="0.55000000000000004"/>
    <row r="12363" x14ac:dyDescent="0.55000000000000004"/>
    <row r="12364" x14ac:dyDescent="0.55000000000000004"/>
    <row r="12365" x14ac:dyDescent="0.55000000000000004"/>
    <row r="12366" x14ac:dyDescent="0.55000000000000004"/>
    <row r="12367" x14ac:dyDescent="0.55000000000000004"/>
    <row r="12368" x14ac:dyDescent="0.55000000000000004"/>
    <row r="12369" x14ac:dyDescent="0.55000000000000004"/>
    <row r="12370" x14ac:dyDescent="0.55000000000000004"/>
    <row r="12371" x14ac:dyDescent="0.55000000000000004"/>
    <row r="12372" x14ac:dyDescent="0.55000000000000004"/>
    <row r="12373" x14ac:dyDescent="0.55000000000000004"/>
    <row r="12374" x14ac:dyDescent="0.55000000000000004"/>
    <row r="12375" x14ac:dyDescent="0.55000000000000004"/>
    <row r="12376" x14ac:dyDescent="0.55000000000000004"/>
    <row r="12377" x14ac:dyDescent="0.55000000000000004"/>
    <row r="12378" x14ac:dyDescent="0.55000000000000004"/>
    <row r="12379" x14ac:dyDescent="0.55000000000000004"/>
    <row r="12380" x14ac:dyDescent="0.55000000000000004"/>
    <row r="12381" x14ac:dyDescent="0.55000000000000004"/>
    <row r="12382" x14ac:dyDescent="0.55000000000000004"/>
    <row r="12383" x14ac:dyDescent="0.55000000000000004"/>
    <row r="12384" x14ac:dyDescent="0.55000000000000004"/>
    <row r="12385" x14ac:dyDescent="0.55000000000000004"/>
    <row r="12386" x14ac:dyDescent="0.55000000000000004"/>
    <row r="12387" x14ac:dyDescent="0.55000000000000004"/>
    <row r="12388" x14ac:dyDescent="0.55000000000000004"/>
    <row r="12389" x14ac:dyDescent="0.55000000000000004"/>
    <row r="12390" x14ac:dyDescent="0.55000000000000004"/>
    <row r="12391" x14ac:dyDescent="0.55000000000000004"/>
    <row r="12392" x14ac:dyDescent="0.55000000000000004"/>
    <row r="12393" x14ac:dyDescent="0.55000000000000004"/>
    <row r="12394" x14ac:dyDescent="0.55000000000000004"/>
    <row r="12395" x14ac:dyDescent="0.55000000000000004"/>
    <row r="12396" x14ac:dyDescent="0.55000000000000004"/>
    <row r="12397" x14ac:dyDescent="0.55000000000000004"/>
    <row r="12398" x14ac:dyDescent="0.55000000000000004"/>
    <row r="12399" x14ac:dyDescent="0.55000000000000004"/>
    <row r="12400" x14ac:dyDescent="0.55000000000000004"/>
    <row r="12401" x14ac:dyDescent="0.55000000000000004"/>
    <row r="12402" x14ac:dyDescent="0.55000000000000004"/>
    <row r="12403" x14ac:dyDescent="0.55000000000000004"/>
    <row r="12404" x14ac:dyDescent="0.55000000000000004"/>
    <row r="12405" x14ac:dyDescent="0.55000000000000004"/>
    <row r="12406" x14ac:dyDescent="0.55000000000000004"/>
    <row r="12407" x14ac:dyDescent="0.55000000000000004"/>
    <row r="12408" x14ac:dyDescent="0.55000000000000004"/>
    <row r="12409" x14ac:dyDescent="0.55000000000000004"/>
    <row r="12410" x14ac:dyDescent="0.55000000000000004"/>
    <row r="12411" x14ac:dyDescent="0.55000000000000004"/>
    <row r="12412" x14ac:dyDescent="0.55000000000000004"/>
    <row r="12413" x14ac:dyDescent="0.55000000000000004"/>
    <row r="12414" x14ac:dyDescent="0.55000000000000004"/>
    <row r="12415" x14ac:dyDescent="0.55000000000000004"/>
    <row r="12416" x14ac:dyDescent="0.55000000000000004"/>
    <row r="12417" x14ac:dyDescent="0.55000000000000004"/>
    <row r="12418" x14ac:dyDescent="0.55000000000000004"/>
    <row r="12419" x14ac:dyDescent="0.55000000000000004"/>
    <row r="12420" x14ac:dyDescent="0.55000000000000004"/>
    <row r="12421" x14ac:dyDescent="0.55000000000000004"/>
    <row r="12422" x14ac:dyDescent="0.55000000000000004"/>
    <row r="12423" x14ac:dyDescent="0.55000000000000004"/>
    <row r="12424" x14ac:dyDescent="0.55000000000000004"/>
    <row r="12425" x14ac:dyDescent="0.55000000000000004"/>
    <row r="12426" x14ac:dyDescent="0.55000000000000004"/>
    <row r="12427" x14ac:dyDescent="0.55000000000000004"/>
    <row r="12428" x14ac:dyDescent="0.55000000000000004"/>
    <row r="12429" x14ac:dyDescent="0.55000000000000004"/>
    <row r="12430" x14ac:dyDescent="0.55000000000000004"/>
    <row r="12431" x14ac:dyDescent="0.55000000000000004"/>
    <row r="12432" x14ac:dyDescent="0.55000000000000004"/>
    <row r="12433" x14ac:dyDescent="0.55000000000000004"/>
    <row r="12434" x14ac:dyDescent="0.55000000000000004"/>
    <row r="12435" x14ac:dyDescent="0.55000000000000004"/>
    <row r="12436" x14ac:dyDescent="0.55000000000000004"/>
    <row r="12437" x14ac:dyDescent="0.55000000000000004"/>
    <row r="12438" x14ac:dyDescent="0.55000000000000004"/>
    <row r="12439" x14ac:dyDescent="0.55000000000000004"/>
    <row r="12440" x14ac:dyDescent="0.55000000000000004"/>
    <row r="12441" x14ac:dyDescent="0.55000000000000004"/>
    <row r="12442" x14ac:dyDescent="0.55000000000000004"/>
    <row r="12443" x14ac:dyDescent="0.55000000000000004"/>
    <row r="12444" x14ac:dyDescent="0.55000000000000004"/>
    <row r="12445" x14ac:dyDescent="0.55000000000000004"/>
    <row r="12446" x14ac:dyDescent="0.55000000000000004"/>
    <row r="12447" x14ac:dyDescent="0.55000000000000004"/>
    <row r="12448" x14ac:dyDescent="0.55000000000000004"/>
    <row r="12449" x14ac:dyDescent="0.55000000000000004"/>
    <row r="12450" x14ac:dyDescent="0.55000000000000004"/>
    <row r="12451" x14ac:dyDescent="0.55000000000000004"/>
    <row r="12452" x14ac:dyDescent="0.55000000000000004"/>
    <row r="12453" x14ac:dyDescent="0.55000000000000004"/>
    <row r="12454" x14ac:dyDescent="0.55000000000000004"/>
    <row r="12455" x14ac:dyDescent="0.55000000000000004"/>
    <row r="12456" x14ac:dyDescent="0.55000000000000004"/>
    <row r="12457" x14ac:dyDescent="0.55000000000000004"/>
    <row r="12458" x14ac:dyDescent="0.55000000000000004"/>
    <row r="12459" x14ac:dyDescent="0.55000000000000004"/>
    <row r="12460" x14ac:dyDescent="0.55000000000000004"/>
    <row r="12461" x14ac:dyDescent="0.55000000000000004"/>
    <row r="12462" x14ac:dyDescent="0.55000000000000004"/>
    <row r="12463" x14ac:dyDescent="0.55000000000000004"/>
    <row r="12464" x14ac:dyDescent="0.55000000000000004"/>
    <row r="12465" x14ac:dyDescent="0.55000000000000004"/>
    <row r="12466" x14ac:dyDescent="0.55000000000000004"/>
    <row r="12467" x14ac:dyDescent="0.55000000000000004"/>
    <row r="12468" x14ac:dyDescent="0.55000000000000004"/>
    <row r="12469" x14ac:dyDescent="0.55000000000000004"/>
    <row r="12470" x14ac:dyDescent="0.55000000000000004"/>
    <row r="12471" x14ac:dyDescent="0.55000000000000004"/>
    <row r="12472" x14ac:dyDescent="0.55000000000000004"/>
    <row r="12473" x14ac:dyDescent="0.55000000000000004"/>
    <row r="12474" x14ac:dyDescent="0.55000000000000004"/>
    <row r="12475" x14ac:dyDescent="0.55000000000000004"/>
    <row r="12476" x14ac:dyDescent="0.55000000000000004"/>
    <row r="12477" x14ac:dyDescent="0.55000000000000004"/>
    <row r="12478" x14ac:dyDescent="0.55000000000000004"/>
    <row r="12479" x14ac:dyDescent="0.55000000000000004"/>
    <row r="12480" x14ac:dyDescent="0.55000000000000004"/>
    <row r="12481" x14ac:dyDescent="0.55000000000000004"/>
    <row r="12482" x14ac:dyDescent="0.55000000000000004"/>
    <row r="12483" x14ac:dyDescent="0.55000000000000004"/>
    <row r="12484" x14ac:dyDescent="0.55000000000000004"/>
    <row r="12485" x14ac:dyDescent="0.55000000000000004"/>
    <row r="12486" x14ac:dyDescent="0.55000000000000004"/>
    <row r="12487" x14ac:dyDescent="0.55000000000000004"/>
    <row r="12488" x14ac:dyDescent="0.55000000000000004"/>
    <row r="12489" x14ac:dyDescent="0.55000000000000004"/>
    <row r="12490" x14ac:dyDescent="0.55000000000000004"/>
    <row r="12491" x14ac:dyDescent="0.55000000000000004"/>
    <row r="12492" x14ac:dyDescent="0.55000000000000004"/>
    <row r="12493" x14ac:dyDescent="0.55000000000000004"/>
    <row r="12494" x14ac:dyDescent="0.55000000000000004"/>
    <row r="12495" x14ac:dyDescent="0.55000000000000004"/>
    <row r="12496" x14ac:dyDescent="0.55000000000000004"/>
    <row r="12497" x14ac:dyDescent="0.55000000000000004"/>
    <row r="12498" x14ac:dyDescent="0.55000000000000004"/>
    <row r="12499" x14ac:dyDescent="0.55000000000000004"/>
    <row r="12500" x14ac:dyDescent="0.55000000000000004"/>
    <row r="12501" x14ac:dyDescent="0.55000000000000004"/>
    <row r="12502" x14ac:dyDescent="0.55000000000000004"/>
    <row r="12503" x14ac:dyDescent="0.55000000000000004"/>
    <row r="12504" x14ac:dyDescent="0.55000000000000004"/>
    <row r="12505" x14ac:dyDescent="0.55000000000000004"/>
    <row r="12506" x14ac:dyDescent="0.55000000000000004"/>
    <row r="12507" x14ac:dyDescent="0.55000000000000004"/>
    <row r="12508" x14ac:dyDescent="0.55000000000000004"/>
    <row r="12509" x14ac:dyDescent="0.55000000000000004"/>
    <row r="12510" x14ac:dyDescent="0.55000000000000004"/>
    <row r="12511" x14ac:dyDescent="0.55000000000000004"/>
    <row r="12512" x14ac:dyDescent="0.55000000000000004"/>
    <row r="12513" x14ac:dyDescent="0.55000000000000004"/>
    <row r="12514" x14ac:dyDescent="0.55000000000000004"/>
    <row r="12515" x14ac:dyDescent="0.55000000000000004"/>
    <row r="12516" x14ac:dyDescent="0.55000000000000004"/>
    <row r="12517" x14ac:dyDescent="0.55000000000000004"/>
    <row r="12518" x14ac:dyDescent="0.55000000000000004"/>
    <row r="12519" x14ac:dyDescent="0.55000000000000004"/>
    <row r="12520" x14ac:dyDescent="0.55000000000000004"/>
    <row r="12521" x14ac:dyDescent="0.55000000000000004"/>
    <row r="12522" x14ac:dyDescent="0.55000000000000004"/>
    <row r="12523" x14ac:dyDescent="0.55000000000000004"/>
    <row r="12524" x14ac:dyDescent="0.55000000000000004"/>
    <row r="12525" x14ac:dyDescent="0.55000000000000004"/>
    <row r="12526" x14ac:dyDescent="0.55000000000000004"/>
    <row r="12527" x14ac:dyDescent="0.55000000000000004"/>
    <row r="12528" x14ac:dyDescent="0.55000000000000004"/>
    <row r="12529" x14ac:dyDescent="0.55000000000000004"/>
    <row r="12530" x14ac:dyDescent="0.55000000000000004"/>
    <row r="12531" x14ac:dyDescent="0.55000000000000004"/>
    <row r="12532" x14ac:dyDescent="0.55000000000000004"/>
    <row r="12533" x14ac:dyDescent="0.55000000000000004"/>
    <row r="12534" x14ac:dyDescent="0.55000000000000004"/>
    <row r="12535" x14ac:dyDescent="0.55000000000000004"/>
    <row r="12536" x14ac:dyDescent="0.55000000000000004"/>
    <row r="12537" x14ac:dyDescent="0.55000000000000004"/>
    <row r="12538" x14ac:dyDescent="0.55000000000000004"/>
    <row r="12539" x14ac:dyDescent="0.55000000000000004"/>
    <row r="12540" x14ac:dyDescent="0.55000000000000004"/>
    <row r="12541" x14ac:dyDescent="0.55000000000000004"/>
    <row r="12542" x14ac:dyDescent="0.55000000000000004"/>
    <row r="12543" x14ac:dyDescent="0.55000000000000004"/>
    <row r="12544" x14ac:dyDescent="0.55000000000000004"/>
    <row r="12545" x14ac:dyDescent="0.55000000000000004"/>
    <row r="12546" x14ac:dyDescent="0.55000000000000004"/>
    <row r="12547" x14ac:dyDescent="0.55000000000000004"/>
    <row r="12548" x14ac:dyDescent="0.55000000000000004"/>
    <row r="12549" x14ac:dyDescent="0.55000000000000004"/>
    <row r="12550" x14ac:dyDescent="0.55000000000000004"/>
    <row r="12551" x14ac:dyDescent="0.55000000000000004"/>
    <row r="12552" x14ac:dyDescent="0.55000000000000004"/>
    <row r="12553" x14ac:dyDescent="0.55000000000000004"/>
    <row r="12554" x14ac:dyDescent="0.55000000000000004"/>
    <row r="12555" x14ac:dyDescent="0.55000000000000004"/>
    <row r="12556" x14ac:dyDescent="0.55000000000000004"/>
    <row r="12557" x14ac:dyDescent="0.55000000000000004"/>
    <row r="12558" x14ac:dyDescent="0.55000000000000004"/>
    <row r="12559" x14ac:dyDescent="0.55000000000000004"/>
    <row r="12560" x14ac:dyDescent="0.55000000000000004"/>
    <row r="12561" x14ac:dyDescent="0.55000000000000004"/>
    <row r="12562" x14ac:dyDescent="0.55000000000000004"/>
    <row r="12563" x14ac:dyDescent="0.55000000000000004"/>
    <row r="12564" x14ac:dyDescent="0.55000000000000004"/>
    <row r="12565" x14ac:dyDescent="0.55000000000000004"/>
    <row r="12566" x14ac:dyDescent="0.55000000000000004"/>
    <row r="12567" x14ac:dyDescent="0.55000000000000004"/>
    <row r="12568" x14ac:dyDescent="0.55000000000000004"/>
    <row r="12569" x14ac:dyDescent="0.55000000000000004"/>
    <row r="12570" x14ac:dyDescent="0.55000000000000004"/>
    <row r="12571" x14ac:dyDescent="0.55000000000000004"/>
    <row r="12572" x14ac:dyDescent="0.55000000000000004"/>
    <row r="12573" x14ac:dyDescent="0.55000000000000004"/>
    <row r="12574" x14ac:dyDescent="0.55000000000000004"/>
    <row r="12575" x14ac:dyDescent="0.55000000000000004"/>
    <row r="12576" x14ac:dyDescent="0.55000000000000004"/>
    <row r="12577" x14ac:dyDescent="0.55000000000000004"/>
    <row r="12578" x14ac:dyDescent="0.55000000000000004"/>
    <row r="12579" x14ac:dyDescent="0.55000000000000004"/>
    <row r="12580" x14ac:dyDescent="0.55000000000000004"/>
    <row r="12581" x14ac:dyDescent="0.55000000000000004"/>
    <row r="12582" x14ac:dyDescent="0.55000000000000004"/>
    <row r="12583" x14ac:dyDescent="0.55000000000000004"/>
    <row r="12584" x14ac:dyDescent="0.55000000000000004"/>
    <row r="12585" x14ac:dyDescent="0.55000000000000004"/>
    <row r="12586" x14ac:dyDescent="0.55000000000000004"/>
    <row r="12587" x14ac:dyDescent="0.55000000000000004"/>
    <row r="12588" x14ac:dyDescent="0.55000000000000004"/>
    <row r="12589" x14ac:dyDescent="0.55000000000000004"/>
    <row r="12590" x14ac:dyDescent="0.55000000000000004"/>
    <row r="12591" x14ac:dyDescent="0.55000000000000004"/>
    <row r="12592" x14ac:dyDescent="0.55000000000000004"/>
    <row r="12593" x14ac:dyDescent="0.55000000000000004"/>
    <row r="12594" x14ac:dyDescent="0.55000000000000004"/>
    <row r="12595" x14ac:dyDescent="0.55000000000000004"/>
    <row r="12596" x14ac:dyDescent="0.55000000000000004"/>
    <row r="12597" x14ac:dyDescent="0.55000000000000004"/>
    <row r="12598" x14ac:dyDescent="0.55000000000000004"/>
    <row r="12599" x14ac:dyDescent="0.55000000000000004"/>
    <row r="12600" x14ac:dyDescent="0.55000000000000004"/>
    <row r="12601" x14ac:dyDescent="0.55000000000000004"/>
    <row r="12602" x14ac:dyDescent="0.55000000000000004"/>
    <row r="12603" x14ac:dyDescent="0.55000000000000004"/>
    <row r="12604" x14ac:dyDescent="0.55000000000000004"/>
    <row r="12605" x14ac:dyDescent="0.55000000000000004"/>
    <row r="12606" x14ac:dyDescent="0.55000000000000004"/>
    <row r="12607" x14ac:dyDescent="0.55000000000000004"/>
    <row r="12608" x14ac:dyDescent="0.55000000000000004"/>
    <row r="12609" x14ac:dyDescent="0.55000000000000004"/>
    <row r="12610" x14ac:dyDescent="0.55000000000000004"/>
    <row r="12611" x14ac:dyDescent="0.55000000000000004"/>
    <row r="12612" x14ac:dyDescent="0.55000000000000004"/>
    <row r="12613" x14ac:dyDescent="0.55000000000000004"/>
    <row r="12614" x14ac:dyDescent="0.55000000000000004"/>
    <row r="12615" x14ac:dyDescent="0.55000000000000004"/>
    <row r="12616" x14ac:dyDescent="0.55000000000000004"/>
    <row r="12617" x14ac:dyDescent="0.55000000000000004"/>
    <row r="12618" x14ac:dyDescent="0.55000000000000004"/>
    <row r="12619" x14ac:dyDescent="0.55000000000000004"/>
    <row r="12620" x14ac:dyDescent="0.55000000000000004"/>
    <row r="12621" x14ac:dyDescent="0.55000000000000004"/>
    <row r="12622" x14ac:dyDescent="0.55000000000000004"/>
    <row r="12623" x14ac:dyDescent="0.55000000000000004"/>
    <row r="12624" x14ac:dyDescent="0.55000000000000004"/>
    <row r="12625" x14ac:dyDescent="0.55000000000000004"/>
    <row r="12626" x14ac:dyDescent="0.55000000000000004"/>
    <row r="12627" x14ac:dyDescent="0.55000000000000004"/>
    <row r="12628" x14ac:dyDescent="0.55000000000000004"/>
    <row r="12629" x14ac:dyDescent="0.55000000000000004"/>
    <row r="12630" x14ac:dyDescent="0.55000000000000004"/>
    <row r="12631" x14ac:dyDescent="0.55000000000000004"/>
    <row r="12632" x14ac:dyDescent="0.55000000000000004"/>
    <row r="12633" x14ac:dyDescent="0.55000000000000004"/>
    <row r="12634" x14ac:dyDescent="0.55000000000000004"/>
    <row r="12635" x14ac:dyDescent="0.55000000000000004"/>
    <row r="12636" x14ac:dyDescent="0.55000000000000004"/>
    <row r="12637" x14ac:dyDescent="0.55000000000000004"/>
    <row r="12638" x14ac:dyDescent="0.55000000000000004"/>
    <row r="12639" x14ac:dyDescent="0.55000000000000004"/>
    <row r="12640" x14ac:dyDescent="0.55000000000000004"/>
    <row r="12641" x14ac:dyDescent="0.55000000000000004"/>
    <row r="12642" x14ac:dyDescent="0.55000000000000004"/>
    <row r="12643" x14ac:dyDescent="0.55000000000000004"/>
    <row r="12644" x14ac:dyDescent="0.55000000000000004"/>
    <row r="12645" x14ac:dyDescent="0.55000000000000004"/>
    <row r="12646" x14ac:dyDescent="0.55000000000000004"/>
    <row r="12647" x14ac:dyDescent="0.55000000000000004"/>
    <row r="12648" x14ac:dyDescent="0.55000000000000004"/>
    <row r="12649" x14ac:dyDescent="0.55000000000000004"/>
    <row r="12650" x14ac:dyDescent="0.55000000000000004"/>
    <row r="12651" x14ac:dyDescent="0.55000000000000004"/>
    <row r="12652" x14ac:dyDescent="0.55000000000000004"/>
    <row r="12653" x14ac:dyDescent="0.55000000000000004"/>
    <row r="12654" x14ac:dyDescent="0.55000000000000004"/>
    <row r="12655" x14ac:dyDescent="0.55000000000000004"/>
    <row r="12656" x14ac:dyDescent="0.55000000000000004"/>
    <row r="12657" x14ac:dyDescent="0.55000000000000004"/>
    <row r="12658" x14ac:dyDescent="0.55000000000000004"/>
    <row r="12659" x14ac:dyDescent="0.55000000000000004"/>
    <row r="12660" x14ac:dyDescent="0.55000000000000004"/>
    <row r="12661" x14ac:dyDescent="0.55000000000000004"/>
    <row r="12662" x14ac:dyDescent="0.55000000000000004"/>
    <row r="12663" x14ac:dyDescent="0.55000000000000004"/>
    <row r="12664" x14ac:dyDescent="0.55000000000000004"/>
    <row r="12665" x14ac:dyDescent="0.55000000000000004"/>
    <row r="12666" x14ac:dyDescent="0.55000000000000004"/>
    <row r="12667" x14ac:dyDescent="0.55000000000000004"/>
    <row r="12668" x14ac:dyDescent="0.55000000000000004"/>
    <row r="12669" x14ac:dyDescent="0.55000000000000004"/>
    <row r="12670" x14ac:dyDescent="0.55000000000000004"/>
    <row r="12671" x14ac:dyDescent="0.55000000000000004"/>
    <row r="12672" x14ac:dyDescent="0.55000000000000004"/>
    <row r="12673" x14ac:dyDescent="0.55000000000000004"/>
    <row r="12674" x14ac:dyDescent="0.55000000000000004"/>
    <row r="12675" x14ac:dyDescent="0.55000000000000004"/>
    <row r="12676" x14ac:dyDescent="0.55000000000000004"/>
    <row r="12677" x14ac:dyDescent="0.55000000000000004"/>
    <row r="12678" x14ac:dyDescent="0.55000000000000004"/>
    <row r="12679" x14ac:dyDescent="0.55000000000000004"/>
    <row r="12680" x14ac:dyDescent="0.55000000000000004"/>
    <row r="12681" x14ac:dyDescent="0.55000000000000004"/>
    <row r="12682" x14ac:dyDescent="0.55000000000000004"/>
    <row r="12683" x14ac:dyDescent="0.55000000000000004"/>
    <row r="12684" x14ac:dyDescent="0.55000000000000004"/>
    <row r="12685" x14ac:dyDescent="0.55000000000000004"/>
    <row r="12686" x14ac:dyDescent="0.55000000000000004"/>
    <row r="12687" x14ac:dyDescent="0.55000000000000004"/>
    <row r="12688" x14ac:dyDescent="0.55000000000000004"/>
    <row r="12689" x14ac:dyDescent="0.55000000000000004"/>
    <row r="12690" x14ac:dyDescent="0.55000000000000004"/>
    <row r="12691" x14ac:dyDescent="0.55000000000000004"/>
    <row r="12692" x14ac:dyDescent="0.55000000000000004"/>
    <row r="12693" x14ac:dyDescent="0.55000000000000004"/>
    <row r="12694" x14ac:dyDescent="0.55000000000000004"/>
    <row r="12695" x14ac:dyDescent="0.55000000000000004"/>
    <row r="12696" x14ac:dyDescent="0.55000000000000004"/>
    <row r="12697" x14ac:dyDescent="0.55000000000000004"/>
    <row r="12698" x14ac:dyDescent="0.55000000000000004"/>
    <row r="12699" x14ac:dyDescent="0.55000000000000004"/>
    <row r="12700" x14ac:dyDescent="0.55000000000000004"/>
    <row r="12701" x14ac:dyDescent="0.55000000000000004"/>
    <row r="12702" x14ac:dyDescent="0.55000000000000004"/>
    <row r="12703" x14ac:dyDescent="0.55000000000000004"/>
    <row r="12704" x14ac:dyDescent="0.55000000000000004"/>
    <row r="12705" x14ac:dyDescent="0.55000000000000004"/>
    <row r="12706" x14ac:dyDescent="0.55000000000000004"/>
    <row r="12707" x14ac:dyDescent="0.55000000000000004"/>
    <row r="12708" x14ac:dyDescent="0.55000000000000004"/>
    <row r="12709" x14ac:dyDescent="0.55000000000000004"/>
    <row r="12710" x14ac:dyDescent="0.55000000000000004"/>
    <row r="12711" x14ac:dyDescent="0.55000000000000004"/>
    <row r="12712" x14ac:dyDescent="0.55000000000000004"/>
    <row r="12713" x14ac:dyDescent="0.55000000000000004"/>
    <row r="12714" x14ac:dyDescent="0.55000000000000004"/>
    <row r="12715" x14ac:dyDescent="0.55000000000000004"/>
    <row r="12716" x14ac:dyDescent="0.55000000000000004"/>
    <row r="12717" x14ac:dyDescent="0.55000000000000004"/>
    <row r="12718" x14ac:dyDescent="0.55000000000000004"/>
    <row r="12719" x14ac:dyDescent="0.55000000000000004"/>
    <row r="12720" x14ac:dyDescent="0.55000000000000004"/>
    <row r="12721" x14ac:dyDescent="0.55000000000000004"/>
    <row r="12722" x14ac:dyDescent="0.55000000000000004"/>
    <row r="12723" x14ac:dyDescent="0.55000000000000004"/>
    <row r="12724" x14ac:dyDescent="0.55000000000000004"/>
    <row r="12725" x14ac:dyDescent="0.55000000000000004"/>
    <row r="12726" x14ac:dyDescent="0.55000000000000004"/>
    <row r="12727" x14ac:dyDescent="0.55000000000000004"/>
    <row r="12728" x14ac:dyDescent="0.55000000000000004"/>
    <row r="12729" x14ac:dyDescent="0.55000000000000004"/>
    <row r="12730" x14ac:dyDescent="0.55000000000000004"/>
    <row r="12731" x14ac:dyDescent="0.55000000000000004"/>
    <row r="12732" x14ac:dyDescent="0.55000000000000004"/>
    <row r="12733" x14ac:dyDescent="0.55000000000000004"/>
    <row r="12734" x14ac:dyDescent="0.55000000000000004"/>
    <row r="12735" x14ac:dyDescent="0.55000000000000004"/>
    <row r="12736" x14ac:dyDescent="0.55000000000000004"/>
    <row r="12737" x14ac:dyDescent="0.55000000000000004"/>
    <row r="12738" x14ac:dyDescent="0.55000000000000004"/>
    <row r="12739" x14ac:dyDescent="0.55000000000000004"/>
    <row r="12740" x14ac:dyDescent="0.55000000000000004"/>
    <row r="12741" x14ac:dyDescent="0.55000000000000004"/>
    <row r="12742" x14ac:dyDescent="0.55000000000000004"/>
    <row r="12743" x14ac:dyDescent="0.55000000000000004"/>
    <row r="12744" x14ac:dyDescent="0.55000000000000004"/>
    <row r="12745" x14ac:dyDescent="0.55000000000000004"/>
    <row r="12746" x14ac:dyDescent="0.55000000000000004"/>
    <row r="12747" x14ac:dyDescent="0.55000000000000004"/>
    <row r="12748" x14ac:dyDescent="0.55000000000000004"/>
    <row r="12749" x14ac:dyDescent="0.55000000000000004"/>
    <row r="12750" x14ac:dyDescent="0.55000000000000004"/>
    <row r="12751" x14ac:dyDescent="0.55000000000000004"/>
    <row r="12752" x14ac:dyDescent="0.55000000000000004"/>
    <row r="12753" x14ac:dyDescent="0.55000000000000004"/>
    <row r="12754" x14ac:dyDescent="0.55000000000000004"/>
    <row r="12755" x14ac:dyDescent="0.55000000000000004"/>
    <row r="12756" x14ac:dyDescent="0.55000000000000004"/>
    <row r="12757" x14ac:dyDescent="0.55000000000000004"/>
    <row r="12758" x14ac:dyDescent="0.55000000000000004"/>
    <row r="12759" x14ac:dyDescent="0.55000000000000004"/>
    <row r="12760" x14ac:dyDescent="0.55000000000000004"/>
    <row r="12761" x14ac:dyDescent="0.55000000000000004"/>
    <row r="12762" x14ac:dyDescent="0.55000000000000004"/>
    <row r="12763" x14ac:dyDescent="0.55000000000000004"/>
    <row r="12764" x14ac:dyDescent="0.55000000000000004"/>
    <row r="12765" x14ac:dyDescent="0.55000000000000004"/>
    <row r="12766" x14ac:dyDescent="0.55000000000000004"/>
    <row r="12767" x14ac:dyDescent="0.55000000000000004"/>
    <row r="12768" x14ac:dyDescent="0.55000000000000004"/>
    <row r="12769" x14ac:dyDescent="0.55000000000000004"/>
    <row r="12770" x14ac:dyDescent="0.55000000000000004"/>
    <row r="12771" x14ac:dyDescent="0.55000000000000004"/>
    <row r="12772" x14ac:dyDescent="0.55000000000000004"/>
    <row r="12773" x14ac:dyDescent="0.55000000000000004"/>
    <row r="12774" x14ac:dyDescent="0.55000000000000004"/>
    <row r="12775" x14ac:dyDescent="0.55000000000000004"/>
    <row r="12776" x14ac:dyDescent="0.55000000000000004"/>
    <row r="12777" x14ac:dyDescent="0.55000000000000004"/>
    <row r="12778" x14ac:dyDescent="0.55000000000000004"/>
    <row r="12779" x14ac:dyDescent="0.55000000000000004"/>
    <row r="12780" x14ac:dyDescent="0.55000000000000004"/>
    <row r="12781" x14ac:dyDescent="0.55000000000000004"/>
    <row r="12782" x14ac:dyDescent="0.55000000000000004"/>
    <row r="12783" x14ac:dyDescent="0.55000000000000004"/>
    <row r="12784" x14ac:dyDescent="0.55000000000000004"/>
    <row r="12785" x14ac:dyDescent="0.55000000000000004"/>
    <row r="12786" x14ac:dyDescent="0.55000000000000004"/>
    <row r="12787" x14ac:dyDescent="0.55000000000000004"/>
    <row r="12788" x14ac:dyDescent="0.55000000000000004"/>
    <row r="12789" x14ac:dyDescent="0.55000000000000004"/>
    <row r="12790" x14ac:dyDescent="0.55000000000000004"/>
    <row r="12791" x14ac:dyDescent="0.55000000000000004"/>
    <row r="12792" x14ac:dyDescent="0.55000000000000004"/>
    <row r="12793" x14ac:dyDescent="0.55000000000000004"/>
    <row r="12794" x14ac:dyDescent="0.55000000000000004"/>
    <row r="12795" x14ac:dyDescent="0.55000000000000004"/>
    <row r="12796" x14ac:dyDescent="0.55000000000000004"/>
    <row r="12797" x14ac:dyDescent="0.55000000000000004"/>
    <row r="12798" x14ac:dyDescent="0.55000000000000004"/>
    <row r="12799" x14ac:dyDescent="0.55000000000000004"/>
    <row r="12800" x14ac:dyDescent="0.55000000000000004"/>
    <row r="12801" x14ac:dyDescent="0.55000000000000004"/>
    <row r="12802" x14ac:dyDescent="0.55000000000000004"/>
    <row r="12803" x14ac:dyDescent="0.55000000000000004"/>
    <row r="12804" x14ac:dyDescent="0.55000000000000004"/>
    <row r="12805" x14ac:dyDescent="0.55000000000000004"/>
    <row r="12806" x14ac:dyDescent="0.55000000000000004"/>
    <row r="12807" x14ac:dyDescent="0.55000000000000004"/>
    <row r="12808" x14ac:dyDescent="0.55000000000000004"/>
    <row r="12809" x14ac:dyDescent="0.55000000000000004"/>
    <row r="12810" x14ac:dyDescent="0.55000000000000004"/>
    <row r="12811" x14ac:dyDescent="0.55000000000000004"/>
    <row r="12812" x14ac:dyDescent="0.55000000000000004"/>
    <row r="12813" x14ac:dyDescent="0.55000000000000004"/>
    <row r="12814" x14ac:dyDescent="0.55000000000000004"/>
    <row r="12815" x14ac:dyDescent="0.55000000000000004"/>
    <row r="12816" x14ac:dyDescent="0.55000000000000004"/>
    <row r="12817" x14ac:dyDescent="0.55000000000000004"/>
    <row r="12818" x14ac:dyDescent="0.55000000000000004"/>
    <row r="12819" x14ac:dyDescent="0.55000000000000004"/>
    <row r="12820" x14ac:dyDescent="0.55000000000000004"/>
    <row r="12821" x14ac:dyDescent="0.55000000000000004"/>
    <row r="12822" x14ac:dyDescent="0.55000000000000004"/>
    <row r="12823" x14ac:dyDescent="0.55000000000000004"/>
    <row r="12824" x14ac:dyDescent="0.55000000000000004"/>
    <row r="12825" x14ac:dyDescent="0.55000000000000004"/>
    <row r="12826" x14ac:dyDescent="0.55000000000000004"/>
    <row r="12827" x14ac:dyDescent="0.55000000000000004"/>
    <row r="12828" x14ac:dyDescent="0.55000000000000004"/>
    <row r="12829" x14ac:dyDescent="0.55000000000000004"/>
    <row r="12830" x14ac:dyDescent="0.55000000000000004"/>
    <row r="12831" x14ac:dyDescent="0.55000000000000004"/>
    <row r="12832" x14ac:dyDescent="0.55000000000000004"/>
    <row r="12833" x14ac:dyDescent="0.55000000000000004"/>
    <row r="12834" x14ac:dyDescent="0.55000000000000004"/>
    <row r="12835" x14ac:dyDescent="0.55000000000000004"/>
    <row r="12836" x14ac:dyDescent="0.55000000000000004"/>
    <row r="12837" x14ac:dyDescent="0.55000000000000004"/>
    <row r="12838" x14ac:dyDescent="0.55000000000000004"/>
    <row r="12839" x14ac:dyDescent="0.55000000000000004"/>
    <row r="12840" x14ac:dyDescent="0.55000000000000004"/>
    <row r="12841" x14ac:dyDescent="0.55000000000000004"/>
    <row r="12842" x14ac:dyDescent="0.55000000000000004"/>
    <row r="12843" x14ac:dyDescent="0.55000000000000004"/>
    <row r="12844" x14ac:dyDescent="0.55000000000000004"/>
    <row r="12845" x14ac:dyDescent="0.55000000000000004"/>
    <row r="12846" x14ac:dyDescent="0.55000000000000004"/>
    <row r="12847" x14ac:dyDescent="0.55000000000000004"/>
    <row r="12848" x14ac:dyDescent="0.55000000000000004"/>
    <row r="12849" x14ac:dyDescent="0.55000000000000004"/>
    <row r="12850" x14ac:dyDescent="0.55000000000000004"/>
    <row r="12851" x14ac:dyDescent="0.55000000000000004"/>
    <row r="12852" x14ac:dyDescent="0.55000000000000004"/>
    <row r="12853" x14ac:dyDescent="0.55000000000000004"/>
    <row r="12854" x14ac:dyDescent="0.55000000000000004"/>
    <row r="12855" x14ac:dyDescent="0.55000000000000004"/>
    <row r="12856" x14ac:dyDescent="0.55000000000000004"/>
    <row r="12857" x14ac:dyDescent="0.55000000000000004"/>
    <row r="12858" x14ac:dyDescent="0.55000000000000004"/>
    <row r="12859" x14ac:dyDescent="0.55000000000000004"/>
    <row r="12860" x14ac:dyDescent="0.55000000000000004"/>
    <row r="12861" x14ac:dyDescent="0.55000000000000004"/>
    <row r="12862" x14ac:dyDescent="0.55000000000000004"/>
    <row r="12863" x14ac:dyDescent="0.55000000000000004"/>
    <row r="12864" x14ac:dyDescent="0.55000000000000004"/>
    <row r="12865" x14ac:dyDescent="0.55000000000000004"/>
    <row r="12866" x14ac:dyDescent="0.55000000000000004"/>
    <row r="12867" x14ac:dyDescent="0.55000000000000004"/>
    <row r="12868" x14ac:dyDescent="0.55000000000000004"/>
    <row r="12869" x14ac:dyDescent="0.55000000000000004"/>
    <row r="12870" x14ac:dyDescent="0.55000000000000004"/>
    <row r="12871" x14ac:dyDescent="0.55000000000000004"/>
    <row r="12872" x14ac:dyDescent="0.55000000000000004"/>
    <row r="12873" x14ac:dyDescent="0.55000000000000004"/>
    <row r="12874" x14ac:dyDescent="0.55000000000000004"/>
    <row r="12875" x14ac:dyDescent="0.55000000000000004"/>
    <row r="12876" x14ac:dyDescent="0.55000000000000004"/>
    <row r="12877" x14ac:dyDescent="0.55000000000000004"/>
    <row r="12878" x14ac:dyDescent="0.55000000000000004"/>
    <row r="12879" x14ac:dyDescent="0.55000000000000004"/>
    <row r="12880" x14ac:dyDescent="0.55000000000000004"/>
    <row r="12881" x14ac:dyDescent="0.55000000000000004"/>
    <row r="12882" x14ac:dyDescent="0.55000000000000004"/>
    <row r="12883" x14ac:dyDescent="0.55000000000000004"/>
    <row r="12884" x14ac:dyDescent="0.55000000000000004"/>
    <row r="12885" x14ac:dyDescent="0.55000000000000004"/>
    <row r="12886" x14ac:dyDescent="0.55000000000000004"/>
    <row r="12887" x14ac:dyDescent="0.55000000000000004"/>
    <row r="12888" x14ac:dyDescent="0.55000000000000004"/>
    <row r="12889" x14ac:dyDescent="0.55000000000000004"/>
    <row r="12890" x14ac:dyDescent="0.55000000000000004"/>
    <row r="12891" x14ac:dyDescent="0.55000000000000004"/>
    <row r="12892" x14ac:dyDescent="0.55000000000000004"/>
    <row r="12893" x14ac:dyDescent="0.55000000000000004"/>
    <row r="12894" x14ac:dyDescent="0.55000000000000004"/>
    <row r="12895" x14ac:dyDescent="0.55000000000000004"/>
    <row r="12896" x14ac:dyDescent="0.55000000000000004"/>
    <row r="12897" x14ac:dyDescent="0.55000000000000004"/>
    <row r="12898" x14ac:dyDescent="0.55000000000000004"/>
    <row r="12899" x14ac:dyDescent="0.55000000000000004"/>
    <row r="12900" x14ac:dyDescent="0.55000000000000004"/>
    <row r="12901" x14ac:dyDescent="0.55000000000000004"/>
    <row r="12902" x14ac:dyDescent="0.55000000000000004"/>
    <row r="12903" x14ac:dyDescent="0.55000000000000004"/>
    <row r="12904" x14ac:dyDescent="0.55000000000000004"/>
    <row r="12905" x14ac:dyDescent="0.55000000000000004"/>
    <row r="12906" x14ac:dyDescent="0.55000000000000004"/>
    <row r="12907" x14ac:dyDescent="0.55000000000000004"/>
    <row r="12908" x14ac:dyDescent="0.55000000000000004"/>
    <row r="12909" x14ac:dyDescent="0.55000000000000004"/>
    <row r="12910" x14ac:dyDescent="0.55000000000000004"/>
    <row r="12911" x14ac:dyDescent="0.55000000000000004"/>
    <row r="12912" x14ac:dyDescent="0.55000000000000004"/>
    <row r="12913" x14ac:dyDescent="0.55000000000000004"/>
    <row r="12914" x14ac:dyDescent="0.55000000000000004"/>
    <row r="12915" x14ac:dyDescent="0.55000000000000004"/>
    <row r="12916" x14ac:dyDescent="0.55000000000000004"/>
    <row r="12917" x14ac:dyDescent="0.55000000000000004"/>
    <row r="12918" x14ac:dyDescent="0.55000000000000004"/>
    <row r="12919" x14ac:dyDescent="0.55000000000000004"/>
    <row r="12920" x14ac:dyDescent="0.55000000000000004"/>
    <row r="12921" x14ac:dyDescent="0.55000000000000004"/>
    <row r="12922" x14ac:dyDescent="0.55000000000000004"/>
    <row r="12923" x14ac:dyDescent="0.55000000000000004"/>
    <row r="12924" x14ac:dyDescent="0.55000000000000004"/>
    <row r="12925" x14ac:dyDescent="0.55000000000000004"/>
    <row r="12926" x14ac:dyDescent="0.55000000000000004"/>
    <row r="12927" x14ac:dyDescent="0.55000000000000004"/>
    <row r="12928" x14ac:dyDescent="0.55000000000000004"/>
    <row r="12929" x14ac:dyDescent="0.55000000000000004"/>
    <row r="12930" x14ac:dyDescent="0.55000000000000004"/>
    <row r="12931" x14ac:dyDescent="0.55000000000000004"/>
    <row r="12932" x14ac:dyDescent="0.55000000000000004"/>
    <row r="12933" x14ac:dyDescent="0.55000000000000004"/>
    <row r="12934" x14ac:dyDescent="0.55000000000000004"/>
    <row r="12935" x14ac:dyDescent="0.55000000000000004"/>
    <row r="12936" x14ac:dyDescent="0.55000000000000004"/>
    <row r="12937" x14ac:dyDescent="0.55000000000000004"/>
    <row r="12938" x14ac:dyDescent="0.55000000000000004"/>
    <row r="12939" x14ac:dyDescent="0.55000000000000004"/>
    <row r="12940" x14ac:dyDescent="0.55000000000000004"/>
    <row r="12941" x14ac:dyDescent="0.55000000000000004"/>
    <row r="12942" x14ac:dyDescent="0.55000000000000004"/>
    <row r="12943" x14ac:dyDescent="0.55000000000000004"/>
    <row r="12944" x14ac:dyDescent="0.55000000000000004"/>
    <row r="12945" x14ac:dyDescent="0.55000000000000004"/>
    <row r="12946" x14ac:dyDescent="0.55000000000000004"/>
    <row r="12947" x14ac:dyDescent="0.55000000000000004"/>
    <row r="12948" x14ac:dyDescent="0.55000000000000004"/>
    <row r="12949" x14ac:dyDescent="0.55000000000000004"/>
    <row r="12950" x14ac:dyDescent="0.55000000000000004"/>
    <row r="12951" x14ac:dyDescent="0.55000000000000004"/>
    <row r="12952" x14ac:dyDescent="0.55000000000000004"/>
    <row r="12953" x14ac:dyDescent="0.55000000000000004"/>
    <row r="12954" x14ac:dyDescent="0.55000000000000004"/>
    <row r="12955" x14ac:dyDescent="0.55000000000000004"/>
    <row r="12956" x14ac:dyDescent="0.55000000000000004"/>
    <row r="12957" x14ac:dyDescent="0.55000000000000004"/>
    <row r="12958" x14ac:dyDescent="0.55000000000000004"/>
    <row r="12959" x14ac:dyDescent="0.55000000000000004"/>
    <row r="12960" x14ac:dyDescent="0.55000000000000004"/>
    <row r="12961" x14ac:dyDescent="0.55000000000000004"/>
    <row r="12962" x14ac:dyDescent="0.55000000000000004"/>
    <row r="12963" x14ac:dyDescent="0.55000000000000004"/>
    <row r="12964" x14ac:dyDescent="0.55000000000000004"/>
    <row r="12965" x14ac:dyDescent="0.55000000000000004"/>
    <row r="12966" x14ac:dyDescent="0.55000000000000004"/>
    <row r="12967" x14ac:dyDescent="0.55000000000000004"/>
    <row r="12968" x14ac:dyDescent="0.55000000000000004"/>
    <row r="12969" x14ac:dyDescent="0.55000000000000004"/>
    <row r="12970" x14ac:dyDescent="0.55000000000000004"/>
    <row r="12971" x14ac:dyDescent="0.55000000000000004"/>
    <row r="12972" x14ac:dyDescent="0.55000000000000004"/>
    <row r="12973" x14ac:dyDescent="0.55000000000000004"/>
    <row r="12974" x14ac:dyDescent="0.55000000000000004"/>
    <row r="12975" x14ac:dyDescent="0.55000000000000004"/>
    <row r="12976" x14ac:dyDescent="0.55000000000000004"/>
    <row r="12977" x14ac:dyDescent="0.55000000000000004"/>
    <row r="12978" x14ac:dyDescent="0.55000000000000004"/>
    <row r="12979" x14ac:dyDescent="0.55000000000000004"/>
    <row r="12980" x14ac:dyDescent="0.55000000000000004"/>
    <row r="12981" x14ac:dyDescent="0.55000000000000004"/>
    <row r="12982" x14ac:dyDescent="0.55000000000000004"/>
    <row r="12983" x14ac:dyDescent="0.55000000000000004"/>
    <row r="12984" x14ac:dyDescent="0.55000000000000004"/>
    <row r="12985" x14ac:dyDescent="0.55000000000000004"/>
    <row r="12986" x14ac:dyDescent="0.55000000000000004"/>
    <row r="12987" x14ac:dyDescent="0.55000000000000004"/>
    <row r="12988" x14ac:dyDescent="0.55000000000000004"/>
    <row r="12989" x14ac:dyDescent="0.55000000000000004"/>
    <row r="12990" x14ac:dyDescent="0.55000000000000004"/>
    <row r="12991" x14ac:dyDescent="0.55000000000000004"/>
    <row r="12992" x14ac:dyDescent="0.55000000000000004"/>
    <row r="12993" x14ac:dyDescent="0.55000000000000004"/>
    <row r="12994" x14ac:dyDescent="0.55000000000000004"/>
    <row r="12995" x14ac:dyDescent="0.55000000000000004"/>
    <row r="12996" x14ac:dyDescent="0.55000000000000004"/>
    <row r="12997" x14ac:dyDescent="0.55000000000000004"/>
    <row r="12998" x14ac:dyDescent="0.55000000000000004"/>
    <row r="12999" x14ac:dyDescent="0.55000000000000004"/>
    <row r="13000" x14ac:dyDescent="0.55000000000000004"/>
    <row r="13001" x14ac:dyDescent="0.55000000000000004"/>
    <row r="13002" x14ac:dyDescent="0.55000000000000004"/>
    <row r="13003" x14ac:dyDescent="0.55000000000000004"/>
    <row r="13004" x14ac:dyDescent="0.55000000000000004"/>
    <row r="13005" x14ac:dyDescent="0.55000000000000004"/>
    <row r="13006" x14ac:dyDescent="0.55000000000000004"/>
    <row r="13007" x14ac:dyDescent="0.55000000000000004"/>
    <row r="13008" x14ac:dyDescent="0.55000000000000004"/>
    <row r="13009" x14ac:dyDescent="0.55000000000000004"/>
    <row r="13010" x14ac:dyDescent="0.55000000000000004"/>
    <row r="13011" x14ac:dyDescent="0.55000000000000004"/>
    <row r="13012" x14ac:dyDescent="0.55000000000000004"/>
    <row r="13013" x14ac:dyDescent="0.55000000000000004"/>
    <row r="13014" x14ac:dyDescent="0.55000000000000004"/>
    <row r="13015" x14ac:dyDescent="0.55000000000000004"/>
    <row r="13016" x14ac:dyDescent="0.55000000000000004"/>
    <row r="13017" x14ac:dyDescent="0.55000000000000004"/>
    <row r="13018" x14ac:dyDescent="0.55000000000000004"/>
    <row r="13019" x14ac:dyDescent="0.55000000000000004"/>
    <row r="13020" x14ac:dyDescent="0.55000000000000004"/>
    <row r="13021" x14ac:dyDescent="0.55000000000000004"/>
    <row r="13022" x14ac:dyDescent="0.55000000000000004"/>
    <row r="13023" x14ac:dyDescent="0.55000000000000004"/>
    <row r="13024" x14ac:dyDescent="0.55000000000000004"/>
    <row r="13025" x14ac:dyDescent="0.55000000000000004"/>
    <row r="13026" x14ac:dyDescent="0.55000000000000004"/>
    <row r="13027" x14ac:dyDescent="0.55000000000000004"/>
    <row r="13028" x14ac:dyDescent="0.55000000000000004"/>
    <row r="13029" x14ac:dyDescent="0.55000000000000004"/>
    <row r="13030" x14ac:dyDescent="0.55000000000000004"/>
    <row r="13031" x14ac:dyDescent="0.55000000000000004"/>
    <row r="13032" x14ac:dyDescent="0.55000000000000004"/>
    <row r="13033" x14ac:dyDescent="0.55000000000000004"/>
    <row r="13034" x14ac:dyDescent="0.55000000000000004"/>
    <row r="13035" x14ac:dyDescent="0.55000000000000004"/>
    <row r="13036" x14ac:dyDescent="0.55000000000000004"/>
    <row r="13037" x14ac:dyDescent="0.55000000000000004"/>
    <row r="13038" x14ac:dyDescent="0.55000000000000004"/>
    <row r="13039" x14ac:dyDescent="0.55000000000000004"/>
    <row r="13040" x14ac:dyDescent="0.55000000000000004"/>
    <row r="13041" x14ac:dyDescent="0.55000000000000004"/>
    <row r="13042" x14ac:dyDescent="0.55000000000000004"/>
    <row r="13043" x14ac:dyDescent="0.55000000000000004"/>
    <row r="13044" x14ac:dyDescent="0.55000000000000004"/>
    <row r="13045" x14ac:dyDescent="0.55000000000000004"/>
    <row r="13046" x14ac:dyDescent="0.55000000000000004"/>
    <row r="13047" x14ac:dyDescent="0.55000000000000004"/>
    <row r="13048" x14ac:dyDescent="0.55000000000000004"/>
    <row r="13049" x14ac:dyDescent="0.55000000000000004"/>
    <row r="13050" x14ac:dyDescent="0.55000000000000004"/>
    <row r="13051" x14ac:dyDescent="0.55000000000000004"/>
    <row r="13052" x14ac:dyDescent="0.55000000000000004"/>
    <row r="13053" x14ac:dyDescent="0.55000000000000004"/>
    <row r="13054" x14ac:dyDescent="0.55000000000000004"/>
    <row r="13055" x14ac:dyDescent="0.55000000000000004"/>
    <row r="13056" x14ac:dyDescent="0.55000000000000004"/>
    <row r="13057" x14ac:dyDescent="0.55000000000000004"/>
    <row r="13058" x14ac:dyDescent="0.55000000000000004"/>
    <row r="13059" x14ac:dyDescent="0.55000000000000004"/>
    <row r="13060" x14ac:dyDescent="0.55000000000000004"/>
    <row r="13061" x14ac:dyDescent="0.55000000000000004"/>
    <row r="13062" x14ac:dyDescent="0.55000000000000004"/>
    <row r="13063" x14ac:dyDescent="0.55000000000000004"/>
    <row r="13064" x14ac:dyDescent="0.55000000000000004"/>
    <row r="13065" x14ac:dyDescent="0.55000000000000004"/>
    <row r="13066" x14ac:dyDescent="0.55000000000000004"/>
    <row r="13067" x14ac:dyDescent="0.55000000000000004"/>
    <row r="13068" x14ac:dyDescent="0.55000000000000004"/>
    <row r="13069" x14ac:dyDescent="0.55000000000000004"/>
    <row r="13070" x14ac:dyDescent="0.55000000000000004"/>
    <row r="13071" x14ac:dyDescent="0.55000000000000004"/>
    <row r="13072" x14ac:dyDescent="0.55000000000000004"/>
    <row r="13073" x14ac:dyDescent="0.55000000000000004"/>
    <row r="13074" x14ac:dyDescent="0.55000000000000004"/>
    <row r="13075" x14ac:dyDescent="0.55000000000000004"/>
    <row r="13076" x14ac:dyDescent="0.55000000000000004"/>
    <row r="13077" x14ac:dyDescent="0.55000000000000004"/>
    <row r="13078" x14ac:dyDescent="0.55000000000000004"/>
    <row r="13079" x14ac:dyDescent="0.55000000000000004"/>
    <row r="13080" x14ac:dyDescent="0.55000000000000004"/>
    <row r="13081" x14ac:dyDescent="0.55000000000000004"/>
    <row r="13082" x14ac:dyDescent="0.55000000000000004"/>
    <row r="13083" x14ac:dyDescent="0.55000000000000004"/>
    <row r="13084" x14ac:dyDescent="0.55000000000000004"/>
    <row r="13085" x14ac:dyDescent="0.55000000000000004"/>
    <row r="13086" x14ac:dyDescent="0.55000000000000004"/>
    <row r="13087" x14ac:dyDescent="0.55000000000000004"/>
    <row r="13088" x14ac:dyDescent="0.55000000000000004"/>
    <row r="13089" x14ac:dyDescent="0.55000000000000004"/>
    <row r="13090" x14ac:dyDescent="0.55000000000000004"/>
    <row r="13091" x14ac:dyDescent="0.55000000000000004"/>
    <row r="13092" x14ac:dyDescent="0.55000000000000004"/>
    <row r="13093" x14ac:dyDescent="0.55000000000000004"/>
    <row r="13094" x14ac:dyDescent="0.55000000000000004"/>
    <row r="13095" x14ac:dyDescent="0.55000000000000004"/>
    <row r="13096" x14ac:dyDescent="0.55000000000000004"/>
    <row r="13097" x14ac:dyDescent="0.55000000000000004"/>
    <row r="13098" x14ac:dyDescent="0.55000000000000004"/>
    <row r="13099" x14ac:dyDescent="0.55000000000000004"/>
    <row r="13100" x14ac:dyDescent="0.55000000000000004"/>
    <row r="13101" x14ac:dyDescent="0.55000000000000004"/>
    <row r="13102" x14ac:dyDescent="0.55000000000000004"/>
    <row r="13103" x14ac:dyDescent="0.55000000000000004"/>
    <row r="13104" x14ac:dyDescent="0.55000000000000004"/>
    <row r="13105" x14ac:dyDescent="0.55000000000000004"/>
    <row r="13106" x14ac:dyDescent="0.55000000000000004"/>
    <row r="13107" x14ac:dyDescent="0.55000000000000004"/>
    <row r="13108" x14ac:dyDescent="0.55000000000000004"/>
    <row r="13109" x14ac:dyDescent="0.55000000000000004"/>
    <row r="13110" x14ac:dyDescent="0.55000000000000004"/>
    <row r="13111" x14ac:dyDescent="0.55000000000000004"/>
    <row r="13112" x14ac:dyDescent="0.55000000000000004"/>
    <row r="13113" x14ac:dyDescent="0.55000000000000004"/>
    <row r="13114" x14ac:dyDescent="0.55000000000000004"/>
    <row r="13115" x14ac:dyDescent="0.55000000000000004"/>
    <row r="13116" x14ac:dyDescent="0.55000000000000004"/>
    <row r="13117" x14ac:dyDescent="0.55000000000000004"/>
    <row r="13118" x14ac:dyDescent="0.55000000000000004"/>
    <row r="13119" x14ac:dyDescent="0.55000000000000004"/>
    <row r="13120" x14ac:dyDescent="0.55000000000000004"/>
    <row r="13121" x14ac:dyDescent="0.55000000000000004"/>
    <row r="13122" x14ac:dyDescent="0.55000000000000004"/>
    <row r="13123" x14ac:dyDescent="0.55000000000000004"/>
    <row r="13124" x14ac:dyDescent="0.55000000000000004"/>
    <row r="13125" x14ac:dyDescent="0.55000000000000004"/>
    <row r="13126" x14ac:dyDescent="0.55000000000000004"/>
    <row r="13127" x14ac:dyDescent="0.55000000000000004"/>
    <row r="13128" x14ac:dyDescent="0.55000000000000004"/>
    <row r="13129" x14ac:dyDescent="0.55000000000000004"/>
    <row r="13130" x14ac:dyDescent="0.55000000000000004"/>
    <row r="13131" x14ac:dyDescent="0.55000000000000004"/>
    <row r="13132" x14ac:dyDescent="0.55000000000000004"/>
    <row r="13133" x14ac:dyDescent="0.55000000000000004"/>
    <row r="13134" x14ac:dyDescent="0.55000000000000004"/>
    <row r="13135" x14ac:dyDescent="0.55000000000000004"/>
    <row r="13136" x14ac:dyDescent="0.55000000000000004"/>
    <row r="13137" x14ac:dyDescent="0.55000000000000004"/>
    <row r="13138" x14ac:dyDescent="0.55000000000000004"/>
    <row r="13139" x14ac:dyDescent="0.55000000000000004"/>
    <row r="13140" x14ac:dyDescent="0.55000000000000004"/>
    <row r="13141" x14ac:dyDescent="0.55000000000000004"/>
    <row r="13142" x14ac:dyDescent="0.55000000000000004"/>
    <row r="13143" x14ac:dyDescent="0.55000000000000004"/>
    <row r="13144" x14ac:dyDescent="0.55000000000000004"/>
    <row r="13145" x14ac:dyDescent="0.55000000000000004"/>
    <row r="13146" x14ac:dyDescent="0.55000000000000004"/>
    <row r="13147" x14ac:dyDescent="0.55000000000000004"/>
    <row r="13148" x14ac:dyDescent="0.55000000000000004"/>
    <row r="13149" x14ac:dyDescent="0.55000000000000004"/>
    <row r="13150" x14ac:dyDescent="0.55000000000000004"/>
    <row r="13151" x14ac:dyDescent="0.55000000000000004"/>
    <row r="13152" x14ac:dyDescent="0.55000000000000004"/>
    <row r="13153" x14ac:dyDescent="0.55000000000000004"/>
    <row r="13154" x14ac:dyDescent="0.55000000000000004"/>
    <row r="13155" x14ac:dyDescent="0.55000000000000004"/>
    <row r="13156" x14ac:dyDescent="0.55000000000000004"/>
    <row r="13157" x14ac:dyDescent="0.55000000000000004"/>
    <row r="13158" x14ac:dyDescent="0.55000000000000004"/>
    <row r="13159" x14ac:dyDescent="0.55000000000000004"/>
    <row r="13160" x14ac:dyDescent="0.55000000000000004"/>
    <row r="13161" x14ac:dyDescent="0.55000000000000004"/>
    <row r="13162" x14ac:dyDescent="0.55000000000000004"/>
    <row r="13163" x14ac:dyDescent="0.55000000000000004"/>
    <row r="13164" x14ac:dyDescent="0.55000000000000004"/>
    <row r="13165" x14ac:dyDescent="0.55000000000000004"/>
    <row r="13166" x14ac:dyDescent="0.55000000000000004"/>
    <row r="13167" x14ac:dyDescent="0.55000000000000004"/>
    <row r="13168" x14ac:dyDescent="0.55000000000000004"/>
    <row r="13169" x14ac:dyDescent="0.55000000000000004"/>
    <row r="13170" x14ac:dyDescent="0.55000000000000004"/>
    <row r="13171" x14ac:dyDescent="0.55000000000000004"/>
    <row r="13172" x14ac:dyDescent="0.55000000000000004"/>
    <row r="13173" x14ac:dyDescent="0.55000000000000004"/>
    <row r="13174" x14ac:dyDescent="0.55000000000000004"/>
    <row r="13175" x14ac:dyDescent="0.55000000000000004"/>
    <row r="13176" x14ac:dyDescent="0.55000000000000004"/>
    <row r="13177" x14ac:dyDescent="0.55000000000000004"/>
    <row r="13178" x14ac:dyDescent="0.55000000000000004"/>
    <row r="13179" x14ac:dyDescent="0.55000000000000004"/>
    <row r="13180" x14ac:dyDescent="0.55000000000000004"/>
    <row r="13181" x14ac:dyDescent="0.55000000000000004"/>
    <row r="13182" x14ac:dyDescent="0.55000000000000004"/>
    <row r="13183" x14ac:dyDescent="0.55000000000000004"/>
    <row r="13184" x14ac:dyDescent="0.55000000000000004"/>
    <row r="13185" x14ac:dyDescent="0.55000000000000004"/>
    <row r="13186" x14ac:dyDescent="0.55000000000000004"/>
    <row r="13187" x14ac:dyDescent="0.55000000000000004"/>
    <row r="13188" x14ac:dyDescent="0.55000000000000004"/>
    <row r="13189" x14ac:dyDescent="0.55000000000000004"/>
    <row r="13190" x14ac:dyDescent="0.55000000000000004"/>
    <row r="13191" x14ac:dyDescent="0.55000000000000004"/>
    <row r="13192" x14ac:dyDescent="0.55000000000000004"/>
    <row r="13193" x14ac:dyDescent="0.55000000000000004"/>
    <row r="13194" x14ac:dyDescent="0.55000000000000004"/>
    <row r="13195" x14ac:dyDescent="0.55000000000000004"/>
    <row r="13196" x14ac:dyDescent="0.55000000000000004"/>
    <row r="13197" x14ac:dyDescent="0.55000000000000004"/>
    <row r="13198" x14ac:dyDescent="0.55000000000000004"/>
    <row r="13199" x14ac:dyDescent="0.55000000000000004"/>
    <row r="13200" x14ac:dyDescent="0.55000000000000004"/>
    <row r="13201" x14ac:dyDescent="0.55000000000000004"/>
    <row r="13202" x14ac:dyDescent="0.55000000000000004"/>
    <row r="13203" x14ac:dyDescent="0.55000000000000004"/>
    <row r="13204" x14ac:dyDescent="0.55000000000000004"/>
    <row r="13205" x14ac:dyDescent="0.55000000000000004"/>
    <row r="13206" x14ac:dyDescent="0.55000000000000004"/>
    <row r="13207" x14ac:dyDescent="0.55000000000000004"/>
    <row r="13208" x14ac:dyDescent="0.55000000000000004"/>
    <row r="13209" x14ac:dyDescent="0.55000000000000004"/>
    <row r="13210" x14ac:dyDescent="0.55000000000000004"/>
    <row r="13211" x14ac:dyDescent="0.55000000000000004"/>
    <row r="13212" x14ac:dyDescent="0.55000000000000004"/>
    <row r="13213" x14ac:dyDescent="0.55000000000000004"/>
    <row r="13214" x14ac:dyDescent="0.55000000000000004"/>
    <row r="13215" x14ac:dyDescent="0.55000000000000004"/>
    <row r="13216" x14ac:dyDescent="0.55000000000000004"/>
    <row r="13217" x14ac:dyDescent="0.55000000000000004"/>
    <row r="13218" x14ac:dyDescent="0.55000000000000004"/>
    <row r="13219" x14ac:dyDescent="0.55000000000000004"/>
    <row r="13220" x14ac:dyDescent="0.55000000000000004"/>
    <row r="13221" x14ac:dyDescent="0.55000000000000004"/>
    <row r="13222" x14ac:dyDescent="0.55000000000000004"/>
    <row r="13223" x14ac:dyDescent="0.55000000000000004"/>
    <row r="13224" x14ac:dyDescent="0.55000000000000004"/>
    <row r="13225" x14ac:dyDescent="0.55000000000000004"/>
    <row r="13226" x14ac:dyDescent="0.55000000000000004"/>
    <row r="13227" x14ac:dyDescent="0.55000000000000004"/>
    <row r="13228" x14ac:dyDescent="0.55000000000000004"/>
    <row r="13229" x14ac:dyDescent="0.55000000000000004"/>
    <row r="13230" x14ac:dyDescent="0.55000000000000004"/>
    <row r="13231" x14ac:dyDescent="0.55000000000000004"/>
    <row r="13232" x14ac:dyDescent="0.55000000000000004"/>
    <row r="13233" x14ac:dyDescent="0.55000000000000004"/>
    <row r="13234" x14ac:dyDescent="0.55000000000000004"/>
    <row r="13235" x14ac:dyDescent="0.55000000000000004"/>
    <row r="13236" x14ac:dyDescent="0.55000000000000004"/>
    <row r="13237" x14ac:dyDescent="0.55000000000000004"/>
    <row r="13238" x14ac:dyDescent="0.55000000000000004"/>
    <row r="13239" x14ac:dyDescent="0.55000000000000004"/>
    <row r="13240" x14ac:dyDescent="0.55000000000000004"/>
    <row r="13241" x14ac:dyDescent="0.55000000000000004"/>
    <row r="13242" x14ac:dyDescent="0.55000000000000004"/>
    <row r="13243" x14ac:dyDescent="0.55000000000000004"/>
    <row r="13244" x14ac:dyDescent="0.55000000000000004"/>
    <row r="13245" x14ac:dyDescent="0.55000000000000004"/>
    <row r="13246" x14ac:dyDescent="0.55000000000000004"/>
    <row r="13247" x14ac:dyDescent="0.55000000000000004"/>
    <row r="13248" x14ac:dyDescent="0.55000000000000004"/>
    <row r="13249" x14ac:dyDescent="0.55000000000000004"/>
    <row r="13250" x14ac:dyDescent="0.55000000000000004"/>
    <row r="13251" x14ac:dyDescent="0.55000000000000004"/>
    <row r="13252" x14ac:dyDescent="0.55000000000000004"/>
    <row r="13253" x14ac:dyDescent="0.55000000000000004"/>
    <row r="13254" x14ac:dyDescent="0.55000000000000004"/>
    <row r="13255" x14ac:dyDescent="0.55000000000000004"/>
    <row r="13256" x14ac:dyDescent="0.55000000000000004"/>
    <row r="13257" x14ac:dyDescent="0.55000000000000004"/>
    <row r="13258" x14ac:dyDescent="0.55000000000000004"/>
    <row r="13259" x14ac:dyDescent="0.55000000000000004"/>
    <row r="13260" x14ac:dyDescent="0.55000000000000004"/>
    <row r="13261" x14ac:dyDescent="0.55000000000000004"/>
    <row r="13262" x14ac:dyDescent="0.55000000000000004"/>
    <row r="13263" x14ac:dyDescent="0.55000000000000004"/>
    <row r="13264" x14ac:dyDescent="0.55000000000000004"/>
    <row r="13265" x14ac:dyDescent="0.55000000000000004"/>
    <row r="13266" x14ac:dyDescent="0.55000000000000004"/>
    <row r="13267" x14ac:dyDescent="0.55000000000000004"/>
    <row r="13268" x14ac:dyDescent="0.55000000000000004"/>
    <row r="13269" x14ac:dyDescent="0.55000000000000004"/>
    <row r="13270" x14ac:dyDescent="0.55000000000000004"/>
    <row r="13271" x14ac:dyDescent="0.55000000000000004"/>
    <row r="13272" x14ac:dyDescent="0.55000000000000004"/>
    <row r="13273" x14ac:dyDescent="0.55000000000000004"/>
    <row r="13274" x14ac:dyDescent="0.55000000000000004"/>
    <row r="13275" x14ac:dyDescent="0.55000000000000004"/>
    <row r="13276" x14ac:dyDescent="0.55000000000000004"/>
    <row r="13277" x14ac:dyDescent="0.55000000000000004"/>
    <row r="13278" x14ac:dyDescent="0.55000000000000004"/>
    <row r="13279" x14ac:dyDescent="0.55000000000000004"/>
    <row r="13280" x14ac:dyDescent="0.55000000000000004"/>
    <row r="13281" x14ac:dyDescent="0.55000000000000004"/>
    <row r="13282" x14ac:dyDescent="0.55000000000000004"/>
    <row r="13283" x14ac:dyDescent="0.55000000000000004"/>
    <row r="13284" x14ac:dyDescent="0.55000000000000004"/>
    <row r="13285" x14ac:dyDescent="0.55000000000000004"/>
    <row r="13286" x14ac:dyDescent="0.55000000000000004"/>
    <row r="13287" x14ac:dyDescent="0.55000000000000004"/>
    <row r="13288" x14ac:dyDescent="0.55000000000000004"/>
    <row r="13289" x14ac:dyDescent="0.55000000000000004"/>
    <row r="13290" x14ac:dyDescent="0.55000000000000004"/>
    <row r="13291" x14ac:dyDescent="0.55000000000000004"/>
    <row r="13292" x14ac:dyDescent="0.55000000000000004"/>
    <row r="13293" x14ac:dyDescent="0.55000000000000004"/>
    <row r="13294" x14ac:dyDescent="0.55000000000000004"/>
    <row r="13295" x14ac:dyDescent="0.55000000000000004"/>
    <row r="13296" x14ac:dyDescent="0.55000000000000004"/>
    <row r="13297" x14ac:dyDescent="0.55000000000000004"/>
    <row r="13298" x14ac:dyDescent="0.55000000000000004"/>
    <row r="13299" x14ac:dyDescent="0.55000000000000004"/>
    <row r="13300" x14ac:dyDescent="0.55000000000000004"/>
    <row r="13301" x14ac:dyDescent="0.55000000000000004"/>
    <row r="13302" x14ac:dyDescent="0.55000000000000004"/>
    <row r="13303" x14ac:dyDescent="0.55000000000000004"/>
    <row r="13304" x14ac:dyDescent="0.55000000000000004"/>
    <row r="13305" x14ac:dyDescent="0.55000000000000004"/>
    <row r="13306" x14ac:dyDescent="0.55000000000000004"/>
    <row r="13307" x14ac:dyDescent="0.55000000000000004"/>
    <row r="13308" x14ac:dyDescent="0.55000000000000004"/>
    <row r="13309" x14ac:dyDescent="0.55000000000000004"/>
    <row r="13310" x14ac:dyDescent="0.55000000000000004"/>
    <row r="13311" x14ac:dyDescent="0.55000000000000004"/>
    <row r="13312" x14ac:dyDescent="0.55000000000000004"/>
    <row r="13313" x14ac:dyDescent="0.55000000000000004"/>
    <row r="13314" x14ac:dyDescent="0.55000000000000004"/>
    <row r="13315" x14ac:dyDescent="0.55000000000000004"/>
    <row r="13316" x14ac:dyDescent="0.55000000000000004"/>
    <row r="13317" x14ac:dyDescent="0.55000000000000004"/>
    <row r="13318" x14ac:dyDescent="0.55000000000000004"/>
    <row r="13319" x14ac:dyDescent="0.55000000000000004"/>
    <row r="13320" x14ac:dyDescent="0.55000000000000004"/>
    <row r="13321" x14ac:dyDescent="0.55000000000000004"/>
    <row r="13322" x14ac:dyDescent="0.55000000000000004"/>
    <row r="13323" x14ac:dyDescent="0.55000000000000004"/>
    <row r="13324" x14ac:dyDescent="0.55000000000000004"/>
    <row r="13325" x14ac:dyDescent="0.55000000000000004"/>
    <row r="13326" x14ac:dyDescent="0.55000000000000004"/>
    <row r="13327" x14ac:dyDescent="0.55000000000000004"/>
    <row r="13328" x14ac:dyDescent="0.55000000000000004"/>
    <row r="13329" x14ac:dyDescent="0.55000000000000004"/>
    <row r="13330" x14ac:dyDescent="0.55000000000000004"/>
    <row r="13331" x14ac:dyDescent="0.55000000000000004"/>
    <row r="13332" x14ac:dyDescent="0.55000000000000004"/>
    <row r="13333" x14ac:dyDescent="0.55000000000000004"/>
    <row r="13334" x14ac:dyDescent="0.55000000000000004"/>
    <row r="13335" x14ac:dyDescent="0.55000000000000004"/>
    <row r="13336" x14ac:dyDescent="0.55000000000000004"/>
    <row r="13337" x14ac:dyDescent="0.55000000000000004"/>
    <row r="13338" x14ac:dyDescent="0.55000000000000004"/>
    <row r="13339" x14ac:dyDescent="0.55000000000000004"/>
    <row r="13340" x14ac:dyDescent="0.55000000000000004"/>
    <row r="13341" x14ac:dyDescent="0.55000000000000004"/>
    <row r="13342" x14ac:dyDescent="0.55000000000000004"/>
    <row r="13343" x14ac:dyDescent="0.55000000000000004"/>
    <row r="13344" x14ac:dyDescent="0.55000000000000004"/>
    <row r="13345" x14ac:dyDescent="0.55000000000000004"/>
    <row r="13346" x14ac:dyDescent="0.55000000000000004"/>
    <row r="13347" x14ac:dyDescent="0.55000000000000004"/>
    <row r="13348" x14ac:dyDescent="0.55000000000000004"/>
    <row r="13349" x14ac:dyDescent="0.55000000000000004"/>
    <row r="13350" x14ac:dyDescent="0.55000000000000004"/>
    <row r="13351" x14ac:dyDescent="0.55000000000000004"/>
    <row r="13352" x14ac:dyDescent="0.55000000000000004"/>
    <row r="13353" x14ac:dyDescent="0.55000000000000004"/>
    <row r="13354" x14ac:dyDescent="0.55000000000000004"/>
    <row r="13355" x14ac:dyDescent="0.55000000000000004"/>
    <row r="13356" x14ac:dyDescent="0.55000000000000004"/>
    <row r="13357" x14ac:dyDescent="0.55000000000000004"/>
    <row r="13358" x14ac:dyDescent="0.55000000000000004"/>
    <row r="13359" x14ac:dyDescent="0.55000000000000004"/>
    <row r="13360" x14ac:dyDescent="0.55000000000000004"/>
    <row r="13361" x14ac:dyDescent="0.55000000000000004"/>
    <row r="13362" x14ac:dyDescent="0.55000000000000004"/>
    <row r="13363" x14ac:dyDescent="0.55000000000000004"/>
    <row r="13364" x14ac:dyDescent="0.55000000000000004"/>
    <row r="13365" x14ac:dyDescent="0.55000000000000004"/>
    <row r="13366" x14ac:dyDescent="0.55000000000000004"/>
    <row r="13367" x14ac:dyDescent="0.55000000000000004"/>
    <row r="13368" x14ac:dyDescent="0.55000000000000004"/>
    <row r="13369" x14ac:dyDescent="0.55000000000000004"/>
    <row r="13370" x14ac:dyDescent="0.55000000000000004"/>
    <row r="13371" x14ac:dyDescent="0.55000000000000004"/>
    <row r="13372" x14ac:dyDescent="0.55000000000000004"/>
    <row r="13373" x14ac:dyDescent="0.55000000000000004"/>
    <row r="13374" x14ac:dyDescent="0.55000000000000004"/>
    <row r="13375" x14ac:dyDescent="0.55000000000000004"/>
    <row r="13376" x14ac:dyDescent="0.55000000000000004"/>
    <row r="13377" x14ac:dyDescent="0.55000000000000004"/>
    <row r="13378" x14ac:dyDescent="0.55000000000000004"/>
    <row r="13379" x14ac:dyDescent="0.55000000000000004"/>
    <row r="13380" x14ac:dyDescent="0.55000000000000004"/>
    <row r="13381" x14ac:dyDescent="0.55000000000000004"/>
    <row r="13382" x14ac:dyDescent="0.55000000000000004"/>
    <row r="13383" x14ac:dyDescent="0.55000000000000004"/>
    <row r="13384" x14ac:dyDescent="0.55000000000000004"/>
    <row r="13385" x14ac:dyDescent="0.55000000000000004"/>
    <row r="13386" x14ac:dyDescent="0.55000000000000004"/>
    <row r="13387" x14ac:dyDescent="0.55000000000000004"/>
    <row r="13388" x14ac:dyDescent="0.55000000000000004"/>
    <row r="13389" x14ac:dyDescent="0.55000000000000004"/>
    <row r="13390" x14ac:dyDescent="0.55000000000000004"/>
    <row r="13391" x14ac:dyDescent="0.55000000000000004"/>
    <row r="13392" x14ac:dyDescent="0.55000000000000004"/>
    <row r="13393" x14ac:dyDescent="0.55000000000000004"/>
    <row r="13394" x14ac:dyDescent="0.55000000000000004"/>
    <row r="13395" x14ac:dyDescent="0.55000000000000004"/>
    <row r="13396" x14ac:dyDescent="0.55000000000000004"/>
    <row r="13397" x14ac:dyDescent="0.55000000000000004"/>
    <row r="13398" x14ac:dyDescent="0.55000000000000004"/>
    <row r="13399" x14ac:dyDescent="0.55000000000000004"/>
    <row r="13400" x14ac:dyDescent="0.55000000000000004"/>
    <row r="13401" x14ac:dyDescent="0.55000000000000004"/>
    <row r="13402" x14ac:dyDescent="0.55000000000000004"/>
    <row r="13403" x14ac:dyDescent="0.55000000000000004"/>
    <row r="13404" x14ac:dyDescent="0.55000000000000004"/>
    <row r="13405" x14ac:dyDescent="0.55000000000000004"/>
    <row r="13406" x14ac:dyDescent="0.55000000000000004"/>
    <row r="13407" x14ac:dyDescent="0.55000000000000004"/>
    <row r="13408" x14ac:dyDescent="0.55000000000000004"/>
    <row r="13409" x14ac:dyDescent="0.55000000000000004"/>
    <row r="13410" x14ac:dyDescent="0.55000000000000004"/>
    <row r="13411" x14ac:dyDescent="0.55000000000000004"/>
    <row r="13412" x14ac:dyDescent="0.55000000000000004"/>
    <row r="13413" x14ac:dyDescent="0.55000000000000004"/>
    <row r="13414" x14ac:dyDescent="0.55000000000000004"/>
    <row r="13415" x14ac:dyDescent="0.55000000000000004"/>
    <row r="13416" x14ac:dyDescent="0.55000000000000004"/>
    <row r="13417" x14ac:dyDescent="0.55000000000000004"/>
    <row r="13418" x14ac:dyDescent="0.55000000000000004"/>
    <row r="13419" x14ac:dyDescent="0.55000000000000004"/>
    <row r="13420" x14ac:dyDescent="0.55000000000000004"/>
    <row r="13421" x14ac:dyDescent="0.55000000000000004"/>
    <row r="13422" x14ac:dyDescent="0.55000000000000004"/>
    <row r="13423" x14ac:dyDescent="0.55000000000000004"/>
    <row r="13424" x14ac:dyDescent="0.55000000000000004"/>
    <row r="13425" x14ac:dyDescent="0.55000000000000004"/>
    <row r="13426" x14ac:dyDescent="0.55000000000000004"/>
    <row r="13427" x14ac:dyDescent="0.55000000000000004"/>
    <row r="13428" x14ac:dyDescent="0.55000000000000004"/>
    <row r="13429" x14ac:dyDescent="0.55000000000000004"/>
    <row r="13430" x14ac:dyDescent="0.55000000000000004"/>
    <row r="13431" x14ac:dyDescent="0.55000000000000004"/>
    <row r="13432" x14ac:dyDescent="0.55000000000000004"/>
    <row r="13433" x14ac:dyDescent="0.55000000000000004"/>
    <row r="13434" x14ac:dyDescent="0.55000000000000004"/>
    <row r="13435" x14ac:dyDescent="0.55000000000000004"/>
    <row r="13436" x14ac:dyDescent="0.55000000000000004"/>
    <row r="13437" x14ac:dyDescent="0.55000000000000004"/>
    <row r="13438" x14ac:dyDescent="0.55000000000000004"/>
    <row r="13439" x14ac:dyDescent="0.55000000000000004"/>
    <row r="13440" x14ac:dyDescent="0.55000000000000004"/>
    <row r="13441" x14ac:dyDescent="0.55000000000000004"/>
    <row r="13442" x14ac:dyDescent="0.55000000000000004"/>
    <row r="13443" x14ac:dyDescent="0.55000000000000004"/>
    <row r="13444" x14ac:dyDescent="0.55000000000000004"/>
    <row r="13445" x14ac:dyDescent="0.55000000000000004"/>
    <row r="13446" x14ac:dyDescent="0.55000000000000004"/>
    <row r="13447" x14ac:dyDescent="0.55000000000000004"/>
    <row r="13448" x14ac:dyDescent="0.55000000000000004"/>
    <row r="13449" x14ac:dyDescent="0.55000000000000004"/>
    <row r="13450" x14ac:dyDescent="0.55000000000000004"/>
    <row r="13451" x14ac:dyDescent="0.55000000000000004"/>
    <row r="13452" x14ac:dyDescent="0.55000000000000004"/>
    <row r="13453" x14ac:dyDescent="0.55000000000000004"/>
    <row r="13454" x14ac:dyDescent="0.55000000000000004"/>
    <row r="13455" x14ac:dyDescent="0.55000000000000004"/>
    <row r="13456" x14ac:dyDescent="0.55000000000000004"/>
    <row r="13457" x14ac:dyDescent="0.55000000000000004"/>
    <row r="13458" x14ac:dyDescent="0.55000000000000004"/>
    <row r="13459" x14ac:dyDescent="0.55000000000000004"/>
    <row r="13460" x14ac:dyDescent="0.55000000000000004"/>
    <row r="13461" x14ac:dyDescent="0.55000000000000004"/>
    <row r="13462" x14ac:dyDescent="0.55000000000000004"/>
    <row r="13463" x14ac:dyDescent="0.55000000000000004"/>
    <row r="13464" x14ac:dyDescent="0.55000000000000004"/>
    <row r="13465" x14ac:dyDescent="0.55000000000000004"/>
    <row r="13466" x14ac:dyDescent="0.55000000000000004"/>
    <row r="13467" x14ac:dyDescent="0.55000000000000004"/>
    <row r="13468" x14ac:dyDescent="0.55000000000000004"/>
    <row r="13469" x14ac:dyDescent="0.55000000000000004"/>
    <row r="13470" x14ac:dyDescent="0.55000000000000004"/>
    <row r="13471" x14ac:dyDescent="0.55000000000000004"/>
    <row r="13472" x14ac:dyDescent="0.55000000000000004"/>
    <row r="13473" x14ac:dyDescent="0.55000000000000004"/>
    <row r="13474" x14ac:dyDescent="0.55000000000000004"/>
    <row r="13475" x14ac:dyDescent="0.55000000000000004"/>
    <row r="13476" x14ac:dyDescent="0.55000000000000004"/>
    <row r="13477" x14ac:dyDescent="0.55000000000000004"/>
    <row r="13478" x14ac:dyDescent="0.55000000000000004"/>
    <row r="13479" x14ac:dyDescent="0.55000000000000004"/>
    <row r="13480" x14ac:dyDescent="0.55000000000000004"/>
    <row r="13481" x14ac:dyDescent="0.55000000000000004"/>
    <row r="13482" x14ac:dyDescent="0.55000000000000004"/>
    <row r="13483" x14ac:dyDescent="0.55000000000000004"/>
    <row r="13484" x14ac:dyDescent="0.55000000000000004"/>
    <row r="13485" x14ac:dyDescent="0.55000000000000004"/>
    <row r="13486" x14ac:dyDescent="0.55000000000000004"/>
    <row r="13487" x14ac:dyDescent="0.55000000000000004"/>
    <row r="13488" x14ac:dyDescent="0.55000000000000004"/>
    <row r="13489" x14ac:dyDescent="0.55000000000000004"/>
    <row r="13490" x14ac:dyDescent="0.55000000000000004"/>
    <row r="13491" x14ac:dyDescent="0.55000000000000004"/>
    <row r="13492" x14ac:dyDescent="0.55000000000000004"/>
    <row r="13493" x14ac:dyDescent="0.55000000000000004"/>
    <row r="13494" x14ac:dyDescent="0.55000000000000004"/>
    <row r="13495" x14ac:dyDescent="0.55000000000000004"/>
    <row r="13496" x14ac:dyDescent="0.55000000000000004"/>
    <row r="13497" x14ac:dyDescent="0.55000000000000004"/>
    <row r="13498" x14ac:dyDescent="0.55000000000000004"/>
    <row r="13499" x14ac:dyDescent="0.55000000000000004"/>
    <row r="13500" x14ac:dyDescent="0.55000000000000004"/>
    <row r="13501" x14ac:dyDescent="0.55000000000000004"/>
    <row r="13502" x14ac:dyDescent="0.55000000000000004"/>
    <row r="13503" x14ac:dyDescent="0.55000000000000004"/>
    <row r="13504" x14ac:dyDescent="0.55000000000000004"/>
    <row r="13505" x14ac:dyDescent="0.55000000000000004"/>
    <row r="13506" x14ac:dyDescent="0.55000000000000004"/>
    <row r="13507" x14ac:dyDescent="0.55000000000000004"/>
    <row r="13508" x14ac:dyDescent="0.55000000000000004"/>
    <row r="13509" x14ac:dyDescent="0.55000000000000004"/>
    <row r="13510" x14ac:dyDescent="0.55000000000000004"/>
    <row r="13511" x14ac:dyDescent="0.55000000000000004"/>
    <row r="13512" x14ac:dyDescent="0.55000000000000004"/>
    <row r="13513" x14ac:dyDescent="0.55000000000000004"/>
    <row r="13514" x14ac:dyDescent="0.55000000000000004"/>
    <row r="13515" x14ac:dyDescent="0.55000000000000004"/>
    <row r="13516" x14ac:dyDescent="0.55000000000000004"/>
    <row r="13517" x14ac:dyDescent="0.55000000000000004"/>
    <row r="13518" x14ac:dyDescent="0.55000000000000004"/>
    <row r="13519" x14ac:dyDescent="0.55000000000000004"/>
    <row r="13520" x14ac:dyDescent="0.55000000000000004"/>
    <row r="13521" x14ac:dyDescent="0.55000000000000004"/>
    <row r="13522" x14ac:dyDescent="0.55000000000000004"/>
    <row r="13523" x14ac:dyDescent="0.55000000000000004"/>
    <row r="13524" x14ac:dyDescent="0.55000000000000004"/>
    <row r="13525" x14ac:dyDescent="0.55000000000000004"/>
    <row r="13526" x14ac:dyDescent="0.55000000000000004"/>
    <row r="13527" x14ac:dyDescent="0.55000000000000004"/>
    <row r="13528" x14ac:dyDescent="0.55000000000000004"/>
    <row r="13529" x14ac:dyDescent="0.55000000000000004"/>
    <row r="13530" x14ac:dyDescent="0.55000000000000004"/>
    <row r="13531" x14ac:dyDescent="0.55000000000000004"/>
    <row r="13532" x14ac:dyDescent="0.55000000000000004"/>
    <row r="13533" x14ac:dyDescent="0.55000000000000004"/>
    <row r="13534" x14ac:dyDescent="0.55000000000000004"/>
    <row r="13535" x14ac:dyDescent="0.55000000000000004"/>
    <row r="13536" x14ac:dyDescent="0.55000000000000004"/>
    <row r="13537" x14ac:dyDescent="0.55000000000000004"/>
    <row r="13538" x14ac:dyDescent="0.55000000000000004"/>
    <row r="13539" x14ac:dyDescent="0.55000000000000004"/>
    <row r="13540" x14ac:dyDescent="0.55000000000000004"/>
    <row r="13541" x14ac:dyDescent="0.55000000000000004"/>
    <row r="13542" x14ac:dyDescent="0.55000000000000004"/>
    <row r="13543" x14ac:dyDescent="0.55000000000000004"/>
    <row r="13544" x14ac:dyDescent="0.55000000000000004"/>
    <row r="13545" x14ac:dyDescent="0.55000000000000004"/>
    <row r="13546" x14ac:dyDescent="0.55000000000000004"/>
    <row r="13547" x14ac:dyDescent="0.55000000000000004"/>
    <row r="13548" x14ac:dyDescent="0.55000000000000004"/>
    <row r="13549" x14ac:dyDescent="0.55000000000000004"/>
    <row r="13550" x14ac:dyDescent="0.55000000000000004"/>
    <row r="13551" x14ac:dyDescent="0.55000000000000004"/>
    <row r="13552" x14ac:dyDescent="0.55000000000000004"/>
    <row r="13553" x14ac:dyDescent="0.55000000000000004"/>
    <row r="13554" x14ac:dyDescent="0.55000000000000004"/>
    <row r="13555" x14ac:dyDescent="0.55000000000000004"/>
    <row r="13556" x14ac:dyDescent="0.55000000000000004"/>
    <row r="13557" x14ac:dyDescent="0.55000000000000004"/>
    <row r="13558" x14ac:dyDescent="0.55000000000000004"/>
    <row r="13559" x14ac:dyDescent="0.55000000000000004"/>
    <row r="13560" x14ac:dyDescent="0.55000000000000004"/>
    <row r="13561" x14ac:dyDescent="0.55000000000000004"/>
    <row r="13562" x14ac:dyDescent="0.55000000000000004"/>
    <row r="13563" x14ac:dyDescent="0.55000000000000004"/>
    <row r="13564" x14ac:dyDescent="0.55000000000000004"/>
    <row r="13565" x14ac:dyDescent="0.55000000000000004"/>
    <row r="13566" x14ac:dyDescent="0.55000000000000004"/>
    <row r="13567" x14ac:dyDescent="0.55000000000000004"/>
    <row r="13568" x14ac:dyDescent="0.55000000000000004"/>
    <row r="13569" x14ac:dyDescent="0.55000000000000004"/>
    <row r="13570" x14ac:dyDescent="0.55000000000000004"/>
    <row r="13571" x14ac:dyDescent="0.55000000000000004"/>
    <row r="13572" x14ac:dyDescent="0.55000000000000004"/>
    <row r="13573" x14ac:dyDescent="0.55000000000000004"/>
    <row r="13574" x14ac:dyDescent="0.55000000000000004"/>
    <row r="13575" x14ac:dyDescent="0.55000000000000004"/>
    <row r="13576" x14ac:dyDescent="0.55000000000000004"/>
    <row r="13577" x14ac:dyDescent="0.55000000000000004"/>
    <row r="13578" x14ac:dyDescent="0.55000000000000004"/>
    <row r="13579" x14ac:dyDescent="0.55000000000000004"/>
    <row r="13580" x14ac:dyDescent="0.55000000000000004"/>
    <row r="13581" x14ac:dyDescent="0.55000000000000004"/>
    <row r="13582" x14ac:dyDescent="0.55000000000000004"/>
    <row r="13583" x14ac:dyDescent="0.55000000000000004"/>
    <row r="13584" x14ac:dyDescent="0.55000000000000004"/>
    <row r="13585" x14ac:dyDescent="0.55000000000000004"/>
    <row r="13586" x14ac:dyDescent="0.55000000000000004"/>
    <row r="13587" x14ac:dyDescent="0.55000000000000004"/>
    <row r="13588" x14ac:dyDescent="0.55000000000000004"/>
    <row r="13589" x14ac:dyDescent="0.55000000000000004"/>
    <row r="13590" x14ac:dyDescent="0.55000000000000004"/>
    <row r="13591" x14ac:dyDescent="0.55000000000000004"/>
    <row r="13592" x14ac:dyDescent="0.55000000000000004"/>
    <row r="13593" x14ac:dyDescent="0.55000000000000004"/>
    <row r="13594" x14ac:dyDescent="0.55000000000000004"/>
    <row r="13595" x14ac:dyDescent="0.55000000000000004"/>
    <row r="13596" x14ac:dyDescent="0.55000000000000004"/>
    <row r="13597" x14ac:dyDescent="0.55000000000000004"/>
    <row r="13598" x14ac:dyDescent="0.55000000000000004"/>
    <row r="13599" x14ac:dyDescent="0.55000000000000004"/>
    <row r="13600" x14ac:dyDescent="0.55000000000000004"/>
    <row r="13601" x14ac:dyDescent="0.55000000000000004"/>
    <row r="13602" x14ac:dyDescent="0.55000000000000004"/>
    <row r="13603" x14ac:dyDescent="0.55000000000000004"/>
    <row r="13604" x14ac:dyDescent="0.55000000000000004"/>
    <row r="13605" x14ac:dyDescent="0.55000000000000004"/>
    <row r="13606" x14ac:dyDescent="0.55000000000000004"/>
    <row r="13607" x14ac:dyDescent="0.55000000000000004"/>
    <row r="13608" x14ac:dyDescent="0.55000000000000004"/>
    <row r="13609" x14ac:dyDescent="0.55000000000000004"/>
    <row r="13610" x14ac:dyDescent="0.55000000000000004"/>
    <row r="13611" x14ac:dyDescent="0.55000000000000004"/>
    <row r="13612" x14ac:dyDescent="0.55000000000000004"/>
    <row r="13613" x14ac:dyDescent="0.55000000000000004"/>
    <row r="13614" x14ac:dyDescent="0.55000000000000004"/>
    <row r="13615" x14ac:dyDescent="0.55000000000000004"/>
    <row r="13616" x14ac:dyDescent="0.55000000000000004"/>
    <row r="13617" x14ac:dyDescent="0.55000000000000004"/>
    <row r="13618" x14ac:dyDescent="0.55000000000000004"/>
    <row r="13619" x14ac:dyDescent="0.55000000000000004"/>
    <row r="13620" x14ac:dyDescent="0.55000000000000004"/>
    <row r="13621" x14ac:dyDescent="0.55000000000000004"/>
    <row r="13622" x14ac:dyDescent="0.55000000000000004"/>
    <row r="13623" x14ac:dyDescent="0.55000000000000004"/>
    <row r="13624" x14ac:dyDescent="0.55000000000000004"/>
    <row r="13625" x14ac:dyDescent="0.55000000000000004"/>
    <row r="13626" x14ac:dyDescent="0.55000000000000004"/>
    <row r="13627" x14ac:dyDescent="0.55000000000000004"/>
    <row r="13628" x14ac:dyDescent="0.55000000000000004"/>
    <row r="13629" x14ac:dyDescent="0.55000000000000004"/>
    <row r="13630" x14ac:dyDescent="0.55000000000000004"/>
    <row r="13631" x14ac:dyDescent="0.55000000000000004"/>
    <row r="13632" x14ac:dyDescent="0.55000000000000004"/>
    <row r="13633" x14ac:dyDescent="0.55000000000000004"/>
    <row r="13634" x14ac:dyDescent="0.55000000000000004"/>
    <row r="13635" x14ac:dyDescent="0.55000000000000004"/>
    <row r="13636" x14ac:dyDescent="0.55000000000000004"/>
    <row r="13637" x14ac:dyDescent="0.55000000000000004"/>
    <row r="13638" x14ac:dyDescent="0.55000000000000004"/>
    <row r="13639" x14ac:dyDescent="0.55000000000000004"/>
    <row r="13640" x14ac:dyDescent="0.55000000000000004"/>
    <row r="13641" x14ac:dyDescent="0.55000000000000004"/>
    <row r="13642" x14ac:dyDescent="0.55000000000000004"/>
    <row r="13643" x14ac:dyDescent="0.55000000000000004"/>
    <row r="13644" x14ac:dyDescent="0.55000000000000004"/>
    <row r="13645" x14ac:dyDescent="0.55000000000000004"/>
    <row r="13646" x14ac:dyDescent="0.55000000000000004"/>
    <row r="13647" x14ac:dyDescent="0.55000000000000004"/>
    <row r="13648" x14ac:dyDescent="0.55000000000000004"/>
    <row r="13649" x14ac:dyDescent="0.55000000000000004"/>
    <row r="13650" x14ac:dyDescent="0.55000000000000004"/>
    <row r="13651" x14ac:dyDescent="0.55000000000000004"/>
    <row r="13652" x14ac:dyDescent="0.55000000000000004"/>
    <row r="13653" x14ac:dyDescent="0.55000000000000004"/>
    <row r="13654" x14ac:dyDescent="0.55000000000000004"/>
    <row r="13655" x14ac:dyDescent="0.55000000000000004"/>
    <row r="13656" x14ac:dyDescent="0.55000000000000004"/>
    <row r="13657" x14ac:dyDescent="0.55000000000000004"/>
    <row r="13658" x14ac:dyDescent="0.55000000000000004"/>
    <row r="13659" x14ac:dyDescent="0.55000000000000004"/>
    <row r="13660" x14ac:dyDescent="0.55000000000000004"/>
    <row r="13661" x14ac:dyDescent="0.55000000000000004"/>
    <row r="13662" x14ac:dyDescent="0.55000000000000004"/>
    <row r="13663" x14ac:dyDescent="0.55000000000000004"/>
    <row r="13664" x14ac:dyDescent="0.55000000000000004"/>
    <row r="13665" x14ac:dyDescent="0.55000000000000004"/>
    <row r="13666" x14ac:dyDescent="0.55000000000000004"/>
    <row r="13667" x14ac:dyDescent="0.55000000000000004"/>
    <row r="13668" x14ac:dyDescent="0.55000000000000004"/>
    <row r="13669" x14ac:dyDescent="0.55000000000000004"/>
    <row r="13670" x14ac:dyDescent="0.55000000000000004"/>
    <row r="13671" x14ac:dyDescent="0.55000000000000004"/>
    <row r="13672" x14ac:dyDescent="0.55000000000000004"/>
    <row r="13673" x14ac:dyDescent="0.55000000000000004"/>
    <row r="13674" x14ac:dyDescent="0.55000000000000004"/>
    <row r="13675" x14ac:dyDescent="0.55000000000000004"/>
    <row r="13676" x14ac:dyDescent="0.55000000000000004"/>
    <row r="13677" x14ac:dyDescent="0.55000000000000004"/>
    <row r="13678" x14ac:dyDescent="0.55000000000000004"/>
    <row r="13679" x14ac:dyDescent="0.55000000000000004"/>
    <row r="13680" x14ac:dyDescent="0.55000000000000004"/>
    <row r="13681" x14ac:dyDescent="0.55000000000000004"/>
    <row r="13682" x14ac:dyDescent="0.55000000000000004"/>
    <row r="13683" x14ac:dyDescent="0.55000000000000004"/>
    <row r="13684" x14ac:dyDescent="0.55000000000000004"/>
    <row r="13685" x14ac:dyDescent="0.55000000000000004"/>
    <row r="13686" x14ac:dyDescent="0.55000000000000004"/>
    <row r="13687" x14ac:dyDescent="0.55000000000000004"/>
    <row r="13688" x14ac:dyDescent="0.55000000000000004"/>
    <row r="13689" x14ac:dyDescent="0.55000000000000004"/>
    <row r="13690" x14ac:dyDescent="0.55000000000000004"/>
    <row r="13691" x14ac:dyDescent="0.55000000000000004"/>
    <row r="13692" x14ac:dyDescent="0.55000000000000004"/>
    <row r="13693" x14ac:dyDescent="0.55000000000000004"/>
    <row r="13694" x14ac:dyDescent="0.55000000000000004"/>
    <row r="13695" x14ac:dyDescent="0.55000000000000004"/>
    <row r="13696" x14ac:dyDescent="0.55000000000000004"/>
    <row r="13697" x14ac:dyDescent="0.55000000000000004"/>
    <row r="13698" x14ac:dyDescent="0.55000000000000004"/>
    <row r="13699" x14ac:dyDescent="0.55000000000000004"/>
    <row r="13700" x14ac:dyDescent="0.55000000000000004"/>
    <row r="13701" x14ac:dyDescent="0.55000000000000004"/>
    <row r="13702" x14ac:dyDescent="0.55000000000000004"/>
    <row r="13703" x14ac:dyDescent="0.55000000000000004"/>
    <row r="13704" x14ac:dyDescent="0.55000000000000004"/>
    <row r="13705" x14ac:dyDescent="0.55000000000000004"/>
    <row r="13706" x14ac:dyDescent="0.55000000000000004"/>
    <row r="13707" x14ac:dyDescent="0.55000000000000004"/>
    <row r="13708" x14ac:dyDescent="0.55000000000000004"/>
    <row r="13709" x14ac:dyDescent="0.55000000000000004"/>
    <row r="13710" x14ac:dyDescent="0.55000000000000004"/>
    <row r="13711" x14ac:dyDescent="0.55000000000000004"/>
    <row r="13712" x14ac:dyDescent="0.55000000000000004"/>
    <row r="13713" x14ac:dyDescent="0.55000000000000004"/>
    <row r="13714" x14ac:dyDescent="0.55000000000000004"/>
    <row r="13715" x14ac:dyDescent="0.55000000000000004"/>
    <row r="13716" x14ac:dyDescent="0.55000000000000004"/>
    <row r="13717" x14ac:dyDescent="0.55000000000000004"/>
    <row r="13718" x14ac:dyDescent="0.55000000000000004"/>
    <row r="13719" x14ac:dyDescent="0.55000000000000004"/>
    <row r="13720" x14ac:dyDescent="0.55000000000000004"/>
    <row r="13721" x14ac:dyDescent="0.55000000000000004"/>
    <row r="13722" x14ac:dyDescent="0.55000000000000004"/>
    <row r="13723" x14ac:dyDescent="0.55000000000000004"/>
    <row r="13724" x14ac:dyDescent="0.55000000000000004"/>
    <row r="13725" x14ac:dyDescent="0.55000000000000004"/>
    <row r="13726" x14ac:dyDescent="0.55000000000000004"/>
    <row r="13727" x14ac:dyDescent="0.55000000000000004"/>
    <row r="13728" x14ac:dyDescent="0.55000000000000004"/>
    <row r="13729" x14ac:dyDescent="0.55000000000000004"/>
    <row r="13730" x14ac:dyDescent="0.55000000000000004"/>
    <row r="13731" x14ac:dyDescent="0.55000000000000004"/>
    <row r="13732" x14ac:dyDescent="0.55000000000000004"/>
    <row r="13733" x14ac:dyDescent="0.55000000000000004"/>
    <row r="13734" x14ac:dyDescent="0.55000000000000004"/>
    <row r="13735" x14ac:dyDescent="0.55000000000000004"/>
    <row r="13736" x14ac:dyDescent="0.55000000000000004"/>
    <row r="13737" x14ac:dyDescent="0.55000000000000004"/>
    <row r="13738" x14ac:dyDescent="0.55000000000000004"/>
    <row r="13739" x14ac:dyDescent="0.55000000000000004"/>
    <row r="13740" x14ac:dyDescent="0.55000000000000004"/>
    <row r="13741" x14ac:dyDescent="0.55000000000000004"/>
    <row r="13742" x14ac:dyDescent="0.55000000000000004"/>
    <row r="13743" x14ac:dyDescent="0.55000000000000004"/>
    <row r="13744" x14ac:dyDescent="0.55000000000000004"/>
    <row r="13745" x14ac:dyDescent="0.55000000000000004"/>
    <row r="13746" x14ac:dyDescent="0.55000000000000004"/>
    <row r="13747" x14ac:dyDescent="0.55000000000000004"/>
    <row r="13748" x14ac:dyDescent="0.55000000000000004"/>
    <row r="13749" x14ac:dyDescent="0.55000000000000004"/>
    <row r="13750" x14ac:dyDescent="0.55000000000000004"/>
    <row r="13751" x14ac:dyDescent="0.55000000000000004"/>
    <row r="13752" x14ac:dyDescent="0.55000000000000004"/>
    <row r="13753" x14ac:dyDescent="0.55000000000000004"/>
    <row r="13754" x14ac:dyDescent="0.55000000000000004"/>
    <row r="13755" x14ac:dyDescent="0.55000000000000004"/>
    <row r="13756" x14ac:dyDescent="0.55000000000000004"/>
    <row r="13757" x14ac:dyDescent="0.55000000000000004"/>
    <row r="13758" x14ac:dyDescent="0.55000000000000004"/>
    <row r="13759" x14ac:dyDescent="0.55000000000000004"/>
    <row r="13760" x14ac:dyDescent="0.55000000000000004"/>
    <row r="13761" x14ac:dyDescent="0.55000000000000004"/>
    <row r="13762" x14ac:dyDescent="0.55000000000000004"/>
    <row r="13763" x14ac:dyDescent="0.55000000000000004"/>
    <row r="13764" x14ac:dyDescent="0.55000000000000004"/>
    <row r="13765" x14ac:dyDescent="0.55000000000000004"/>
    <row r="13766" x14ac:dyDescent="0.55000000000000004"/>
    <row r="13767" x14ac:dyDescent="0.55000000000000004"/>
    <row r="13768" x14ac:dyDescent="0.55000000000000004"/>
    <row r="13769" x14ac:dyDescent="0.55000000000000004"/>
    <row r="13770" x14ac:dyDescent="0.55000000000000004"/>
    <row r="13771" x14ac:dyDescent="0.55000000000000004"/>
    <row r="13772" x14ac:dyDescent="0.55000000000000004"/>
    <row r="13773" x14ac:dyDescent="0.55000000000000004"/>
    <row r="13774" x14ac:dyDescent="0.55000000000000004"/>
    <row r="13775" x14ac:dyDescent="0.55000000000000004"/>
    <row r="13776" x14ac:dyDescent="0.55000000000000004"/>
    <row r="13777" x14ac:dyDescent="0.55000000000000004"/>
    <row r="13778" x14ac:dyDescent="0.55000000000000004"/>
    <row r="13779" x14ac:dyDescent="0.55000000000000004"/>
    <row r="13780" x14ac:dyDescent="0.55000000000000004"/>
    <row r="13781" x14ac:dyDescent="0.55000000000000004"/>
    <row r="13782" x14ac:dyDescent="0.55000000000000004"/>
    <row r="13783" x14ac:dyDescent="0.55000000000000004"/>
    <row r="13784" x14ac:dyDescent="0.55000000000000004"/>
    <row r="13785" x14ac:dyDescent="0.55000000000000004"/>
    <row r="13786" x14ac:dyDescent="0.55000000000000004"/>
    <row r="13787" x14ac:dyDescent="0.55000000000000004"/>
    <row r="13788" x14ac:dyDescent="0.55000000000000004"/>
    <row r="13789" x14ac:dyDescent="0.55000000000000004"/>
    <row r="13790" x14ac:dyDescent="0.55000000000000004"/>
    <row r="13791" x14ac:dyDescent="0.55000000000000004"/>
    <row r="13792" x14ac:dyDescent="0.55000000000000004"/>
    <row r="13793" x14ac:dyDescent="0.55000000000000004"/>
    <row r="13794" x14ac:dyDescent="0.55000000000000004"/>
    <row r="13795" x14ac:dyDescent="0.55000000000000004"/>
    <row r="13796" x14ac:dyDescent="0.55000000000000004"/>
    <row r="13797" x14ac:dyDescent="0.55000000000000004"/>
    <row r="13798" x14ac:dyDescent="0.55000000000000004"/>
    <row r="13799" x14ac:dyDescent="0.55000000000000004"/>
    <row r="13800" x14ac:dyDescent="0.55000000000000004"/>
    <row r="13801" x14ac:dyDescent="0.55000000000000004"/>
    <row r="13802" x14ac:dyDescent="0.55000000000000004"/>
    <row r="13803" x14ac:dyDescent="0.55000000000000004"/>
    <row r="13804" x14ac:dyDescent="0.55000000000000004"/>
    <row r="13805" x14ac:dyDescent="0.55000000000000004"/>
    <row r="13806" x14ac:dyDescent="0.55000000000000004"/>
    <row r="13807" x14ac:dyDescent="0.55000000000000004"/>
    <row r="13808" x14ac:dyDescent="0.55000000000000004"/>
    <row r="13809" x14ac:dyDescent="0.55000000000000004"/>
    <row r="13810" x14ac:dyDescent="0.55000000000000004"/>
    <row r="13811" x14ac:dyDescent="0.55000000000000004"/>
    <row r="13812" x14ac:dyDescent="0.55000000000000004"/>
    <row r="13813" x14ac:dyDescent="0.55000000000000004"/>
    <row r="13814" x14ac:dyDescent="0.55000000000000004"/>
    <row r="13815" x14ac:dyDescent="0.55000000000000004"/>
    <row r="13816" x14ac:dyDescent="0.55000000000000004"/>
    <row r="13817" x14ac:dyDescent="0.55000000000000004"/>
    <row r="13818" x14ac:dyDescent="0.55000000000000004"/>
    <row r="13819" x14ac:dyDescent="0.55000000000000004"/>
    <row r="13820" x14ac:dyDescent="0.55000000000000004"/>
    <row r="13821" x14ac:dyDescent="0.55000000000000004"/>
    <row r="13822" x14ac:dyDescent="0.55000000000000004"/>
    <row r="13823" x14ac:dyDescent="0.55000000000000004"/>
    <row r="13824" x14ac:dyDescent="0.55000000000000004"/>
    <row r="13825" x14ac:dyDescent="0.55000000000000004"/>
    <row r="13826" x14ac:dyDescent="0.55000000000000004"/>
    <row r="13827" x14ac:dyDescent="0.55000000000000004"/>
    <row r="13828" x14ac:dyDescent="0.55000000000000004"/>
    <row r="13829" x14ac:dyDescent="0.55000000000000004"/>
    <row r="13830" x14ac:dyDescent="0.55000000000000004"/>
    <row r="13831" x14ac:dyDescent="0.55000000000000004"/>
    <row r="13832" x14ac:dyDescent="0.55000000000000004"/>
    <row r="13833" x14ac:dyDescent="0.55000000000000004"/>
    <row r="13834" x14ac:dyDescent="0.55000000000000004"/>
    <row r="13835" x14ac:dyDescent="0.55000000000000004"/>
    <row r="13836" x14ac:dyDescent="0.55000000000000004"/>
    <row r="13837" x14ac:dyDescent="0.55000000000000004"/>
    <row r="13838" x14ac:dyDescent="0.55000000000000004"/>
    <row r="13839" x14ac:dyDescent="0.55000000000000004"/>
    <row r="13840" x14ac:dyDescent="0.55000000000000004"/>
    <row r="13841" x14ac:dyDescent="0.55000000000000004"/>
    <row r="13842" x14ac:dyDescent="0.55000000000000004"/>
    <row r="13843" x14ac:dyDescent="0.55000000000000004"/>
    <row r="13844" x14ac:dyDescent="0.55000000000000004"/>
    <row r="13845" x14ac:dyDescent="0.55000000000000004"/>
    <row r="13846" x14ac:dyDescent="0.55000000000000004"/>
    <row r="13847" x14ac:dyDescent="0.55000000000000004"/>
    <row r="13848" x14ac:dyDescent="0.55000000000000004"/>
    <row r="13849" x14ac:dyDescent="0.55000000000000004"/>
    <row r="13850" x14ac:dyDescent="0.55000000000000004"/>
    <row r="13851" x14ac:dyDescent="0.55000000000000004"/>
    <row r="13852" x14ac:dyDescent="0.55000000000000004"/>
    <row r="13853" x14ac:dyDescent="0.55000000000000004"/>
    <row r="13854" x14ac:dyDescent="0.55000000000000004"/>
    <row r="13855" x14ac:dyDescent="0.55000000000000004"/>
    <row r="13856" x14ac:dyDescent="0.55000000000000004"/>
    <row r="13857" x14ac:dyDescent="0.55000000000000004"/>
    <row r="13858" x14ac:dyDescent="0.55000000000000004"/>
    <row r="13859" x14ac:dyDescent="0.55000000000000004"/>
    <row r="13860" x14ac:dyDescent="0.55000000000000004"/>
    <row r="13861" x14ac:dyDescent="0.55000000000000004"/>
    <row r="13862" x14ac:dyDescent="0.55000000000000004"/>
    <row r="13863" x14ac:dyDescent="0.55000000000000004"/>
    <row r="13864" x14ac:dyDescent="0.55000000000000004"/>
    <row r="13865" x14ac:dyDescent="0.55000000000000004"/>
    <row r="13866" x14ac:dyDescent="0.55000000000000004"/>
    <row r="13867" x14ac:dyDescent="0.55000000000000004"/>
    <row r="13868" x14ac:dyDescent="0.55000000000000004"/>
    <row r="13869" x14ac:dyDescent="0.55000000000000004"/>
    <row r="13870" x14ac:dyDescent="0.55000000000000004"/>
    <row r="13871" x14ac:dyDescent="0.55000000000000004"/>
    <row r="13872" x14ac:dyDescent="0.55000000000000004"/>
    <row r="13873" x14ac:dyDescent="0.55000000000000004"/>
    <row r="13874" x14ac:dyDescent="0.55000000000000004"/>
    <row r="13875" x14ac:dyDescent="0.55000000000000004"/>
    <row r="13876" x14ac:dyDescent="0.55000000000000004"/>
    <row r="13877" x14ac:dyDescent="0.55000000000000004"/>
    <row r="13878" x14ac:dyDescent="0.55000000000000004"/>
    <row r="13879" x14ac:dyDescent="0.55000000000000004"/>
    <row r="13880" x14ac:dyDescent="0.55000000000000004"/>
    <row r="13881" x14ac:dyDescent="0.55000000000000004"/>
    <row r="13882" x14ac:dyDescent="0.55000000000000004"/>
    <row r="13883" x14ac:dyDescent="0.55000000000000004"/>
    <row r="13884" x14ac:dyDescent="0.55000000000000004"/>
    <row r="13885" x14ac:dyDescent="0.55000000000000004"/>
    <row r="13886" x14ac:dyDescent="0.55000000000000004"/>
    <row r="13887" x14ac:dyDescent="0.55000000000000004"/>
    <row r="13888" x14ac:dyDescent="0.55000000000000004"/>
    <row r="13889" x14ac:dyDescent="0.55000000000000004"/>
    <row r="13890" x14ac:dyDescent="0.55000000000000004"/>
    <row r="13891" x14ac:dyDescent="0.55000000000000004"/>
    <row r="13892" x14ac:dyDescent="0.55000000000000004"/>
    <row r="13893" x14ac:dyDescent="0.55000000000000004"/>
    <row r="13894" x14ac:dyDescent="0.55000000000000004"/>
    <row r="13895" x14ac:dyDescent="0.55000000000000004"/>
    <row r="13896" x14ac:dyDescent="0.55000000000000004"/>
    <row r="13897" x14ac:dyDescent="0.55000000000000004"/>
    <row r="13898" x14ac:dyDescent="0.55000000000000004"/>
    <row r="13899" x14ac:dyDescent="0.55000000000000004"/>
    <row r="13900" x14ac:dyDescent="0.55000000000000004"/>
    <row r="13901" x14ac:dyDescent="0.55000000000000004"/>
    <row r="13902" x14ac:dyDescent="0.55000000000000004"/>
    <row r="13903" x14ac:dyDescent="0.55000000000000004"/>
    <row r="13904" x14ac:dyDescent="0.55000000000000004"/>
    <row r="13905" x14ac:dyDescent="0.55000000000000004"/>
    <row r="13906" x14ac:dyDescent="0.55000000000000004"/>
    <row r="13907" x14ac:dyDescent="0.55000000000000004"/>
    <row r="13908" x14ac:dyDescent="0.55000000000000004"/>
    <row r="13909" x14ac:dyDescent="0.55000000000000004"/>
    <row r="13910" x14ac:dyDescent="0.55000000000000004"/>
    <row r="13911" x14ac:dyDescent="0.55000000000000004"/>
    <row r="13912" x14ac:dyDescent="0.55000000000000004"/>
    <row r="13913" x14ac:dyDescent="0.55000000000000004"/>
    <row r="13914" x14ac:dyDescent="0.55000000000000004"/>
    <row r="13915" x14ac:dyDescent="0.55000000000000004"/>
    <row r="13916" x14ac:dyDescent="0.55000000000000004"/>
    <row r="13917" x14ac:dyDescent="0.55000000000000004"/>
    <row r="13918" x14ac:dyDescent="0.55000000000000004"/>
    <row r="13919" x14ac:dyDescent="0.55000000000000004"/>
    <row r="13920" x14ac:dyDescent="0.55000000000000004"/>
    <row r="13921" x14ac:dyDescent="0.55000000000000004"/>
    <row r="13922" x14ac:dyDescent="0.55000000000000004"/>
    <row r="13923" x14ac:dyDescent="0.55000000000000004"/>
    <row r="13924" x14ac:dyDescent="0.55000000000000004"/>
    <row r="13925" x14ac:dyDescent="0.55000000000000004"/>
    <row r="13926" x14ac:dyDescent="0.55000000000000004"/>
    <row r="13927" x14ac:dyDescent="0.55000000000000004"/>
    <row r="13928" x14ac:dyDescent="0.55000000000000004"/>
    <row r="13929" x14ac:dyDescent="0.55000000000000004"/>
    <row r="13930" x14ac:dyDescent="0.55000000000000004"/>
    <row r="13931" x14ac:dyDescent="0.55000000000000004"/>
    <row r="13932" x14ac:dyDescent="0.55000000000000004"/>
    <row r="13933" x14ac:dyDescent="0.55000000000000004"/>
    <row r="13934" x14ac:dyDescent="0.55000000000000004"/>
    <row r="13935" x14ac:dyDescent="0.55000000000000004"/>
    <row r="13936" x14ac:dyDescent="0.55000000000000004"/>
    <row r="13937" x14ac:dyDescent="0.55000000000000004"/>
    <row r="13938" x14ac:dyDescent="0.55000000000000004"/>
    <row r="13939" x14ac:dyDescent="0.55000000000000004"/>
    <row r="13940" x14ac:dyDescent="0.55000000000000004"/>
    <row r="13941" x14ac:dyDescent="0.55000000000000004"/>
    <row r="13942" x14ac:dyDescent="0.55000000000000004"/>
    <row r="13943" x14ac:dyDescent="0.55000000000000004"/>
    <row r="13944" x14ac:dyDescent="0.55000000000000004"/>
    <row r="13945" x14ac:dyDescent="0.55000000000000004"/>
    <row r="13946" x14ac:dyDescent="0.55000000000000004"/>
    <row r="13947" x14ac:dyDescent="0.55000000000000004"/>
    <row r="13948" x14ac:dyDescent="0.55000000000000004"/>
    <row r="13949" x14ac:dyDescent="0.55000000000000004"/>
    <row r="13950" x14ac:dyDescent="0.55000000000000004"/>
    <row r="13951" x14ac:dyDescent="0.55000000000000004"/>
    <row r="13952" x14ac:dyDescent="0.55000000000000004"/>
    <row r="13953" x14ac:dyDescent="0.55000000000000004"/>
    <row r="13954" x14ac:dyDescent="0.55000000000000004"/>
    <row r="13955" x14ac:dyDescent="0.55000000000000004"/>
    <row r="13956" x14ac:dyDescent="0.55000000000000004"/>
    <row r="13957" x14ac:dyDescent="0.55000000000000004"/>
    <row r="13958" x14ac:dyDescent="0.55000000000000004"/>
    <row r="13959" x14ac:dyDescent="0.55000000000000004"/>
    <row r="13960" x14ac:dyDescent="0.55000000000000004"/>
    <row r="13961" x14ac:dyDescent="0.55000000000000004"/>
    <row r="13962" x14ac:dyDescent="0.55000000000000004"/>
    <row r="13963" x14ac:dyDescent="0.55000000000000004"/>
    <row r="13964" x14ac:dyDescent="0.55000000000000004"/>
    <row r="13965" x14ac:dyDescent="0.55000000000000004"/>
    <row r="13966" x14ac:dyDescent="0.55000000000000004"/>
    <row r="13967" x14ac:dyDescent="0.55000000000000004"/>
    <row r="13968" x14ac:dyDescent="0.55000000000000004"/>
    <row r="13969" x14ac:dyDescent="0.55000000000000004"/>
    <row r="13970" x14ac:dyDescent="0.55000000000000004"/>
    <row r="13971" x14ac:dyDescent="0.55000000000000004"/>
    <row r="13972" x14ac:dyDescent="0.55000000000000004"/>
    <row r="13973" x14ac:dyDescent="0.55000000000000004"/>
    <row r="13974" x14ac:dyDescent="0.55000000000000004"/>
    <row r="13975" x14ac:dyDescent="0.55000000000000004"/>
    <row r="13976" x14ac:dyDescent="0.55000000000000004"/>
    <row r="13977" x14ac:dyDescent="0.55000000000000004"/>
    <row r="13978" x14ac:dyDescent="0.55000000000000004"/>
    <row r="13979" x14ac:dyDescent="0.55000000000000004"/>
    <row r="13980" x14ac:dyDescent="0.55000000000000004"/>
    <row r="13981" x14ac:dyDescent="0.55000000000000004"/>
    <row r="13982" x14ac:dyDescent="0.55000000000000004"/>
    <row r="13983" x14ac:dyDescent="0.55000000000000004"/>
    <row r="13984" x14ac:dyDescent="0.55000000000000004"/>
    <row r="13985" x14ac:dyDescent="0.55000000000000004"/>
    <row r="13986" x14ac:dyDescent="0.55000000000000004"/>
    <row r="13987" x14ac:dyDescent="0.55000000000000004"/>
    <row r="13988" x14ac:dyDescent="0.55000000000000004"/>
    <row r="13989" x14ac:dyDescent="0.55000000000000004"/>
    <row r="13990" x14ac:dyDescent="0.55000000000000004"/>
    <row r="13991" x14ac:dyDescent="0.55000000000000004"/>
    <row r="13992" x14ac:dyDescent="0.55000000000000004"/>
    <row r="13993" x14ac:dyDescent="0.55000000000000004"/>
    <row r="13994" x14ac:dyDescent="0.55000000000000004"/>
    <row r="13995" x14ac:dyDescent="0.55000000000000004"/>
    <row r="13996" x14ac:dyDescent="0.55000000000000004"/>
    <row r="13997" x14ac:dyDescent="0.55000000000000004"/>
    <row r="13998" x14ac:dyDescent="0.55000000000000004"/>
    <row r="13999" x14ac:dyDescent="0.55000000000000004"/>
    <row r="14000" x14ac:dyDescent="0.55000000000000004"/>
    <row r="14001" x14ac:dyDescent="0.55000000000000004"/>
    <row r="14002" x14ac:dyDescent="0.55000000000000004"/>
    <row r="14003" x14ac:dyDescent="0.55000000000000004"/>
    <row r="14004" x14ac:dyDescent="0.55000000000000004"/>
    <row r="14005" x14ac:dyDescent="0.55000000000000004"/>
    <row r="14006" x14ac:dyDescent="0.55000000000000004"/>
    <row r="14007" x14ac:dyDescent="0.55000000000000004"/>
    <row r="14008" x14ac:dyDescent="0.55000000000000004"/>
    <row r="14009" x14ac:dyDescent="0.55000000000000004"/>
    <row r="14010" x14ac:dyDescent="0.55000000000000004"/>
    <row r="14011" x14ac:dyDescent="0.55000000000000004"/>
    <row r="14012" x14ac:dyDescent="0.55000000000000004"/>
    <row r="14013" x14ac:dyDescent="0.55000000000000004"/>
    <row r="14014" x14ac:dyDescent="0.55000000000000004"/>
    <row r="14015" x14ac:dyDescent="0.55000000000000004"/>
    <row r="14016" x14ac:dyDescent="0.55000000000000004"/>
    <row r="14017" x14ac:dyDescent="0.55000000000000004"/>
    <row r="14018" x14ac:dyDescent="0.55000000000000004"/>
    <row r="14019" x14ac:dyDescent="0.55000000000000004"/>
    <row r="14020" x14ac:dyDescent="0.55000000000000004"/>
    <row r="14021" x14ac:dyDescent="0.55000000000000004"/>
    <row r="14022" x14ac:dyDescent="0.55000000000000004"/>
    <row r="14023" x14ac:dyDescent="0.55000000000000004"/>
    <row r="14024" x14ac:dyDescent="0.55000000000000004"/>
    <row r="14025" x14ac:dyDescent="0.55000000000000004"/>
    <row r="14026" x14ac:dyDescent="0.55000000000000004"/>
    <row r="14027" x14ac:dyDescent="0.55000000000000004"/>
    <row r="14028" x14ac:dyDescent="0.55000000000000004"/>
    <row r="14029" x14ac:dyDescent="0.55000000000000004"/>
    <row r="14030" x14ac:dyDescent="0.55000000000000004"/>
    <row r="14031" x14ac:dyDescent="0.55000000000000004"/>
    <row r="14032" x14ac:dyDescent="0.55000000000000004"/>
    <row r="14033" x14ac:dyDescent="0.55000000000000004"/>
    <row r="14034" x14ac:dyDescent="0.55000000000000004"/>
    <row r="14035" x14ac:dyDescent="0.55000000000000004"/>
    <row r="14036" x14ac:dyDescent="0.55000000000000004"/>
    <row r="14037" x14ac:dyDescent="0.55000000000000004"/>
    <row r="14038" x14ac:dyDescent="0.55000000000000004"/>
    <row r="14039" x14ac:dyDescent="0.55000000000000004"/>
    <row r="14040" x14ac:dyDescent="0.55000000000000004"/>
    <row r="14041" x14ac:dyDescent="0.55000000000000004"/>
    <row r="14042" x14ac:dyDescent="0.55000000000000004"/>
    <row r="14043" x14ac:dyDescent="0.55000000000000004"/>
    <row r="14044" x14ac:dyDescent="0.55000000000000004"/>
    <row r="14045" x14ac:dyDescent="0.55000000000000004"/>
    <row r="14046" x14ac:dyDescent="0.55000000000000004"/>
    <row r="14047" x14ac:dyDescent="0.55000000000000004"/>
    <row r="14048" x14ac:dyDescent="0.55000000000000004"/>
    <row r="14049" x14ac:dyDescent="0.55000000000000004"/>
    <row r="14050" x14ac:dyDescent="0.55000000000000004"/>
    <row r="14051" x14ac:dyDescent="0.55000000000000004"/>
    <row r="14052" x14ac:dyDescent="0.55000000000000004"/>
    <row r="14053" x14ac:dyDescent="0.55000000000000004"/>
    <row r="14054" x14ac:dyDescent="0.55000000000000004"/>
    <row r="14055" x14ac:dyDescent="0.55000000000000004"/>
    <row r="14056" x14ac:dyDescent="0.55000000000000004"/>
    <row r="14057" x14ac:dyDescent="0.55000000000000004"/>
    <row r="14058" x14ac:dyDescent="0.55000000000000004"/>
    <row r="14059" x14ac:dyDescent="0.55000000000000004"/>
    <row r="14060" x14ac:dyDescent="0.55000000000000004"/>
    <row r="14061" x14ac:dyDescent="0.55000000000000004"/>
    <row r="14062" x14ac:dyDescent="0.55000000000000004"/>
    <row r="14063" x14ac:dyDescent="0.55000000000000004"/>
    <row r="14064" x14ac:dyDescent="0.55000000000000004"/>
    <row r="14065" x14ac:dyDescent="0.55000000000000004"/>
    <row r="14066" x14ac:dyDescent="0.55000000000000004"/>
    <row r="14067" x14ac:dyDescent="0.55000000000000004"/>
    <row r="14068" x14ac:dyDescent="0.55000000000000004"/>
    <row r="14069" x14ac:dyDescent="0.55000000000000004"/>
    <row r="14070" x14ac:dyDescent="0.55000000000000004"/>
    <row r="14071" x14ac:dyDescent="0.55000000000000004"/>
    <row r="14072" x14ac:dyDescent="0.55000000000000004"/>
    <row r="14073" x14ac:dyDescent="0.55000000000000004"/>
    <row r="14074" x14ac:dyDescent="0.55000000000000004"/>
    <row r="14075" x14ac:dyDescent="0.55000000000000004"/>
    <row r="14076" x14ac:dyDescent="0.55000000000000004"/>
    <row r="14077" x14ac:dyDescent="0.55000000000000004"/>
    <row r="14078" x14ac:dyDescent="0.55000000000000004"/>
    <row r="14079" x14ac:dyDescent="0.55000000000000004"/>
    <row r="14080" x14ac:dyDescent="0.55000000000000004"/>
    <row r="14081" x14ac:dyDescent="0.55000000000000004"/>
    <row r="14082" x14ac:dyDescent="0.55000000000000004"/>
    <row r="14083" x14ac:dyDescent="0.55000000000000004"/>
    <row r="14084" x14ac:dyDescent="0.55000000000000004"/>
    <row r="14085" x14ac:dyDescent="0.55000000000000004"/>
    <row r="14086" x14ac:dyDescent="0.55000000000000004"/>
    <row r="14087" x14ac:dyDescent="0.55000000000000004"/>
    <row r="14088" x14ac:dyDescent="0.55000000000000004"/>
    <row r="14089" x14ac:dyDescent="0.55000000000000004"/>
    <row r="14090" x14ac:dyDescent="0.55000000000000004"/>
    <row r="14091" x14ac:dyDescent="0.55000000000000004"/>
    <row r="14092" x14ac:dyDescent="0.55000000000000004"/>
    <row r="14093" x14ac:dyDescent="0.55000000000000004"/>
    <row r="14094" x14ac:dyDescent="0.55000000000000004"/>
    <row r="14095" x14ac:dyDescent="0.55000000000000004"/>
    <row r="14096" x14ac:dyDescent="0.55000000000000004"/>
    <row r="14097" x14ac:dyDescent="0.55000000000000004"/>
    <row r="14098" x14ac:dyDescent="0.55000000000000004"/>
    <row r="14099" x14ac:dyDescent="0.55000000000000004"/>
    <row r="14100" x14ac:dyDescent="0.55000000000000004"/>
    <row r="14101" x14ac:dyDescent="0.55000000000000004"/>
    <row r="14102" x14ac:dyDescent="0.55000000000000004"/>
    <row r="14103" x14ac:dyDescent="0.55000000000000004"/>
    <row r="14104" x14ac:dyDescent="0.55000000000000004"/>
    <row r="14105" x14ac:dyDescent="0.55000000000000004"/>
    <row r="14106" x14ac:dyDescent="0.55000000000000004"/>
    <row r="14107" x14ac:dyDescent="0.55000000000000004"/>
    <row r="14108" x14ac:dyDescent="0.55000000000000004"/>
    <row r="14109" x14ac:dyDescent="0.55000000000000004"/>
    <row r="14110" x14ac:dyDescent="0.55000000000000004"/>
    <row r="14111" x14ac:dyDescent="0.55000000000000004"/>
    <row r="14112" x14ac:dyDescent="0.55000000000000004"/>
    <row r="14113" x14ac:dyDescent="0.55000000000000004"/>
    <row r="14114" x14ac:dyDescent="0.55000000000000004"/>
    <row r="14115" x14ac:dyDescent="0.55000000000000004"/>
    <row r="14116" x14ac:dyDescent="0.55000000000000004"/>
    <row r="14117" x14ac:dyDescent="0.55000000000000004"/>
    <row r="14118" x14ac:dyDescent="0.55000000000000004"/>
    <row r="14119" x14ac:dyDescent="0.55000000000000004"/>
    <row r="14120" x14ac:dyDescent="0.55000000000000004"/>
    <row r="14121" x14ac:dyDescent="0.55000000000000004"/>
    <row r="14122" x14ac:dyDescent="0.55000000000000004"/>
    <row r="14123" x14ac:dyDescent="0.55000000000000004"/>
    <row r="14124" x14ac:dyDescent="0.55000000000000004"/>
    <row r="14125" x14ac:dyDescent="0.55000000000000004"/>
    <row r="14126" x14ac:dyDescent="0.55000000000000004"/>
    <row r="14127" x14ac:dyDescent="0.55000000000000004"/>
    <row r="14128" x14ac:dyDescent="0.55000000000000004"/>
    <row r="14129" x14ac:dyDescent="0.55000000000000004"/>
    <row r="14130" x14ac:dyDescent="0.55000000000000004"/>
    <row r="14131" x14ac:dyDescent="0.55000000000000004"/>
    <row r="14132" x14ac:dyDescent="0.55000000000000004"/>
    <row r="14133" x14ac:dyDescent="0.55000000000000004"/>
    <row r="14134" x14ac:dyDescent="0.55000000000000004"/>
    <row r="14135" x14ac:dyDescent="0.55000000000000004"/>
    <row r="14136" x14ac:dyDescent="0.55000000000000004"/>
    <row r="14137" x14ac:dyDescent="0.55000000000000004"/>
    <row r="14138" x14ac:dyDescent="0.55000000000000004"/>
    <row r="14139" x14ac:dyDescent="0.55000000000000004"/>
    <row r="14140" x14ac:dyDescent="0.55000000000000004"/>
    <row r="14141" x14ac:dyDescent="0.55000000000000004"/>
    <row r="14142" x14ac:dyDescent="0.55000000000000004"/>
    <row r="14143" x14ac:dyDescent="0.55000000000000004"/>
    <row r="14144" x14ac:dyDescent="0.55000000000000004"/>
    <row r="14145" x14ac:dyDescent="0.55000000000000004"/>
    <row r="14146" x14ac:dyDescent="0.55000000000000004"/>
    <row r="14147" x14ac:dyDescent="0.55000000000000004"/>
    <row r="14148" x14ac:dyDescent="0.55000000000000004"/>
    <row r="14149" x14ac:dyDescent="0.55000000000000004"/>
    <row r="14150" x14ac:dyDescent="0.55000000000000004"/>
    <row r="14151" x14ac:dyDescent="0.55000000000000004"/>
    <row r="14152" x14ac:dyDescent="0.55000000000000004"/>
    <row r="14153" x14ac:dyDescent="0.55000000000000004"/>
    <row r="14154" x14ac:dyDescent="0.55000000000000004"/>
    <row r="14155" x14ac:dyDescent="0.55000000000000004"/>
    <row r="14156" x14ac:dyDescent="0.55000000000000004"/>
    <row r="14157" x14ac:dyDescent="0.55000000000000004"/>
    <row r="14158" x14ac:dyDescent="0.55000000000000004"/>
    <row r="14159" x14ac:dyDescent="0.55000000000000004"/>
    <row r="14160" x14ac:dyDescent="0.55000000000000004"/>
    <row r="14161" x14ac:dyDescent="0.55000000000000004"/>
    <row r="14162" x14ac:dyDescent="0.55000000000000004"/>
    <row r="14163" x14ac:dyDescent="0.55000000000000004"/>
    <row r="14164" x14ac:dyDescent="0.55000000000000004"/>
    <row r="14165" x14ac:dyDescent="0.55000000000000004"/>
    <row r="14166" x14ac:dyDescent="0.55000000000000004"/>
    <row r="14167" x14ac:dyDescent="0.55000000000000004"/>
    <row r="14168" x14ac:dyDescent="0.55000000000000004"/>
    <row r="14169" x14ac:dyDescent="0.55000000000000004"/>
    <row r="14170" x14ac:dyDescent="0.55000000000000004"/>
    <row r="14171" x14ac:dyDescent="0.55000000000000004"/>
    <row r="14172" x14ac:dyDescent="0.55000000000000004"/>
    <row r="14173" x14ac:dyDescent="0.55000000000000004"/>
    <row r="14174" x14ac:dyDescent="0.55000000000000004"/>
    <row r="14175" x14ac:dyDescent="0.55000000000000004"/>
    <row r="14176" x14ac:dyDescent="0.55000000000000004"/>
    <row r="14177" x14ac:dyDescent="0.55000000000000004"/>
    <row r="14178" x14ac:dyDescent="0.55000000000000004"/>
    <row r="14179" x14ac:dyDescent="0.55000000000000004"/>
    <row r="14180" x14ac:dyDescent="0.55000000000000004"/>
    <row r="14181" x14ac:dyDescent="0.55000000000000004"/>
    <row r="14182" x14ac:dyDescent="0.55000000000000004"/>
    <row r="14183" x14ac:dyDescent="0.55000000000000004"/>
    <row r="14184" x14ac:dyDescent="0.55000000000000004"/>
    <row r="14185" x14ac:dyDescent="0.55000000000000004"/>
    <row r="14186" x14ac:dyDescent="0.55000000000000004"/>
    <row r="14187" x14ac:dyDescent="0.55000000000000004"/>
    <row r="14188" x14ac:dyDescent="0.55000000000000004"/>
    <row r="14189" x14ac:dyDescent="0.55000000000000004"/>
    <row r="14190" x14ac:dyDescent="0.55000000000000004"/>
    <row r="14191" x14ac:dyDescent="0.55000000000000004"/>
    <row r="14192" x14ac:dyDescent="0.55000000000000004"/>
    <row r="14193" x14ac:dyDescent="0.55000000000000004"/>
    <row r="14194" x14ac:dyDescent="0.55000000000000004"/>
    <row r="14195" x14ac:dyDescent="0.55000000000000004"/>
    <row r="14196" x14ac:dyDescent="0.55000000000000004"/>
    <row r="14197" x14ac:dyDescent="0.55000000000000004"/>
    <row r="14198" x14ac:dyDescent="0.55000000000000004"/>
    <row r="14199" x14ac:dyDescent="0.55000000000000004"/>
    <row r="14200" x14ac:dyDescent="0.55000000000000004"/>
    <row r="14201" x14ac:dyDescent="0.55000000000000004"/>
    <row r="14202" x14ac:dyDescent="0.55000000000000004"/>
    <row r="14203" x14ac:dyDescent="0.55000000000000004"/>
    <row r="14204" x14ac:dyDescent="0.55000000000000004"/>
    <row r="14205" x14ac:dyDescent="0.55000000000000004"/>
    <row r="14206" x14ac:dyDescent="0.55000000000000004"/>
    <row r="14207" x14ac:dyDescent="0.55000000000000004"/>
    <row r="14208" x14ac:dyDescent="0.55000000000000004"/>
    <row r="14209" x14ac:dyDescent="0.55000000000000004"/>
    <row r="14210" x14ac:dyDescent="0.55000000000000004"/>
    <row r="14211" x14ac:dyDescent="0.55000000000000004"/>
    <row r="14212" x14ac:dyDescent="0.55000000000000004"/>
    <row r="14213" x14ac:dyDescent="0.55000000000000004"/>
    <row r="14214" x14ac:dyDescent="0.55000000000000004"/>
    <row r="14215" x14ac:dyDescent="0.55000000000000004"/>
    <row r="14216" x14ac:dyDescent="0.55000000000000004"/>
    <row r="14217" x14ac:dyDescent="0.55000000000000004"/>
    <row r="14218" x14ac:dyDescent="0.55000000000000004"/>
    <row r="14219" x14ac:dyDescent="0.55000000000000004"/>
    <row r="14220" x14ac:dyDescent="0.55000000000000004"/>
    <row r="14221" x14ac:dyDescent="0.55000000000000004"/>
    <row r="14222" x14ac:dyDescent="0.55000000000000004"/>
    <row r="14223" x14ac:dyDescent="0.55000000000000004"/>
    <row r="14224" x14ac:dyDescent="0.55000000000000004"/>
    <row r="14225" x14ac:dyDescent="0.55000000000000004"/>
    <row r="14226" x14ac:dyDescent="0.55000000000000004"/>
    <row r="14227" x14ac:dyDescent="0.55000000000000004"/>
    <row r="14228" x14ac:dyDescent="0.55000000000000004"/>
    <row r="14229" x14ac:dyDescent="0.55000000000000004"/>
    <row r="14230" x14ac:dyDescent="0.55000000000000004"/>
    <row r="14231" x14ac:dyDescent="0.55000000000000004"/>
    <row r="14232" x14ac:dyDescent="0.55000000000000004"/>
    <row r="14233" x14ac:dyDescent="0.55000000000000004"/>
    <row r="14234" x14ac:dyDescent="0.55000000000000004"/>
    <row r="14235" x14ac:dyDescent="0.55000000000000004"/>
    <row r="14236" x14ac:dyDescent="0.55000000000000004"/>
    <row r="14237" x14ac:dyDescent="0.55000000000000004"/>
    <row r="14238" x14ac:dyDescent="0.55000000000000004"/>
    <row r="14239" x14ac:dyDescent="0.55000000000000004"/>
    <row r="14240" x14ac:dyDescent="0.55000000000000004"/>
    <row r="14241" x14ac:dyDescent="0.55000000000000004"/>
    <row r="14242" x14ac:dyDescent="0.55000000000000004"/>
    <row r="14243" x14ac:dyDescent="0.55000000000000004"/>
    <row r="14244" x14ac:dyDescent="0.55000000000000004"/>
    <row r="14245" x14ac:dyDescent="0.55000000000000004"/>
    <row r="14246" x14ac:dyDescent="0.55000000000000004"/>
    <row r="14247" x14ac:dyDescent="0.55000000000000004"/>
    <row r="14248" x14ac:dyDescent="0.55000000000000004"/>
    <row r="14249" x14ac:dyDescent="0.55000000000000004"/>
    <row r="14250" x14ac:dyDescent="0.55000000000000004"/>
    <row r="14251" x14ac:dyDescent="0.55000000000000004"/>
    <row r="14252" x14ac:dyDescent="0.55000000000000004"/>
    <row r="14253" x14ac:dyDescent="0.55000000000000004"/>
    <row r="14254" x14ac:dyDescent="0.55000000000000004"/>
    <row r="14255" x14ac:dyDescent="0.55000000000000004"/>
    <row r="14256" x14ac:dyDescent="0.55000000000000004"/>
    <row r="14257" x14ac:dyDescent="0.55000000000000004"/>
    <row r="14258" x14ac:dyDescent="0.55000000000000004"/>
    <row r="14259" x14ac:dyDescent="0.55000000000000004"/>
    <row r="14260" x14ac:dyDescent="0.55000000000000004"/>
    <row r="14261" x14ac:dyDescent="0.55000000000000004"/>
    <row r="14262" x14ac:dyDescent="0.55000000000000004"/>
    <row r="14263" x14ac:dyDescent="0.55000000000000004"/>
    <row r="14264" x14ac:dyDescent="0.55000000000000004"/>
    <row r="14265" x14ac:dyDescent="0.55000000000000004"/>
    <row r="14266" x14ac:dyDescent="0.55000000000000004"/>
    <row r="14267" x14ac:dyDescent="0.55000000000000004"/>
    <row r="14268" x14ac:dyDescent="0.55000000000000004"/>
    <row r="14269" x14ac:dyDescent="0.55000000000000004"/>
    <row r="14270" x14ac:dyDescent="0.55000000000000004"/>
    <row r="14271" x14ac:dyDescent="0.55000000000000004"/>
    <row r="14272" x14ac:dyDescent="0.55000000000000004"/>
    <row r="14273" x14ac:dyDescent="0.55000000000000004"/>
    <row r="14274" x14ac:dyDescent="0.55000000000000004"/>
    <row r="14275" x14ac:dyDescent="0.55000000000000004"/>
    <row r="14276" x14ac:dyDescent="0.55000000000000004"/>
    <row r="14277" x14ac:dyDescent="0.55000000000000004"/>
    <row r="14278" x14ac:dyDescent="0.55000000000000004"/>
    <row r="14279" x14ac:dyDescent="0.55000000000000004"/>
    <row r="14280" x14ac:dyDescent="0.55000000000000004"/>
    <row r="14281" x14ac:dyDescent="0.55000000000000004"/>
    <row r="14282" x14ac:dyDescent="0.55000000000000004"/>
    <row r="14283" x14ac:dyDescent="0.55000000000000004"/>
    <row r="14284" x14ac:dyDescent="0.55000000000000004"/>
    <row r="14285" x14ac:dyDescent="0.55000000000000004"/>
    <row r="14286" x14ac:dyDescent="0.55000000000000004"/>
    <row r="14287" x14ac:dyDescent="0.55000000000000004"/>
    <row r="14288" x14ac:dyDescent="0.55000000000000004"/>
    <row r="14289" x14ac:dyDescent="0.55000000000000004"/>
    <row r="14290" x14ac:dyDescent="0.55000000000000004"/>
    <row r="14291" x14ac:dyDescent="0.55000000000000004"/>
    <row r="14292" x14ac:dyDescent="0.55000000000000004"/>
    <row r="14293" x14ac:dyDescent="0.55000000000000004"/>
    <row r="14294" x14ac:dyDescent="0.55000000000000004"/>
    <row r="14295" x14ac:dyDescent="0.55000000000000004"/>
    <row r="14296" x14ac:dyDescent="0.55000000000000004"/>
    <row r="14297" x14ac:dyDescent="0.55000000000000004"/>
    <row r="14298" x14ac:dyDescent="0.55000000000000004"/>
    <row r="14299" x14ac:dyDescent="0.55000000000000004"/>
    <row r="14300" x14ac:dyDescent="0.55000000000000004"/>
    <row r="14301" x14ac:dyDescent="0.55000000000000004"/>
    <row r="14302" x14ac:dyDescent="0.55000000000000004"/>
    <row r="14303" x14ac:dyDescent="0.55000000000000004"/>
    <row r="14304" x14ac:dyDescent="0.55000000000000004"/>
    <row r="14305" x14ac:dyDescent="0.55000000000000004"/>
    <row r="14306" x14ac:dyDescent="0.55000000000000004"/>
    <row r="14307" x14ac:dyDescent="0.55000000000000004"/>
    <row r="14308" x14ac:dyDescent="0.55000000000000004"/>
    <row r="14309" x14ac:dyDescent="0.55000000000000004"/>
    <row r="14310" x14ac:dyDescent="0.55000000000000004"/>
    <row r="14311" x14ac:dyDescent="0.55000000000000004"/>
    <row r="14312" x14ac:dyDescent="0.55000000000000004"/>
    <row r="14313" x14ac:dyDescent="0.55000000000000004"/>
    <row r="14314" x14ac:dyDescent="0.55000000000000004"/>
    <row r="14315" x14ac:dyDescent="0.55000000000000004"/>
    <row r="14316" x14ac:dyDescent="0.55000000000000004"/>
    <row r="14317" x14ac:dyDescent="0.55000000000000004"/>
    <row r="14318" x14ac:dyDescent="0.55000000000000004"/>
    <row r="14319" x14ac:dyDescent="0.55000000000000004"/>
    <row r="14320" x14ac:dyDescent="0.55000000000000004"/>
    <row r="14321" x14ac:dyDescent="0.55000000000000004"/>
    <row r="14322" x14ac:dyDescent="0.55000000000000004"/>
    <row r="14323" x14ac:dyDescent="0.55000000000000004"/>
    <row r="14324" x14ac:dyDescent="0.55000000000000004"/>
    <row r="14325" x14ac:dyDescent="0.55000000000000004"/>
    <row r="14326" x14ac:dyDescent="0.55000000000000004"/>
    <row r="14327" x14ac:dyDescent="0.55000000000000004"/>
    <row r="14328" x14ac:dyDescent="0.55000000000000004"/>
    <row r="14329" x14ac:dyDescent="0.55000000000000004"/>
    <row r="14330" x14ac:dyDescent="0.55000000000000004"/>
    <row r="14331" x14ac:dyDescent="0.55000000000000004"/>
    <row r="14332" x14ac:dyDescent="0.55000000000000004"/>
    <row r="14333" x14ac:dyDescent="0.55000000000000004"/>
    <row r="14334" x14ac:dyDescent="0.55000000000000004"/>
    <row r="14335" x14ac:dyDescent="0.55000000000000004"/>
    <row r="14336" x14ac:dyDescent="0.55000000000000004"/>
    <row r="14337" x14ac:dyDescent="0.55000000000000004"/>
    <row r="14338" x14ac:dyDescent="0.55000000000000004"/>
    <row r="14339" x14ac:dyDescent="0.55000000000000004"/>
    <row r="14340" x14ac:dyDescent="0.55000000000000004"/>
    <row r="14341" x14ac:dyDescent="0.55000000000000004"/>
    <row r="14342" x14ac:dyDescent="0.55000000000000004"/>
    <row r="14343" x14ac:dyDescent="0.55000000000000004"/>
    <row r="14344" x14ac:dyDescent="0.55000000000000004"/>
    <row r="14345" x14ac:dyDescent="0.55000000000000004"/>
    <row r="14346" x14ac:dyDescent="0.55000000000000004"/>
    <row r="14347" x14ac:dyDescent="0.55000000000000004"/>
    <row r="14348" x14ac:dyDescent="0.55000000000000004"/>
    <row r="14349" x14ac:dyDescent="0.55000000000000004"/>
    <row r="14350" x14ac:dyDescent="0.55000000000000004"/>
    <row r="14351" x14ac:dyDescent="0.55000000000000004"/>
    <row r="14352" x14ac:dyDescent="0.55000000000000004"/>
    <row r="14353" x14ac:dyDescent="0.55000000000000004"/>
    <row r="14354" x14ac:dyDescent="0.55000000000000004"/>
    <row r="14355" x14ac:dyDescent="0.55000000000000004"/>
    <row r="14356" x14ac:dyDescent="0.55000000000000004"/>
    <row r="14357" x14ac:dyDescent="0.55000000000000004"/>
    <row r="14358" x14ac:dyDescent="0.55000000000000004"/>
    <row r="14359" x14ac:dyDescent="0.55000000000000004"/>
    <row r="14360" x14ac:dyDescent="0.55000000000000004"/>
    <row r="14361" x14ac:dyDescent="0.55000000000000004"/>
    <row r="14362" x14ac:dyDescent="0.55000000000000004"/>
    <row r="14363" x14ac:dyDescent="0.55000000000000004"/>
    <row r="14364" x14ac:dyDescent="0.55000000000000004"/>
    <row r="14365" x14ac:dyDescent="0.55000000000000004"/>
    <row r="14366" x14ac:dyDescent="0.55000000000000004"/>
    <row r="14367" x14ac:dyDescent="0.55000000000000004"/>
    <row r="14368" x14ac:dyDescent="0.55000000000000004"/>
    <row r="14369" x14ac:dyDescent="0.55000000000000004"/>
    <row r="14370" x14ac:dyDescent="0.55000000000000004"/>
    <row r="14371" x14ac:dyDescent="0.55000000000000004"/>
    <row r="14372" x14ac:dyDescent="0.55000000000000004"/>
    <row r="14373" x14ac:dyDescent="0.55000000000000004"/>
    <row r="14374" x14ac:dyDescent="0.55000000000000004"/>
    <row r="14375" x14ac:dyDescent="0.55000000000000004"/>
    <row r="14376" x14ac:dyDescent="0.55000000000000004"/>
    <row r="14377" x14ac:dyDescent="0.55000000000000004"/>
    <row r="14378" x14ac:dyDescent="0.55000000000000004"/>
    <row r="14379" x14ac:dyDescent="0.55000000000000004"/>
    <row r="14380" x14ac:dyDescent="0.55000000000000004"/>
    <row r="14381" x14ac:dyDescent="0.55000000000000004"/>
    <row r="14382" x14ac:dyDescent="0.55000000000000004"/>
    <row r="14383" x14ac:dyDescent="0.55000000000000004"/>
    <row r="14384" x14ac:dyDescent="0.55000000000000004"/>
    <row r="14385" x14ac:dyDescent="0.55000000000000004"/>
    <row r="14386" x14ac:dyDescent="0.55000000000000004"/>
    <row r="14387" x14ac:dyDescent="0.55000000000000004"/>
    <row r="14388" x14ac:dyDescent="0.55000000000000004"/>
    <row r="14389" x14ac:dyDescent="0.55000000000000004"/>
    <row r="14390" x14ac:dyDescent="0.55000000000000004"/>
    <row r="14391" x14ac:dyDescent="0.55000000000000004"/>
    <row r="14392" x14ac:dyDescent="0.55000000000000004"/>
    <row r="14393" x14ac:dyDescent="0.55000000000000004"/>
    <row r="14394" x14ac:dyDescent="0.55000000000000004"/>
    <row r="14395" x14ac:dyDescent="0.55000000000000004"/>
    <row r="14396" x14ac:dyDescent="0.55000000000000004"/>
    <row r="14397" x14ac:dyDescent="0.55000000000000004"/>
    <row r="14398" x14ac:dyDescent="0.55000000000000004"/>
    <row r="14399" x14ac:dyDescent="0.55000000000000004"/>
    <row r="14400" x14ac:dyDescent="0.55000000000000004"/>
    <row r="14401" x14ac:dyDescent="0.55000000000000004"/>
    <row r="14402" x14ac:dyDescent="0.55000000000000004"/>
    <row r="14403" x14ac:dyDescent="0.55000000000000004"/>
    <row r="14404" x14ac:dyDescent="0.55000000000000004"/>
    <row r="14405" x14ac:dyDescent="0.55000000000000004"/>
    <row r="14406" x14ac:dyDescent="0.55000000000000004"/>
    <row r="14407" x14ac:dyDescent="0.55000000000000004"/>
    <row r="14408" x14ac:dyDescent="0.55000000000000004"/>
    <row r="14409" x14ac:dyDescent="0.55000000000000004"/>
    <row r="14410" x14ac:dyDescent="0.55000000000000004"/>
    <row r="14411" x14ac:dyDescent="0.55000000000000004"/>
    <row r="14412" x14ac:dyDescent="0.55000000000000004"/>
    <row r="14413" x14ac:dyDescent="0.55000000000000004"/>
    <row r="14414" x14ac:dyDescent="0.55000000000000004"/>
    <row r="14415" x14ac:dyDescent="0.55000000000000004"/>
    <row r="14416" x14ac:dyDescent="0.55000000000000004"/>
    <row r="14417" x14ac:dyDescent="0.55000000000000004"/>
    <row r="14418" x14ac:dyDescent="0.55000000000000004"/>
    <row r="14419" x14ac:dyDescent="0.55000000000000004"/>
    <row r="14420" x14ac:dyDescent="0.55000000000000004"/>
    <row r="14421" x14ac:dyDescent="0.55000000000000004"/>
    <row r="14422" x14ac:dyDescent="0.55000000000000004"/>
    <row r="14423" x14ac:dyDescent="0.55000000000000004"/>
    <row r="14424" x14ac:dyDescent="0.55000000000000004"/>
    <row r="14425" x14ac:dyDescent="0.55000000000000004"/>
    <row r="14426" x14ac:dyDescent="0.55000000000000004"/>
    <row r="14427" x14ac:dyDescent="0.55000000000000004"/>
    <row r="14428" x14ac:dyDescent="0.55000000000000004"/>
    <row r="14429" x14ac:dyDescent="0.55000000000000004"/>
    <row r="14430" x14ac:dyDescent="0.55000000000000004"/>
    <row r="14431" x14ac:dyDescent="0.55000000000000004"/>
    <row r="14432" x14ac:dyDescent="0.55000000000000004"/>
    <row r="14433" x14ac:dyDescent="0.55000000000000004"/>
    <row r="14434" x14ac:dyDescent="0.55000000000000004"/>
    <row r="14435" x14ac:dyDescent="0.55000000000000004"/>
    <row r="14436" x14ac:dyDescent="0.55000000000000004"/>
    <row r="14437" x14ac:dyDescent="0.55000000000000004"/>
    <row r="14438" x14ac:dyDescent="0.55000000000000004"/>
    <row r="14439" x14ac:dyDescent="0.55000000000000004"/>
    <row r="14440" x14ac:dyDescent="0.55000000000000004"/>
    <row r="14441" x14ac:dyDescent="0.55000000000000004"/>
    <row r="14442" x14ac:dyDescent="0.55000000000000004"/>
    <row r="14443" x14ac:dyDescent="0.55000000000000004"/>
    <row r="14444" x14ac:dyDescent="0.55000000000000004"/>
    <row r="14445" x14ac:dyDescent="0.55000000000000004"/>
    <row r="14446" x14ac:dyDescent="0.55000000000000004"/>
    <row r="14447" x14ac:dyDescent="0.55000000000000004"/>
    <row r="14448" x14ac:dyDescent="0.55000000000000004"/>
    <row r="14449" x14ac:dyDescent="0.55000000000000004"/>
    <row r="14450" x14ac:dyDescent="0.55000000000000004"/>
    <row r="14451" x14ac:dyDescent="0.55000000000000004"/>
    <row r="14452" x14ac:dyDescent="0.55000000000000004"/>
    <row r="14453" x14ac:dyDescent="0.55000000000000004"/>
    <row r="14454" x14ac:dyDescent="0.55000000000000004"/>
    <row r="14455" x14ac:dyDescent="0.55000000000000004"/>
    <row r="14456" x14ac:dyDescent="0.55000000000000004"/>
    <row r="14457" x14ac:dyDescent="0.55000000000000004"/>
    <row r="14458" x14ac:dyDescent="0.55000000000000004"/>
    <row r="14459" x14ac:dyDescent="0.55000000000000004"/>
    <row r="14460" x14ac:dyDescent="0.55000000000000004"/>
    <row r="14461" x14ac:dyDescent="0.55000000000000004"/>
    <row r="14462" x14ac:dyDescent="0.55000000000000004"/>
    <row r="14463" x14ac:dyDescent="0.55000000000000004"/>
    <row r="14464" x14ac:dyDescent="0.55000000000000004"/>
    <row r="14465" x14ac:dyDescent="0.55000000000000004"/>
    <row r="14466" x14ac:dyDescent="0.55000000000000004"/>
    <row r="14467" x14ac:dyDescent="0.55000000000000004"/>
    <row r="14468" x14ac:dyDescent="0.55000000000000004"/>
    <row r="14469" x14ac:dyDescent="0.55000000000000004"/>
    <row r="14470" x14ac:dyDescent="0.55000000000000004"/>
    <row r="14471" x14ac:dyDescent="0.55000000000000004"/>
    <row r="14472" x14ac:dyDescent="0.55000000000000004"/>
    <row r="14473" x14ac:dyDescent="0.55000000000000004"/>
    <row r="14474" x14ac:dyDescent="0.55000000000000004"/>
    <row r="14475" x14ac:dyDescent="0.55000000000000004"/>
    <row r="14476" x14ac:dyDescent="0.55000000000000004"/>
    <row r="14477" x14ac:dyDescent="0.55000000000000004"/>
    <row r="14478" x14ac:dyDescent="0.55000000000000004"/>
    <row r="14479" x14ac:dyDescent="0.55000000000000004"/>
    <row r="14480" x14ac:dyDescent="0.55000000000000004"/>
    <row r="14481" x14ac:dyDescent="0.55000000000000004"/>
    <row r="14482" x14ac:dyDescent="0.55000000000000004"/>
    <row r="14483" x14ac:dyDescent="0.55000000000000004"/>
    <row r="14484" x14ac:dyDescent="0.55000000000000004"/>
    <row r="14485" x14ac:dyDescent="0.55000000000000004"/>
    <row r="14486" x14ac:dyDescent="0.55000000000000004"/>
    <row r="14487" x14ac:dyDescent="0.55000000000000004"/>
    <row r="14488" x14ac:dyDescent="0.55000000000000004"/>
    <row r="14489" x14ac:dyDescent="0.55000000000000004"/>
    <row r="14490" x14ac:dyDescent="0.55000000000000004"/>
    <row r="14491" x14ac:dyDescent="0.55000000000000004"/>
    <row r="14492" x14ac:dyDescent="0.55000000000000004"/>
    <row r="14493" x14ac:dyDescent="0.55000000000000004"/>
    <row r="14494" x14ac:dyDescent="0.55000000000000004"/>
    <row r="14495" x14ac:dyDescent="0.55000000000000004"/>
    <row r="14496" x14ac:dyDescent="0.55000000000000004"/>
    <row r="14497" x14ac:dyDescent="0.55000000000000004"/>
    <row r="14498" x14ac:dyDescent="0.55000000000000004"/>
    <row r="14499" x14ac:dyDescent="0.55000000000000004"/>
    <row r="14500" x14ac:dyDescent="0.55000000000000004"/>
    <row r="14501" x14ac:dyDescent="0.55000000000000004"/>
    <row r="14502" x14ac:dyDescent="0.55000000000000004"/>
    <row r="14503" x14ac:dyDescent="0.55000000000000004"/>
    <row r="14504" x14ac:dyDescent="0.55000000000000004"/>
    <row r="14505" x14ac:dyDescent="0.55000000000000004"/>
    <row r="14506" x14ac:dyDescent="0.55000000000000004"/>
    <row r="14507" x14ac:dyDescent="0.55000000000000004"/>
    <row r="14508" x14ac:dyDescent="0.55000000000000004"/>
    <row r="14509" x14ac:dyDescent="0.55000000000000004"/>
    <row r="14510" x14ac:dyDescent="0.55000000000000004"/>
    <row r="14511" x14ac:dyDescent="0.55000000000000004"/>
    <row r="14512" x14ac:dyDescent="0.55000000000000004"/>
    <row r="14513" x14ac:dyDescent="0.55000000000000004"/>
    <row r="14514" x14ac:dyDescent="0.55000000000000004"/>
    <row r="14515" x14ac:dyDescent="0.55000000000000004"/>
    <row r="14516" x14ac:dyDescent="0.55000000000000004"/>
    <row r="14517" x14ac:dyDescent="0.55000000000000004"/>
    <row r="14518" x14ac:dyDescent="0.55000000000000004"/>
    <row r="14519" x14ac:dyDescent="0.55000000000000004"/>
    <row r="14520" x14ac:dyDescent="0.55000000000000004"/>
    <row r="14521" x14ac:dyDescent="0.55000000000000004"/>
    <row r="14522" x14ac:dyDescent="0.55000000000000004"/>
    <row r="14523" x14ac:dyDescent="0.55000000000000004"/>
    <row r="14524" x14ac:dyDescent="0.55000000000000004"/>
    <row r="14525" x14ac:dyDescent="0.55000000000000004"/>
    <row r="14526" x14ac:dyDescent="0.55000000000000004"/>
    <row r="14527" x14ac:dyDescent="0.55000000000000004"/>
    <row r="14528" x14ac:dyDescent="0.55000000000000004"/>
    <row r="14529" x14ac:dyDescent="0.55000000000000004"/>
    <row r="14530" x14ac:dyDescent="0.55000000000000004"/>
    <row r="14531" x14ac:dyDescent="0.55000000000000004"/>
    <row r="14532" x14ac:dyDescent="0.55000000000000004"/>
    <row r="14533" x14ac:dyDescent="0.55000000000000004"/>
    <row r="14534" x14ac:dyDescent="0.55000000000000004"/>
    <row r="14535" x14ac:dyDescent="0.55000000000000004"/>
    <row r="14536" x14ac:dyDescent="0.55000000000000004"/>
    <row r="14537" x14ac:dyDescent="0.55000000000000004"/>
    <row r="14538" x14ac:dyDescent="0.55000000000000004"/>
    <row r="14539" x14ac:dyDescent="0.55000000000000004"/>
    <row r="14540" x14ac:dyDescent="0.55000000000000004"/>
    <row r="14541" x14ac:dyDescent="0.55000000000000004"/>
    <row r="14542" x14ac:dyDescent="0.55000000000000004"/>
    <row r="14543" x14ac:dyDescent="0.55000000000000004"/>
    <row r="14544" x14ac:dyDescent="0.55000000000000004"/>
    <row r="14545" x14ac:dyDescent="0.55000000000000004"/>
    <row r="14546" x14ac:dyDescent="0.55000000000000004"/>
    <row r="14547" x14ac:dyDescent="0.55000000000000004"/>
    <row r="14548" x14ac:dyDescent="0.55000000000000004"/>
    <row r="14549" x14ac:dyDescent="0.55000000000000004"/>
    <row r="14550" x14ac:dyDescent="0.55000000000000004"/>
    <row r="14551" x14ac:dyDescent="0.55000000000000004"/>
    <row r="14552" x14ac:dyDescent="0.55000000000000004"/>
    <row r="14553" x14ac:dyDescent="0.55000000000000004"/>
    <row r="14554" x14ac:dyDescent="0.55000000000000004"/>
    <row r="14555" x14ac:dyDescent="0.55000000000000004"/>
    <row r="14556" x14ac:dyDescent="0.55000000000000004"/>
    <row r="14557" x14ac:dyDescent="0.55000000000000004"/>
    <row r="14558" x14ac:dyDescent="0.55000000000000004"/>
    <row r="14559" x14ac:dyDescent="0.55000000000000004"/>
    <row r="14560" x14ac:dyDescent="0.55000000000000004"/>
    <row r="14561" x14ac:dyDescent="0.55000000000000004"/>
    <row r="14562" x14ac:dyDescent="0.55000000000000004"/>
    <row r="14563" x14ac:dyDescent="0.55000000000000004"/>
    <row r="14564" x14ac:dyDescent="0.55000000000000004"/>
    <row r="14565" x14ac:dyDescent="0.55000000000000004"/>
    <row r="14566" x14ac:dyDescent="0.55000000000000004"/>
    <row r="14567" x14ac:dyDescent="0.55000000000000004"/>
    <row r="14568" x14ac:dyDescent="0.55000000000000004"/>
    <row r="14569" x14ac:dyDescent="0.55000000000000004"/>
    <row r="14570" x14ac:dyDescent="0.55000000000000004"/>
    <row r="14571" x14ac:dyDescent="0.55000000000000004"/>
    <row r="14572" x14ac:dyDescent="0.55000000000000004"/>
    <row r="14573" x14ac:dyDescent="0.55000000000000004"/>
    <row r="14574" x14ac:dyDescent="0.55000000000000004"/>
    <row r="14575" x14ac:dyDescent="0.55000000000000004"/>
    <row r="14576" x14ac:dyDescent="0.55000000000000004"/>
    <row r="14577" x14ac:dyDescent="0.55000000000000004"/>
    <row r="14578" x14ac:dyDescent="0.55000000000000004"/>
    <row r="14579" x14ac:dyDescent="0.55000000000000004"/>
    <row r="14580" x14ac:dyDescent="0.55000000000000004"/>
    <row r="14581" x14ac:dyDescent="0.55000000000000004"/>
    <row r="14582" x14ac:dyDescent="0.55000000000000004"/>
    <row r="14583" x14ac:dyDescent="0.55000000000000004"/>
    <row r="14584" x14ac:dyDescent="0.55000000000000004"/>
    <row r="14585" x14ac:dyDescent="0.55000000000000004"/>
    <row r="14586" x14ac:dyDescent="0.55000000000000004"/>
    <row r="14587" x14ac:dyDescent="0.55000000000000004"/>
    <row r="14588" x14ac:dyDescent="0.55000000000000004"/>
    <row r="14589" x14ac:dyDescent="0.55000000000000004"/>
    <row r="14590" x14ac:dyDescent="0.55000000000000004"/>
    <row r="14591" x14ac:dyDescent="0.55000000000000004"/>
    <row r="14592" x14ac:dyDescent="0.55000000000000004"/>
    <row r="14593" x14ac:dyDescent="0.55000000000000004"/>
    <row r="14594" x14ac:dyDescent="0.55000000000000004"/>
    <row r="14595" x14ac:dyDescent="0.55000000000000004"/>
    <row r="14596" x14ac:dyDescent="0.55000000000000004"/>
    <row r="14597" x14ac:dyDescent="0.55000000000000004"/>
    <row r="14598" x14ac:dyDescent="0.55000000000000004"/>
    <row r="14599" x14ac:dyDescent="0.55000000000000004"/>
    <row r="14600" x14ac:dyDescent="0.55000000000000004"/>
    <row r="14601" x14ac:dyDescent="0.55000000000000004"/>
    <row r="14602" x14ac:dyDescent="0.55000000000000004"/>
    <row r="14603" x14ac:dyDescent="0.55000000000000004"/>
    <row r="14604" x14ac:dyDescent="0.55000000000000004"/>
    <row r="14605" x14ac:dyDescent="0.55000000000000004"/>
    <row r="14606" x14ac:dyDescent="0.55000000000000004"/>
    <row r="14607" x14ac:dyDescent="0.55000000000000004"/>
    <row r="14608" x14ac:dyDescent="0.55000000000000004"/>
    <row r="14609" x14ac:dyDescent="0.55000000000000004"/>
    <row r="14610" x14ac:dyDescent="0.55000000000000004"/>
    <row r="14611" x14ac:dyDescent="0.55000000000000004"/>
    <row r="14612" x14ac:dyDescent="0.55000000000000004"/>
    <row r="14613" x14ac:dyDescent="0.55000000000000004"/>
    <row r="14614" x14ac:dyDescent="0.55000000000000004"/>
    <row r="14615" x14ac:dyDescent="0.55000000000000004"/>
    <row r="14616" x14ac:dyDescent="0.55000000000000004"/>
    <row r="14617" x14ac:dyDescent="0.55000000000000004"/>
    <row r="14618" x14ac:dyDescent="0.55000000000000004"/>
    <row r="14619" x14ac:dyDescent="0.55000000000000004"/>
    <row r="14620" x14ac:dyDescent="0.55000000000000004"/>
    <row r="14621" x14ac:dyDescent="0.55000000000000004"/>
    <row r="14622" x14ac:dyDescent="0.55000000000000004"/>
    <row r="14623" x14ac:dyDescent="0.55000000000000004"/>
    <row r="14624" x14ac:dyDescent="0.55000000000000004"/>
    <row r="14625" x14ac:dyDescent="0.55000000000000004"/>
    <row r="14626" x14ac:dyDescent="0.55000000000000004"/>
    <row r="14627" x14ac:dyDescent="0.55000000000000004"/>
    <row r="14628" x14ac:dyDescent="0.55000000000000004"/>
    <row r="14629" x14ac:dyDescent="0.55000000000000004"/>
    <row r="14630" x14ac:dyDescent="0.55000000000000004"/>
    <row r="14631" x14ac:dyDescent="0.55000000000000004"/>
    <row r="14632" x14ac:dyDescent="0.55000000000000004"/>
    <row r="14633" x14ac:dyDescent="0.55000000000000004"/>
    <row r="14634" x14ac:dyDescent="0.55000000000000004"/>
    <row r="14635" x14ac:dyDescent="0.55000000000000004"/>
    <row r="14636" x14ac:dyDescent="0.55000000000000004"/>
    <row r="14637" x14ac:dyDescent="0.55000000000000004"/>
    <row r="14638" x14ac:dyDescent="0.55000000000000004"/>
    <row r="14639" x14ac:dyDescent="0.55000000000000004"/>
    <row r="14640" x14ac:dyDescent="0.55000000000000004"/>
    <row r="14641" x14ac:dyDescent="0.55000000000000004"/>
    <row r="14642" x14ac:dyDescent="0.55000000000000004"/>
    <row r="14643" x14ac:dyDescent="0.55000000000000004"/>
    <row r="14644" x14ac:dyDescent="0.55000000000000004"/>
    <row r="14645" x14ac:dyDescent="0.55000000000000004"/>
    <row r="14646" x14ac:dyDescent="0.55000000000000004"/>
    <row r="14647" x14ac:dyDescent="0.55000000000000004"/>
    <row r="14648" x14ac:dyDescent="0.55000000000000004"/>
    <row r="14649" x14ac:dyDescent="0.55000000000000004"/>
    <row r="14650" x14ac:dyDescent="0.55000000000000004"/>
    <row r="14651" x14ac:dyDescent="0.55000000000000004"/>
    <row r="14652" x14ac:dyDescent="0.55000000000000004"/>
    <row r="14653" x14ac:dyDescent="0.55000000000000004"/>
    <row r="14654" x14ac:dyDescent="0.55000000000000004"/>
    <row r="14655" x14ac:dyDescent="0.55000000000000004"/>
    <row r="14656" x14ac:dyDescent="0.55000000000000004"/>
    <row r="14657" x14ac:dyDescent="0.55000000000000004"/>
    <row r="14658" x14ac:dyDescent="0.55000000000000004"/>
    <row r="14659" x14ac:dyDescent="0.55000000000000004"/>
    <row r="14660" x14ac:dyDescent="0.55000000000000004"/>
    <row r="14661" x14ac:dyDescent="0.55000000000000004"/>
    <row r="14662" x14ac:dyDescent="0.55000000000000004"/>
    <row r="14663" x14ac:dyDescent="0.55000000000000004"/>
    <row r="14664" x14ac:dyDescent="0.55000000000000004"/>
    <row r="14665" x14ac:dyDescent="0.55000000000000004"/>
    <row r="14666" x14ac:dyDescent="0.55000000000000004"/>
    <row r="14667" x14ac:dyDescent="0.55000000000000004"/>
    <row r="14668" x14ac:dyDescent="0.55000000000000004"/>
    <row r="14669" x14ac:dyDescent="0.55000000000000004"/>
    <row r="14670" x14ac:dyDescent="0.55000000000000004"/>
    <row r="14671" x14ac:dyDescent="0.55000000000000004"/>
    <row r="14672" x14ac:dyDescent="0.55000000000000004"/>
    <row r="14673" x14ac:dyDescent="0.55000000000000004"/>
    <row r="14674" x14ac:dyDescent="0.55000000000000004"/>
    <row r="14675" x14ac:dyDescent="0.55000000000000004"/>
    <row r="14676" x14ac:dyDescent="0.55000000000000004"/>
    <row r="14677" x14ac:dyDescent="0.55000000000000004"/>
    <row r="14678" x14ac:dyDescent="0.55000000000000004"/>
    <row r="14679" x14ac:dyDescent="0.55000000000000004"/>
    <row r="14680" x14ac:dyDescent="0.55000000000000004"/>
    <row r="14681" x14ac:dyDescent="0.55000000000000004"/>
    <row r="14682" x14ac:dyDescent="0.55000000000000004"/>
    <row r="14683" x14ac:dyDescent="0.55000000000000004"/>
    <row r="14684" x14ac:dyDescent="0.55000000000000004"/>
    <row r="14685" x14ac:dyDescent="0.55000000000000004"/>
    <row r="14686" x14ac:dyDescent="0.55000000000000004"/>
    <row r="14687" x14ac:dyDescent="0.55000000000000004"/>
    <row r="14688" x14ac:dyDescent="0.55000000000000004"/>
    <row r="14689" x14ac:dyDescent="0.55000000000000004"/>
    <row r="14690" x14ac:dyDescent="0.55000000000000004"/>
    <row r="14691" x14ac:dyDescent="0.55000000000000004"/>
    <row r="14692" x14ac:dyDescent="0.55000000000000004"/>
    <row r="14693" x14ac:dyDescent="0.55000000000000004"/>
    <row r="14694" x14ac:dyDescent="0.55000000000000004"/>
    <row r="14695" x14ac:dyDescent="0.55000000000000004"/>
    <row r="14696" x14ac:dyDescent="0.55000000000000004"/>
    <row r="14697" x14ac:dyDescent="0.55000000000000004"/>
    <row r="14698" x14ac:dyDescent="0.55000000000000004"/>
    <row r="14699" x14ac:dyDescent="0.55000000000000004"/>
    <row r="14700" x14ac:dyDescent="0.55000000000000004"/>
    <row r="14701" x14ac:dyDescent="0.55000000000000004"/>
    <row r="14702" x14ac:dyDescent="0.55000000000000004"/>
    <row r="14703" x14ac:dyDescent="0.55000000000000004"/>
    <row r="14704" x14ac:dyDescent="0.55000000000000004"/>
    <row r="14705" x14ac:dyDescent="0.55000000000000004"/>
    <row r="14706" x14ac:dyDescent="0.55000000000000004"/>
    <row r="14707" x14ac:dyDescent="0.55000000000000004"/>
    <row r="14708" x14ac:dyDescent="0.55000000000000004"/>
    <row r="14709" x14ac:dyDescent="0.55000000000000004"/>
    <row r="14710" x14ac:dyDescent="0.55000000000000004"/>
    <row r="14711" x14ac:dyDescent="0.55000000000000004"/>
    <row r="14712" x14ac:dyDescent="0.55000000000000004"/>
    <row r="14713" x14ac:dyDescent="0.55000000000000004"/>
    <row r="14714" x14ac:dyDescent="0.55000000000000004"/>
    <row r="14715" x14ac:dyDescent="0.55000000000000004"/>
    <row r="14716" x14ac:dyDescent="0.55000000000000004"/>
    <row r="14717" x14ac:dyDescent="0.55000000000000004"/>
    <row r="14718" x14ac:dyDescent="0.55000000000000004"/>
    <row r="14719" x14ac:dyDescent="0.55000000000000004"/>
    <row r="14720" x14ac:dyDescent="0.55000000000000004"/>
    <row r="14721" x14ac:dyDescent="0.55000000000000004"/>
    <row r="14722" x14ac:dyDescent="0.55000000000000004"/>
    <row r="14723" x14ac:dyDescent="0.55000000000000004"/>
    <row r="14724" x14ac:dyDescent="0.55000000000000004"/>
    <row r="14725" x14ac:dyDescent="0.55000000000000004"/>
    <row r="14726" x14ac:dyDescent="0.55000000000000004"/>
    <row r="14727" x14ac:dyDescent="0.55000000000000004"/>
    <row r="14728" x14ac:dyDescent="0.55000000000000004"/>
    <row r="14729" x14ac:dyDescent="0.55000000000000004"/>
    <row r="14730" x14ac:dyDescent="0.55000000000000004"/>
    <row r="14731" x14ac:dyDescent="0.55000000000000004"/>
    <row r="14732" x14ac:dyDescent="0.55000000000000004"/>
    <row r="14733" x14ac:dyDescent="0.55000000000000004"/>
    <row r="14734" x14ac:dyDescent="0.55000000000000004"/>
    <row r="14735" x14ac:dyDescent="0.55000000000000004"/>
    <row r="14736" x14ac:dyDescent="0.55000000000000004"/>
    <row r="14737" x14ac:dyDescent="0.55000000000000004"/>
    <row r="14738" x14ac:dyDescent="0.55000000000000004"/>
    <row r="14739" x14ac:dyDescent="0.55000000000000004"/>
    <row r="14740" x14ac:dyDescent="0.55000000000000004"/>
    <row r="14741" x14ac:dyDescent="0.55000000000000004"/>
    <row r="14742" x14ac:dyDescent="0.55000000000000004"/>
    <row r="14743" x14ac:dyDescent="0.55000000000000004"/>
    <row r="14744" x14ac:dyDescent="0.55000000000000004"/>
    <row r="14745" x14ac:dyDescent="0.55000000000000004"/>
    <row r="14746" x14ac:dyDescent="0.55000000000000004"/>
    <row r="14747" x14ac:dyDescent="0.55000000000000004"/>
    <row r="14748" x14ac:dyDescent="0.55000000000000004"/>
    <row r="14749" x14ac:dyDescent="0.55000000000000004"/>
    <row r="14750" x14ac:dyDescent="0.55000000000000004"/>
    <row r="14751" x14ac:dyDescent="0.55000000000000004"/>
    <row r="14752" x14ac:dyDescent="0.55000000000000004"/>
    <row r="14753" x14ac:dyDescent="0.55000000000000004"/>
    <row r="14754" x14ac:dyDescent="0.55000000000000004"/>
    <row r="14755" x14ac:dyDescent="0.55000000000000004"/>
    <row r="14756" x14ac:dyDescent="0.55000000000000004"/>
    <row r="14757" x14ac:dyDescent="0.55000000000000004"/>
    <row r="14758" x14ac:dyDescent="0.55000000000000004"/>
    <row r="14759" x14ac:dyDescent="0.55000000000000004"/>
    <row r="14760" x14ac:dyDescent="0.55000000000000004"/>
    <row r="14761" x14ac:dyDescent="0.55000000000000004"/>
    <row r="14762" x14ac:dyDescent="0.55000000000000004"/>
    <row r="14763" x14ac:dyDescent="0.55000000000000004"/>
    <row r="14764" x14ac:dyDescent="0.55000000000000004"/>
    <row r="14765" x14ac:dyDescent="0.55000000000000004"/>
    <row r="14766" x14ac:dyDescent="0.55000000000000004"/>
    <row r="14767" x14ac:dyDescent="0.55000000000000004"/>
    <row r="14768" x14ac:dyDescent="0.55000000000000004"/>
    <row r="14769" x14ac:dyDescent="0.55000000000000004"/>
    <row r="14770" x14ac:dyDescent="0.55000000000000004"/>
    <row r="14771" x14ac:dyDescent="0.55000000000000004"/>
    <row r="14772" x14ac:dyDescent="0.55000000000000004"/>
    <row r="14773" x14ac:dyDescent="0.55000000000000004"/>
    <row r="14774" x14ac:dyDescent="0.55000000000000004"/>
    <row r="14775" x14ac:dyDescent="0.55000000000000004"/>
    <row r="14776" x14ac:dyDescent="0.55000000000000004"/>
    <row r="14777" x14ac:dyDescent="0.55000000000000004"/>
    <row r="14778" x14ac:dyDescent="0.55000000000000004"/>
    <row r="14779" x14ac:dyDescent="0.55000000000000004"/>
    <row r="14780" x14ac:dyDescent="0.55000000000000004"/>
    <row r="14781" x14ac:dyDescent="0.55000000000000004"/>
    <row r="14782" x14ac:dyDescent="0.55000000000000004"/>
    <row r="14783" x14ac:dyDescent="0.55000000000000004"/>
    <row r="14784" x14ac:dyDescent="0.55000000000000004"/>
    <row r="14785" x14ac:dyDescent="0.55000000000000004"/>
    <row r="14786" x14ac:dyDescent="0.55000000000000004"/>
    <row r="14787" x14ac:dyDescent="0.55000000000000004"/>
    <row r="14788" x14ac:dyDescent="0.55000000000000004"/>
    <row r="14789" x14ac:dyDescent="0.55000000000000004"/>
    <row r="14790" x14ac:dyDescent="0.55000000000000004"/>
    <row r="14791" x14ac:dyDescent="0.55000000000000004"/>
    <row r="14792" x14ac:dyDescent="0.55000000000000004"/>
    <row r="14793" x14ac:dyDescent="0.55000000000000004"/>
    <row r="14794" x14ac:dyDescent="0.55000000000000004"/>
    <row r="14795" x14ac:dyDescent="0.55000000000000004"/>
    <row r="14796" x14ac:dyDescent="0.55000000000000004"/>
    <row r="14797" x14ac:dyDescent="0.55000000000000004"/>
    <row r="14798" x14ac:dyDescent="0.55000000000000004"/>
    <row r="14799" x14ac:dyDescent="0.55000000000000004"/>
    <row r="14800" x14ac:dyDescent="0.55000000000000004"/>
    <row r="14801" x14ac:dyDescent="0.55000000000000004"/>
    <row r="14802" x14ac:dyDescent="0.55000000000000004"/>
    <row r="14803" x14ac:dyDescent="0.55000000000000004"/>
    <row r="14804" x14ac:dyDescent="0.55000000000000004"/>
    <row r="14805" x14ac:dyDescent="0.55000000000000004"/>
    <row r="14806" x14ac:dyDescent="0.55000000000000004"/>
    <row r="14807" x14ac:dyDescent="0.55000000000000004"/>
    <row r="14808" x14ac:dyDescent="0.55000000000000004"/>
    <row r="14809" x14ac:dyDescent="0.55000000000000004"/>
    <row r="14810" x14ac:dyDescent="0.55000000000000004"/>
    <row r="14811" x14ac:dyDescent="0.55000000000000004"/>
    <row r="14812" x14ac:dyDescent="0.55000000000000004"/>
    <row r="14813" x14ac:dyDescent="0.55000000000000004"/>
    <row r="14814" x14ac:dyDescent="0.55000000000000004"/>
    <row r="14815" x14ac:dyDescent="0.55000000000000004"/>
    <row r="14816" x14ac:dyDescent="0.55000000000000004"/>
    <row r="14817" x14ac:dyDescent="0.55000000000000004"/>
    <row r="14818" x14ac:dyDescent="0.55000000000000004"/>
    <row r="14819" x14ac:dyDescent="0.55000000000000004"/>
    <row r="14820" x14ac:dyDescent="0.55000000000000004"/>
    <row r="14821" x14ac:dyDescent="0.55000000000000004"/>
    <row r="14822" x14ac:dyDescent="0.55000000000000004"/>
    <row r="14823" x14ac:dyDescent="0.55000000000000004"/>
    <row r="14824" x14ac:dyDescent="0.55000000000000004"/>
    <row r="14825" x14ac:dyDescent="0.55000000000000004"/>
    <row r="14826" x14ac:dyDescent="0.55000000000000004"/>
    <row r="14827" x14ac:dyDescent="0.55000000000000004"/>
    <row r="14828" x14ac:dyDescent="0.55000000000000004"/>
    <row r="14829" x14ac:dyDescent="0.55000000000000004"/>
    <row r="14830" x14ac:dyDescent="0.55000000000000004"/>
    <row r="14831" x14ac:dyDescent="0.55000000000000004"/>
    <row r="14832" x14ac:dyDescent="0.55000000000000004"/>
    <row r="14833" x14ac:dyDescent="0.55000000000000004"/>
    <row r="14834" x14ac:dyDescent="0.55000000000000004"/>
    <row r="14835" x14ac:dyDescent="0.55000000000000004"/>
    <row r="14836" x14ac:dyDescent="0.55000000000000004"/>
    <row r="14837" x14ac:dyDescent="0.55000000000000004"/>
    <row r="14838" x14ac:dyDescent="0.55000000000000004"/>
    <row r="14839" x14ac:dyDescent="0.55000000000000004"/>
    <row r="14840" x14ac:dyDescent="0.55000000000000004"/>
    <row r="14841" x14ac:dyDescent="0.55000000000000004"/>
    <row r="14842" x14ac:dyDescent="0.55000000000000004"/>
    <row r="14843" x14ac:dyDescent="0.55000000000000004"/>
    <row r="14844" x14ac:dyDescent="0.55000000000000004"/>
    <row r="14845" x14ac:dyDescent="0.55000000000000004"/>
    <row r="14846" x14ac:dyDescent="0.55000000000000004"/>
    <row r="14847" x14ac:dyDescent="0.55000000000000004"/>
    <row r="14848" x14ac:dyDescent="0.55000000000000004"/>
    <row r="14849" x14ac:dyDescent="0.55000000000000004"/>
    <row r="14850" x14ac:dyDescent="0.55000000000000004"/>
    <row r="14851" x14ac:dyDescent="0.55000000000000004"/>
    <row r="14852" x14ac:dyDescent="0.55000000000000004"/>
    <row r="14853" x14ac:dyDescent="0.55000000000000004"/>
    <row r="14854" x14ac:dyDescent="0.55000000000000004"/>
    <row r="14855" x14ac:dyDescent="0.55000000000000004"/>
    <row r="14856" x14ac:dyDescent="0.55000000000000004"/>
    <row r="14857" x14ac:dyDescent="0.55000000000000004"/>
    <row r="14858" x14ac:dyDescent="0.55000000000000004"/>
    <row r="14859" x14ac:dyDescent="0.55000000000000004"/>
    <row r="14860" x14ac:dyDescent="0.55000000000000004"/>
    <row r="14861" x14ac:dyDescent="0.55000000000000004"/>
    <row r="14862" x14ac:dyDescent="0.55000000000000004"/>
    <row r="14863" x14ac:dyDescent="0.55000000000000004"/>
    <row r="14864" x14ac:dyDescent="0.55000000000000004"/>
    <row r="14865" x14ac:dyDescent="0.55000000000000004"/>
    <row r="14866" x14ac:dyDescent="0.55000000000000004"/>
    <row r="14867" x14ac:dyDescent="0.55000000000000004"/>
    <row r="14868" x14ac:dyDescent="0.55000000000000004"/>
    <row r="14869" x14ac:dyDescent="0.55000000000000004"/>
    <row r="14870" x14ac:dyDescent="0.55000000000000004"/>
    <row r="14871" x14ac:dyDescent="0.55000000000000004"/>
    <row r="14872" x14ac:dyDescent="0.55000000000000004"/>
    <row r="14873" x14ac:dyDescent="0.55000000000000004"/>
    <row r="14874" x14ac:dyDescent="0.55000000000000004"/>
    <row r="14875" x14ac:dyDescent="0.55000000000000004"/>
    <row r="14876" x14ac:dyDescent="0.55000000000000004"/>
    <row r="14877" x14ac:dyDescent="0.55000000000000004"/>
    <row r="14878" x14ac:dyDescent="0.55000000000000004"/>
    <row r="14879" x14ac:dyDescent="0.55000000000000004"/>
    <row r="14880" x14ac:dyDescent="0.55000000000000004"/>
    <row r="14881" x14ac:dyDescent="0.55000000000000004"/>
    <row r="14882" x14ac:dyDescent="0.55000000000000004"/>
    <row r="14883" x14ac:dyDescent="0.55000000000000004"/>
    <row r="14884" x14ac:dyDescent="0.55000000000000004"/>
    <row r="14885" x14ac:dyDescent="0.55000000000000004"/>
    <row r="14886" x14ac:dyDescent="0.55000000000000004"/>
    <row r="14887" x14ac:dyDescent="0.55000000000000004"/>
    <row r="14888" x14ac:dyDescent="0.55000000000000004"/>
    <row r="14889" x14ac:dyDescent="0.55000000000000004"/>
    <row r="14890" x14ac:dyDescent="0.55000000000000004"/>
    <row r="14891" x14ac:dyDescent="0.55000000000000004"/>
    <row r="14892" x14ac:dyDescent="0.55000000000000004"/>
    <row r="14893" x14ac:dyDescent="0.55000000000000004"/>
    <row r="14894" x14ac:dyDescent="0.55000000000000004"/>
    <row r="14895" x14ac:dyDescent="0.55000000000000004"/>
    <row r="14896" x14ac:dyDescent="0.55000000000000004"/>
    <row r="14897" x14ac:dyDescent="0.55000000000000004"/>
    <row r="14898" x14ac:dyDescent="0.55000000000000004"/>
    <row r="14899" x14ac:dyDescent="0.55000000000000004"/>
    <row r="14900" x14ac:dyDescent="0.55000000000000004"/>
    <row r="14901" x14ac:dyDescent="0.55000000000000004"/>
    <row r="14902" x14ac:dyDescent="0.55000000000000004"/>
    <row r="14903" x14ac:dyDescent="0.55000000000000004"/>
    <row r="14904" x14ac:dyDescent="0.55000000000000004"/>
    <row r="14905" x14ac:dyDescent="0.55000000000000004"/>
    <row r="14906" x14ac:dyDescent="0.55000000000000004"/>
    <row r="14907" x14ac:dyDescent="0.55000000000000004"/>
    <row r="14908" x14ac:dyDescent="0.55000000000000004"/>
    <row r="14909" x14ac:dyDescent="0.55000000000000004"/>
    <row r="14910" x14ac:dyDescent="0.55000000000000004"/>
    <row r="14911" x14ac:dyDescent="0.55000000000000004"/>
    <row r="14912" x14ac:dyDescent="0.55000000000000004"/>
    <row r="14913" x14ac:dyDescent="0.55000000000000004"/>
    <row r="14914" x14ac:dyDescent="0.55000000000000004"/>
    <row r="14915" x14ac:dyDescent="0.55000000000000004"/>
    <row r="14916" x14ac:dyDescent="0.55000000000000004"/>
    <row r="14917" x14ac:dyDescent="0.55000000000000004"/>
    <row r="14918" x14ac:dyDescent="0.55000000000000004"/>
    <row r="14919" x14ac:dyDescent="0.55000000000000004"/>
    <row r="14920" x14ac:dyDescent="0.55000000000000004"/>
    <row r="14921" x14ac:dyDescent="0.55000000000000004"/>
    <row r="14922" x14ac:dyDescent="0.55000000000000004"/>
    <row r="14923" x14ac:dyDescent="0.55000000000000004"/>
    <row r="14924" x14ac:dyDescent="0.55000000000000004"/>
    <row r="14925" x14ac:dyDescent="0.55000000000000004"/>
    <row r="14926" x14ac:dyDescent="0.55000000000000004"/>
    <row r="14927" x14ac:dyDescent="0.55000000000000004"/>
    <row r="14928" x14ac:dyDescent="0.55000000000000004"/>
    <row r="14929" x14ac:dyDescent="0.55000000000000004"/>
    <row r="14930" x14ac:dyDescent="0.55000000000000004"/>
    <row r="14931" x14ac:dyDescent="0.55000000000000004"/>
    <row r="14932" x14ac:dyDescent="0.55000000000000004"/>
    <row r="14933" x14ac:dyDescent="0.55000000000000004"/>
    <row r="14934" x14ac:dyDescent="0.55000000000000004"/>
    <row r="14935" x14ac:dyDescent="0.55000000000000004"/>
    <row r="14936" x14ac:dyDescent="0.55000000000000004"/>
    <row r="14937" x14ac:dyDescent="0.55000000000000004"/>
    <row r="14938" x14ac:dyDescent="0.55000000000000004"/>
    <row r="14939" x14ac:dyDescent="0.55000000000000004"/>
    <row r="14940" x14ac:dyDescent="0.55000000000000004"/>
    <row r="14941" x14ac:dyDescent="0.55000000000000004"/>
    <row r="14942" x14ac:dyDescent="0.55000000000000004"/>
    <row r="14943" x14ac:dyDescent="0.55000000000000004"/>
    <row r="14944" x14ac:dyDescent="0.55000000000000004"/>
    <row r="14945" x14ac:dyDescent="0.55000000000000004"/>
    <row r="14946" x14ac:dyDescent="0.55000000000000004"/>
    <row r="14947" x14ac:dyDescent="0.55000000000000004"/>
    <row r="14948" x14ac:dyDescent="0.55000000000000004"/>
    <row r="14949" x14ac:dyDescent="0.55000000000000004"/>
    <row r="14950" x14ac:dyDescent="0.55000000000000004"/>
    <row r="14951" x14ac:dyDescent="0.55000000000000004"/>
    <row r="14952" x14ac:dyDescent="0.55000000000000004"/>
    <row r="14953" x14ac:dyDescent="0.55000000000000004"/>
    <row r="14954" x14ac:dyDescent="0.55000000000000004"/>
    <row r="14955" x14ac:dyDescent="0.55000000000000004"/>
    <row r="14956" x14ac:dyDescent="0.55000000000000004"/>
    <row r="14957" x14ac:dyDescent="0.55000000000000004"/>
    <row r="14958" x14ac:dyDescent="0.55000000000000004"/>
    <row r="14959" x14ac:dyDescent="0.55000000000000004"/>
    <row r="14960" x14ac:dyDescent="0.55000000000000004"/>
    <row r="14961" x14ac:dyDescent="0.55000000000000004"/>
    <row r="14962" x14ac:dyDescent="0.55000000000000004"/>
    <row r="14963" x14ac:dyDescent="0.55000000000000004"/>
    <row r="14964" x14ac:dyDescent="0.55000000000000004"/>
    <row r="14965" x14ac:dyDescent="0.55000000000000004"/>
    <row r="14966" x14ac:dyDescent="0.55000000000000004"/>
    <row r="14967" x14ac:dyDescent="0.55000000000000004"/>
    <row r="14968" x14ac:dyDescent="0.55000000000000004"/>
    <row r="14969" x14ac:dyDescent="0.55000000000000004"/>
    <row r="14970" x14ac:dyDescent="0.55000000000000004"/>
    <row r="14971" x14ac:dyDescent="0.55000000000000004"/>
    <row r="14972" x14ac:dyDescent="0.55000000000000004"/>
    <row r="14973" x14ac:dyDescent="0.55000000000000004"/>
    <row r="14974" x14ac:dyDescent="0.55000000000000004"/>
    <row r="14975" x14ac:dyDescent="0.55000000000000004"/>
    <row r="14976" x14ac:dyDescent="0.55000000000000004"/>
    <row r="14977" x14ac:dyDescent="0.55000000000000004"/>
    <row r="14978" x14ac:dyDescent="0.55000000000000004"/>
    <row r="14979" x14ac:dyDescent="0.55000000000000004"/>
    <row r="14980" x14ac:dyDescent="0.55000000000000004"/>
    <row r="14981" x14ac:dyDescent="0.55000000000000004"/>
    <row r="14982" x14ac:dyDescent="0.55000000000000004"/>
    <row r="14983" x14ac:dyDescent="0.55000000000000004"/>
    <row r="14984" x14ac:dyDescent="0.55000000000000004"/>
    <row r="14985" x14ac:dyDescent="0.55000000000000004"/>
    <row r="14986" x14ac:dyDescent="0.55000000000000004"/>
    <row r="14987" x14ac:dyDescent="0.55000000000000004"/>
    <row r="14988" x14ac:dyDescent="0.55000000000000004"/>
    <row r="14989" x14ac:dyDescent="0.55000000000000004"/>
    <row r="14990" x14ac:dyDescent="0.55000000000000004"/>
    <row r="14991" x14ac:dyDescent="0.55000000000000004"/>
    <row r="14992" x14ac:dyDescent="0.55000000000000004"/>
    <row r="14993" x14ac:dyDescent="0.55000000000000004"/>
    <row r="14994" x14ac:dyDescent="0.55000000000000004"/>
    <row r="14995" x14ac:dyDescent="0.55000000000000004"/>
    <row r="14996" x14ac:dyDescent="0.55000000000000004"/>
    <row r="14997" x14ac:dyDescent="0.55000000000000004"/>
    <row r="14998" x14ac:dyDescent="0.55000000000000004"/>
    <row r="14999" x14ac:dyDescent="0.55000000000000004"/>
    <row r="15000" x14ac:dyDescent="0.55000000000000004"/>
    <row r="15001" x14ac:dyDescent="0.55000000000000004"/>
    <row r="15002" x14ac:dyDescent="0.55000000000000004"/>
    <row r="15003" x14ac:dyDescent="0.55000000000000004"/>
    <row r="15004" x14ac:dyDescent="0.55000000000000004"/>
    <row r="15005" x14ac:dyDescent="0.55000000000000004"/>
    <row r="15006" x14ac:dyDescent="0.55000000000000004"/>
    <row r="15007" x14ac:dyDescent="0.55000000000000004"/>
    <row r="15008" x14ac:dyDescent="0.55000000000000004"/>
    <row r="15009" x14ac:dyDescent="0.55000000000000004"/>
    <row r="15010" x14ac:dyDescent="0.55000000000000004"/>
    <row r="15011" x14ac:dyDescent="0.55000000000000004"/>
    <row r="15012" x14ac:dyDescent="0.55000000000000004"/>
    <row r="15013" x14ac:dyDescent="0.55000000000000004"/>
    <row r="15014" x14ac:dyDescent="0.55000000000000004"/>
    <row r="15015" x14ac:dyDescent="0.55000000000000004"/>
    <row r="15016" x14ac:dyDescent="0.55000000000000004"/>
    <row r="15017" x14ac:dyDescent="0.55000000000000004"/>
    <row r="15018" x14ac:dyDescent="0.55000000000000004"/>
    <row r="15019" x14ac:dyDescent="0.55000000000000004"/>
    <row r="15020" x14ac:dyDescent="0.55000000000000004"/>
    <row r="15021" x14ac:dyDescent="0.55000000000000004"/>
    <row r="15022" x14ac:dyDescent="0.55000000000000004"/>
    <row r="15023" x14ac:dyDescent="0.55000000000000004"/>
    <row r="15024" x14ac:dyDescent="0.55000000000000004"/>
    <row r="15025" x14ac:dyDescent="0.55000000000000004"/>
    <row r="15026" x14ac:dyDescent="0.55000000000000004"/>
    <row r="15027" x14ac:dyDescent="0.55000000000000004"/>
    <row r="15028" x14ac:dyDescent="0.55000000000000004"/>
    <row r="15029" x14ac:dyDescent="0.55000000000000004"/>
    <row r="15030" x14ac:dyDescent="0.55000000000000004"/>
    <row r="15031" x14ac:dyDescent="0.55000000000000004"/>
    <row r="15032" x14ac:dyDescent="0.55000000000000004"/>
    <row r="15033" x14ac:dyDescent="0.55000000000000004"/>
    <row r="15034" x14ac:dyDescent="0.55000000000000004"/>
    <row r="15035" x14ac:dyDescent="0.55000000000000004"/>
    <row r="15036" x14ac:dyDescent="0.55000000000000004"/>
    <row r="15037" x14ac:dyDescent="0.55000000000000004"/>
    <row r="15038" x14ac:dyDescent="0.55000000000000004"/>
    <row r="15039" x14ac:dyDescent="0.55000000000000004"/>
    <row r="15040" x14ac:dyDescent="0.55000000000000004"/>
    <row r="15041" x14ac:dyDescent="0.55000000000000004"/>
    <row r="15042" x14ac:dyDescent="0.55000000000000004"/>
    <row r="15043" x14ac:dyDescent="0.55000000000000004"/>
    <row r="15044" x14ac:dyDescent="0.55000000000000004"/>
    <row r="15045" x14ac:dyDescent="0.55000000000000004"/>
    <row r="15046" x14ac:dyDescent="0.55000000000000004"/>
    <row r="15047" x14ac:dyDescent="0.55000000000000004"/>
    <row r="15048" x14ac:dyDescent="0.55000000000000004"/>
    <row r="15049" x14ac:dyDescent="0.55000000000000004"/>
    <row r="15050" x14ac:dyDescent="0.55000000000000004"/>
    <row r="15051" x14ac:dyDescent="0.55000000000000004"/>
    <row r="15052" x14ac:dyDescent="0.55000000000000004"/>
    <row r="15053" x14ac:dyDescent="0.55000000000000004"/>
    <row r="15054" x14ac:dyDescent="0.55000000000000004"/>
    <row r="15055" x14ac:dyDescent="0.55000000000000004"/>
    <row r="15056" x14ac:dyDescent="0.55000000000000004"/>
    <row r="15057" x14ac:dyDescent="0.55000000000000004"/>
    <row r="15058" x14ac:dyDescent="0.55000000000000004"/>
    <row r="15059" x14ac:dyDescent="0.55000000000000004"/>
    <row r="15060" x14ac:dyDescent="0.55000000000000004"/>
    <row r="15061" x14ac:dyDescent="0.55000000000000004"/>
    <row r="15062" x14ac:dyDescent="0.55000000000000004"/>
    <row r="15063" x14ac:dyDescent="0.55000000000000004"/>
    <row r="15064" x14ac:dyDescent="0.55000000000000004"/>
    <row r="15065" x14ac:dyDescent="0.55000000000000004"/>
    <row r="15066" x14ac:dyDescent="0.55000000000000004"/>
    <row r="15067" x14ac:dyDescent="0.55000000000000004"/>
    <row r="15068" x14ac:dyDescent="0.55000000000000004"/>
    <row r="15069" x14ac:dyDescent="0.55000000000000004"/>
    <row r="15070" x14ac:dyDescent="0.55000000000000004"/>
    <row r="15071" x14ac:dyDescent="0.55000000000000004"/>
    <row r="15072" x14ac:dyDescent="0.55000000000000004"/>
    <row r="15073" x14ac:dyDescent="0.55000000000000004"/>
    <row r="15074" x14ac:dyDescent="0.55000000000000004"/>
    <row r="15075" x14ac:dyDescent="0.55000000000000004"/>
    <row r="15076" x14ac:dyDescent="0.55000000000000004"/>
    <row r="15077" x14ac:dyDescent="0.55000000000000004"/>
    <row r="15078" x14ac:dyDescent="0.55000000000000004"/>
    <row r="15079" x14ac:dyDescent="0.55000000000000004"/>
    <row r="15080" x14ac:dyDescent="0.55000000000000004"/>
    <row r="15081" x14ac:dyDescent="0.55000000000000004"/>
    <row r="15082" x14ac:dyDescent="0.55000000000000004"/>
    <row r="15083" x14ac:dyDescent="0.55000000000000004"/>
    <row r="15084" x14ac:dyDescent="0.55000000000000004"/>
    <row r="15085" x14ac:dyDescent="0.55000000000000004"/>
    <row r="15086" x14ac:dyDescent="0.55000000000000004"/>
    <row r="15087" x14ac:dyDescent="0.55000000000000004"/>
    <row r="15088" x14ac:dyDescent="0.55000000000000004"/>
    <row r="15089" x14ac:dyDescent="0.55000000000000004"/>
    <row r="15090" x14ac:dyDescent="0.55000000000000004"/>
    <row r="15091" x14ac:dyDescent="0.55000000000000004"/>
    <row r="15092" x14ac:dyDescent="0.55000000000000004"/>
    <row r="15093" x14ac:dyDescent="0.55000000000000004"/>
    <row r="15094" x14ac:dyDescent="0.55000000000000004"/>
    <row r="15095" x14ac:dyDescent="0.55000000000000004"/>
    <row r="15096" x14ac:dyDescent="0.55000000000000004"/>
    <row r="15097" x14ac:dyDescent="0.55000000000000004"/>
    <row r="15098" x14ac:dyDescent="0.55000000000000004"/>
    <row r="15099" x14ac:dyDescent="0.55000000000000004"/>
    <row r="15100" x14ac:dyDescent="0.55000000000000004"/>
    <row r="15101" x14ac:dyDescent="0.55000000000000004"/>
    <row r="15102" x14ac:dyDescent="0.55000000000000004"/>
    <row r="15103" x14ac:dyDescent="0.55000000000000004"/>
    <row r="15104" x14ac:dyDescent="0.55000000000000004"/>
    <row r="15105" x14ac:dyDescent="0.55000000000000004"/>
    <row r="15106" x14ac:dyDescent="0.55000000000000004"/>
    <row r="15107" x14ac:dyDescent="0.55000000000000004"/>
    <row r="15108" x14ac:dyDescent="0.55000000000000004"/>
    <row r="15109" x14ac:dyDescent="0.55000000000000004"/>
    <row r="15110" x14ac:dyDescent="0.55000000000000004"/>
    <row r="15111" x14ac:dyDescent="0.55000000000000004"/>
    <row r="15112" x14ac:dyDescent="0.55000000000000004"/>
    <row r="15113" x14ac:dyDescent="0.55000000000000004"/>
    <row r="15114" x14ac:dyDescent="0.55000000000000004"/>
    <row r="15115" x14ac:dyDescent="0.55000000000000004"/>
    <row r="15116" x14ac:dyDescent="0.55000000000000004"/>
    <row r="15117" x14ac:dyDescent="0.55000000000000004"/>
    <row r="15118" x14ac:dyDescent="0.55000000000000004"/>
    <row r="15119" x14ac:dyDescent="0.55000000000000004"/>
    <row r="15120" x14ac:dyDescent="0.55000000000000004"/>
    <row r="15121" x14ac:dyDescent="0.55000000000000004"/>
    <row r="15122" x14ac:dyDescent="0.55000000000000004"/>
    <row r="15123" x14ac:dyDescent="0.55000000000000004"/>
    <row r="15124" x14ac:dyDescent="0.55000000000000004"/>
    <row r="15125" x14ac:dyDescent="0.55000000000000004"/>
    <row r="15126" x14ac:dyDescent="0.55000000000000004"/>
    <row r="15127" x14ac:dyDescent="0.55000000000000004"/>
    <row r="15128" x14ac:dyDescent="0.55000000000000004"/>
    <row r="15129" x14ac:dyDescent="0.55000000000000004"/>
    <row r="15130" x14ac:dyDescent="0.55000000000000004"/>
    <row r="15131" x14ac:dyDescent="0.55000000000000004"/>
    <row r="15132" x14ac:dyDescent="0.55000000000000004"/>
    <row r="15133" x14ac:dyDescent="0.55000000000000004"/>
    <row r="15134" x14ac:dyDescent="0.55000000000000004"/>
    <row r="15135" x14ac:dyDescent="0.55000000000000004"/>
    <row r="15136" x14ac:dyDescent="0.55000000000000004"/>
    <row r="15137" x14ac:dyDescent="0.55000000000000004"/>
    <row r="15138" x14ac:dyDescent="0.55000000000000004"/>
    <row r="15139" x14ac:dyDescent="0.55000000000000004"/>
    <row r="15140" x14ac:dyDescent="0.55000000000000004"/>
    <row r="15141" x14ac:dyDescent="0.55000000000000004"/>
    <row r="15142" x14ac:dyDescent="0.55000000000000004"/>
    <row r="15143" x14ac:dyDescent="0.55000000000000004"/>
    <row r="15144" x14ac:dyDescent="0.55000000000000004"/>
    <row r="15145" x14ac:dyDescent="0.55000000000000004"/>
    <row r="15146" x14ac:dyDescent="0.55000000000000004"/>
    <row r="15147" x14ac:dyDescent="0.55000000000000004"/>
    <row r="15148" x14ac:dyDescent="0.55000000000000004"/>
    <row r="15149" x14ac:dyDescent="0.55000000000000004"/>
    <row r="15150" x14ac:dyDescent="0.55000000000000004"/>
    <row r="15151" x14ac:dyDescent="0.55000000000000004"/>
    <row r="15152" x14ac:dyDescent="0.55000000000000004"/>
    <row r="15153" x14ac:dyDescent="0.55000000000000004"/>
    <row r="15154" x14ac:dyDescent="0.55000000000000004"/>
    <row r="15155" x14ac:dyDescent="0.55000000000000004"/>
    <row r="15156" x14ac:dyDescent="0.55000000000000004"/>
    <row r="15157" x14ac:dyDescent="0.55000000000000004"/>
    <row r="15158" x14ac:dyDescent="0.55000000000000004"/>
    <row r="15159" x14ac:dyDescent="0.55000000000000004"/>
    <row r="15160" x14ac:dyDescent="0.55000000000000004"/>
    <row r="15161" x14ac:dyDescent="0.55000000000000004"/>
    <row r="15162" x14ac:dyDescent="0.55000000000000004"/>
    <row r="15163" x14ac:dyDescent="0.55000000000000004"/>
    <row r="15164" x14ac:dyDescent="0.55000000000000004"/>
    <row r="15165" x14ac:dyDescent="0.55000000000000004"/>
    <row r="15166" x14ac:dyDescent="0.55000000000000004"/>
    <row r="15167" x14ac:dyDescent="0.55000000000000004"/>
    <row r="15168" x14ac:dyDescent="0.55000000000000004"/>
    <row r="15169" x14ac:dyDescent="0.55000000000000004"/>
    <row r="15170" x14ac:dyDescent="0.55000000000000004"/>
    <row r="15171" x14ac:dyDescent="0.55000000000000004"/>
    <row r="15172" x14ac:dyDescent="0.55000000000000004"/>
    <row r="15173" x14ac:dyDescent="0.55000000000000004"/>
    <row r="15174" x14ac:dyDescent="0.55000000000000004"/>
    <row r="15175" x14ac:dyDescent="0.55000000000000004"/>
    <row r="15176" x14ac:dyDescent="0.55000000000000004"/>
    <row r="15177" x14ac:dyDescent="0.55000000000000004"/>
    <row r="15178" x14ac:dyDescent="0.55000000000000004"/>
    <row r="15179" x14ac:dyDescent="0.55000000000000004"/>
    <row r="15180" x14ac:dyDescent="0.55000000000000004"/>
    <row r="15181" x14ac:dyDescent="0.55000000000000004"/>
    <row r="15182" x14ac:dyDescent="0.55000000000000004"/>
    <row r="15183" x14ac:dyDescent="0.55000000000000004"/>
    <row r="15184" x14ac:dyDescent="0.55000000000000004"/>
    <row r="15185" x14ac:dyDescent="0.55000000000000004"/>
    <row r="15186" x14ac:dyDescent="0.55000000000000004"/>
    <row r="15187" x14ac:dyDescent="0.55000000000000004"/>
    <row r="15188" x14ac:dyDescent="0.55000000000000004"/>
    <row r="15189" x14ac:dyDescent="0.55000000000000004"/>
    <row r="15190" x14ac:dyDescent="0.55000000000000004"/>
    <row r="15191" x14ac:dyDescent="0.55000000000000004"/>
    <row r="15192" x14ac:dyDescent="0.55000000000000004"/>
    <row r="15193" x14ac:dyDescent="0.55000000000000004"/>
    <row r="15194" x14ac:dyDescent="0.55000000000000004"/>
    <row r="15195" x14ac:dyDescent="0.55000000000000004"/>
    <row r="15196" x14ac:dyDescent="0.55000000000000004"/>
    <row r="15197" x14ac:dyDescent="0.55000000000000004"/>
    <row r="15198" x14ac:dyDescent="0.55000000000000004"/>
    <row r="15199" x14ac:dyDescent="0.55000000000000004"/>
    <row r="15200" x14ac:dyDescent="0.55000000000000004"/>
    <row r="15201" x14ac:dyDescent="0.55000000000000004"/>
    <row r="15202" x14ac:dyDescent="0.55000000000000004"/>
    <row r="15203" x14ac:dyDescent="0.55000000000000004"/>
    <row r="15204" x14ac:dyDescent="0.55000000000000004"/>
    <row r="15205" x14ac:dyDescent="0.55000000000000004"/>
    <row r="15206" x14ac:dyDescent="0.55000000000000004"/>
    <row r="15207" x14ac:dyDescent="0.55000000000000004"/>
    <row r="15208" x14ac:dyDescent="0.55000000000000004"/>
    <row r="15209" x14ac:dyDescent="0.55000000000000004"/>
    <row r="15210" x14ac:dyDescent="0.55000000000000004"/>
    <row r="15211" x14ac:dyDescent="0.55000000000000004"/>
    <row r="15212" x14ac:dyDescent="0.55000000000000004"/>
    <row r="15213" x14ac:dyDescent="0.55000000000000004"/>
    <row r="15214" x14ac:dyDescent="0.55000000000000004"/>
    <row r="15215" x14ac:dyDescent="0.55000000000000004"/>
    <row r="15216" x14ac:dyDescent="0.55000000000000004"/>
    <row r="15217" x14ac:dyDescent="0.55000000000000004"/>
    <row r="15218" x14ac:dyDescent="0.55000000000000004"/>
    <row r="15219" x14ac:dyDescent="0.55000000000000004"/>
    <row r="15220" x14ac:dyDescent="0.55000000000000004"/>
    <row r="15221" x14ac:dyDescent="0.55000000000000004"/>
    <row r="15222" x14ac:dyDescent="0.55000000000000004"/>
    <row r="15223" x14ac:dyDescent="0.55000000000000004"/>
    <row r="15224" x14ac:dyDescent="0.55000000000000004"/>
    <row r="15225" x14ac:dyDescent="0.55000000000000004"/>
    <row r="15226" x14ac:dyDescent="0.55000000000000004"/>
    <row r="15227" x14ac:dyDescent="0.55000000000000004"/>
    <row r="15228" x14ac:dyDescent="0.55000000000000004"/>
    <row r="15229" x14ac:dyDescent="0.55000000000000004"/>
    <row r="15230" x14ac:dyDescent="0.55000000000000004"/>
    <row r="15231" x14ac:dyDescent="0.55000000000000004"/>
    <row r="15232" x14ac:dyDescent="0.55000000000000004"/>
    <row r="15233" x14ac:dyDescent="0.55000000000000004"/>
    <row r="15234" x14ac:dyDescent="0.55000000000000004"/>
    <row r="15235" x14ac:dyDescent="0.55000000000000004"/>
    <row r="15236" x14ac:dyDescent="0.55000000000000004"/>
    <row r="15237" x14ac:dyDescent="0.55000000000000004"/>
    <row r="15238" x14ac:dyDescent="0.55000000000000004"/>
    <row r="15239" x14ac:dyDescent="0.55000000000000004"/>
    <row r="15240" x14ac:dyDescent="0.55000000000000004"/>
    <row r="15241" x14ac:dyDescent="0.55000000000000004"/>
    <row r="15242" x14ac:dyDescent="0.55000000000000004"/>
    <row r="15243" x14ac:dyDescent="0.55000000000000004"/>
    <row r="15244" x14ac:dyDescent="0.55000000000000004"/>
    <row r="15245" x14ac:dyDescent="0.55000000000000004"/>
    <row r="15246" x14ac:dyDescent="0.55000000000000004"/>
    <row r="15247" x14ac:dyDescent="0.55000000000000004"/>
    <row r="15248" x14ac:dyDescent="0.55000000000000004"/>
    <row r="15249" x14ac:dyDescent="0.55000000000000004"/>
    <row r="15250" x14ac:dyDescent="0.55000000000000004"/>
    <row r="15251" x14ac:dyDescent="0.55000000000000004"/>
    <row r="15252" x14ac:dyDescent="0.55000000000000004"/>
    <row r="15253" x14ac:dyDescent="0.55000000000000004"/>
    <row r="15254" x14ac:dyDescent="0.55000000000000004"/>
    <row r="15255" x14ac:dyDescent="0.55000000000000004"/>
    <row r="15256" x14ac:dyDescent="0.55000000000000004"/>
    <row r="15257" x14ac:dyDescent="0.55000000000000004"/>
    <row r="15258" x14ac:dyDescent="0.55000000000000004"/>
    <row r="15259" x14ac:dyDescent="0.55000000000000004"/>
    <row r="15260" x14ac:dyDescent="0.55000000000000004"/>
    <row r="15261" x14ac:dyDescent="0.55000000000000004"/>
    <row r="15262" x14ac:dyDescent="0.55000000000000004"/>
    <row r="15263" x14ac:dyDescent="0.55000000000000004"/>
    <row r="15264" x14ac:dyDescent="0.55000000000000004"/>
    <row r="15265" x14ac:dyDescent="0.55000000000000004"/>
    <row r="15266" x14ac:dyDescent="0.55000000000000004"/>
    <row r="15267" x14ac:dyDescent="0.55000000000000004"/>
    <row r="15268" x14ac:dyDescent="0.55000000000000004"/>
    <row r="15269" x14ac:dyDescent="0.55000000000000004"/>
    <row r="15270" x14ac:dyDescent="0.55000000000000004"/>
    <row r="15271" x14ac:dyDescent="0.55000000000000004"/>
    <row r="15272" x14ac:dyDescent="0.55000000000000004"/>
    <row r="15273" x14ac:dyDescent="0.55000000000000004"/>
    <row r="15274" x14ac:dyDescent="0.55000000000000004"/>
    <row r="15275" x14ac:dyDescent="0.55000000000000004"/>
    <row r="15276" x14ac:dyDescent="0.55000000000000004"/>
    <row r="15277" x14ac:dyDescent="0.55000000000000004"/>
    <row r="15278" x14ac:dyDescent="0.55000000000000004"/>
    <row r="15279" x14ac:dyDescent="0.55000000000000004"/>
    <row r="15280" x14ac:dyDescent="0.55000000000000004"/>
    <row r="15281" x14ac:dyDescent="0.55000000000000004"/>
    <row r="15282" x14ac:dyDescent="0.55000000000000004"/>
    <row r="15283" x14ac:dyDescent="0.55000000000000004"/>
    <row r="15284" x14ac:dyDescent="0.55000000000000004"/>
    <row r="15285" x14ac:dyDescent="0.55000000000000004"/>
    <row r="15286" x14ac:dyDescent="0.55000000000000004"/>
    <row r="15287" x14ac:dyDescent="0.55000000000000004"/>
    <row r="15288" x14ac:dyDescent="0.55000000000000004"/>
    <row r="15289" x14ac:dyDescent="0.55000000000000004"/>
    <row r="15290" x14ac:dyDescent="0.55000000000000004"/>
    <row r="15291" x14ac:dyDescent="0.55000000000000004"/>
    <row r="15292" x14ac:dyDescent="0.55000000000000004"/>
    <row r="15293" x14ac:dyDescent="0.55000000000000004"/>
    <row r="15294" x14ac:dyDescent="0.55000000000000004"/>
    <row r="15295" x14ac:dyDescent="0.55000000000000004"/>
    <row r="15296" x14ac:dyDescent="0.55000000000000004"/>
    <row r="15297" x14ac:dyDescent="0.55000000000000004"/>
    <row r="15298" x14ac:dyDescent="0.55000000000000004"/>
    <row r="15299" x14ac:dyDescent="0.55000000000000004"/>
    <row r="15300" x14ac:dyDescent="0.55000000000000004"/>
    <row r="15301" x14ac:dyDescent="0.55000000000000004"/>
    <row r="15302" x14ac:dyDescent="0.55000000000000004"/>
    <row r="15303" x14ac:dyDescent="0.55000000000000004"/>
    <row r="15304" x14ac:dyDescent="0.55000000000000004"/>
    <row r="15305" x14ac:dyDescent="0.55000000000000004"/>
    <row r="15306" x14ac:dyDescent="0.55000000000000004"/>
    <row r="15307" x14ac:dyDescent="0.55000000000000004"/>
    <row r="15308" x14ac:dyDescent="0.55000000000000004"/>
    <row r="15309" x14ac:dyDescent="0.55000000000000004"/>
    <row r="15310" x14ac:dyDescent="0.55000000000000004"/>
    <row r="15311" x14ac:dyDescent="0.55000000000000004"/>
    <row r="15312" x14ac:dyDescent="0.55000000000000004"/>
    <row r="15313" x14ac:dyDescent="0.55000000000000004"/>
    <row r="15314" x14ac:dyDescent="0.55000000000000004"/>
    <row r="15315" x14ac:dyDescent="0.55000000000000004"/>
    <row r="15316" x14ac:dyDescent="0.55000000000000004"/>
    <row r="15317" x14ac:dyDescent="0.55000000000000004"/>
    <row r="15318" x14ac:dyDescent="0.55000000000000004"/>
    <row r="15319" x14ac:dyDescent="0.55000000000000004"/>
    <row r="15320" x14ac:dyDescent="0.55000000000000004"/>
    <row r="15321" x14ac:dyDescent="0.55000000000000004"/>
    <row r="15322" x14ac:dyDescent="0.55000000000000004"/>
    <row r="15323" x14ac:dyDescent="0.55000000000000004"/>
    <row r="15324" x14ac:dyDescent="0.55000000000000004"/>
    <row r="15325" x14ac:dyDescent="0.55000000000000004"/>
    <row r="15326" x14ac:dyDescent="0.55000000000000004"/>
    <row r="15327" x14ac:dyDescent="0.55000000000000004"/>
    <row r="15328" x14ac:dyDescent="0.55000000000000004"/>
    <row r="15329" x14ac:dyDescent="0.55000000000000004"/>
    <row r="15330" x14ac:dyDescent="0.55000000000000004"/>
    <row r="15331" x14ac:dyDescent="0.55000000000000004"/>
    <row r="15332" x14ac:dyDescent="0.55000000000000004"/>
    <row r="15333" x14ac:dyDescent="0.55000000000000004"/>
    <row r="15334" x14ac:dyDescent="0.55000000000000004"/>
    <row r="15335" x14ac:dyDescent="0.55000000000000004"/>
    <row r="15336" x14ac:dyDescent="0.55000000000000004"/>
    <row r="15337" x14ac:dyDescent="0.55000000000000004"/>
    <row r="15338" x14ac:dyDescent="0.55000000000000004"/>
    <row r="15339" x14ac:dyDescent="0.55000000000000004"/>
    <row r="15340" x14ac:dyDescent="0.55000000000000004"/>
    <row r="15341" x14ac:dyDescent="0.55000000000000004"/>
    <row r="15342" x14ac:dyDescent="0.55000000000000004"/>
    <row r="15343" x14ac:dyDescent="0.55000000000000004"/>
    <row r="15344" x14ac:dyDescent="0.55000000000000004"/>
    <row r="15345" x14ac:dyDescent="0.55000000000000004"/>
    <row r="15346" x14ac:dyDescent="0.55000000000000004"/>
    <row r="15347" x14ac:dyDescent="0.55000000000000004"/>
    <row r="15348" x14ac:dyDescent="0.55000000000000004"/>
    <row r="15349" x14ac:dyDescent="0.55000000000000004"/>
    <row r="15350" x14ac:dyDescent="0.55000000000000004"/>
    <row r="15351" x14ac:dyDescent="0.55000000000000004"/>
    <row r="15352" x14ac:dyDescent="0.55000000000000004"/>
    <row r="15353" x14ac:dyDescent="0.55000000000000004"/>
    <row r="15354" x14ac:dyDescent="0.55000000000000004"/>
    <row r="15355" x14ac:dyDescent="0.55000000000000004"/>
    <row r="15356" x14ac:dyDescent="0.55000000000000004"/>
    <row r="15357" x14ac:dyDescent="0.55000000000000004"/>
    <row r="15358" x14ac:dyDescent="0.55000000000000004"/>
    <row r="15359" x14ac:dyDescent="0.55000000000000004"/>
    <row r="15360" x14ac:dyDescent="0.55000000000000004"/>
    <row r="15361" x14ac:dyDescent="0.55000000000000004"/>
    <row r="15362" x14ac:dyDescent="0.55000000000000004"/>
    <row r="15363" x14ac:dyDescent="0.55000000000000004"/>
    <row r="15364" x14ac:dyDescent="0.55000000000000004"/>
    <row r="15365" x14ac:dyDescent="0.55000000000000004"/>
    <row r="15366" x14ac:dyDescent="0.55000000000000004"/>
    <row r="15367" x14ac:dyDescent="0.55000000000000004"/>
    <row r="15368" x14ac:dyDescent="0.55000000000000004"/>
    <row r="15369" x14ac:dyDescent="0.55000000000000004"/>
    <row r="15370" x14ac:dyDescent="0.55000000000000004"/>
    <row r="15371" x14ac:dyDescent="0.55000000000000004"/>
    <row r="15372" x14ac:dyDescent="0.55000000000000004"/>
    <row r="15373" x14ac:dyDescent="0.55000000000000004"/>
    <row r="15374" x14ac:dyDescent="0.55000000000000004"/>
    <row r="15375" x14ac:dyDescent="0.55000000000000004"/>
    <row r="15376" x14ac:dyDescent="0.55000000000000004"/>
    <row r="15377" x14ac:dyDescent="0.55000000000000004"/>
    <row r="15378" x14ac:dyDescent="0.55000000000000004"/>
    <row r="15379" x14ac:dyDescent="0.55000000000000004"/>
    <row r="15380" x14ac:dyDescent="0.55000000000000004"/>
    <row r="15381" x14ac:dyDescent="0.55000000000000004"/>
    <row r="15382" x14ac:dyDescent="0.55000000000000004"/>
    <row r="15383" x14ac:dyDescent="0.55000000000000004"/>
    <row r="15384" x14ac:dyDescent="0.55000000000000004"/>
    <row r="15385" x14ac:dyDescent="0.55000000000000004"/>
    <row r="15386" x14ac:dyDescent="0.55000000000000004"/>
    <row r="15387" x14ac:dyDescent="0.55000000000000004"/>
    <row r="15388" x14ac:dyDescent="0.55000000000000004"/>
    <row r="15389" x14ac:dyDescent="0.55000000000000004"/>
    <row r="15390" x14ac:dyDescent="0.55000000000000004"/>
    <row r="15391" x14ac:dyDescent="0.55000000000000004"/>
    <row r="15392" x14ac:dyDescent="0.55000000000000004"/>
    <row r="15393" x14ac:dyDescent="0.55000000000000004"/>
    <row r="15394" x14ac:dyDescent="0.55000000000000004"/>
    <row r="15395" x14ac:dyDescent="0.55000000000000004"/>
    <row r="15396" x14ac:dyDescent="0.55000000000000004"/>
    <row r="15397" x14ac:dyDescent="0.55000000000000004"/>
    <row r="15398" x14ac:dyDescent="0.55000000000000004"/>
    <row r="15399" x14ac:dyDescent="0.55000000000000004"/>
    <row r="15400" x14ac:dyDescent="0.55000000000000004"/>
    <row r="15401" x14ac:dyDescent="0.55000000000000004"/>
    <row r="15402" x14ac:dyDescent="0.55000000000000004"/>
    <row r="15403" x14ac:dyDescent="0.55000000000000004"/>
    <row r="15404" x14ac:dyDescent="0.55000000000000004"/>
    <row r="15405" x14ac:dyDescent="0.55000000000000004"/>
    <row r="15406" x14ac:dyDescent="0.55000000000000004"/>
    <row r="15407" x14ac:dyDescent="0.55000000000000004"/>
    <row r="15408" x14ac:dyDescent="0.55000000000000004"/>
    <row r="15409" x14ac:dyDescent="0.55000000000000004"/>
    <row r="15410" x14ac:dyDescent="0.55000000000000004"/>
    <row r="15411" x14ac:dyDescent="0.55000000000000004"/>
    <row r="15412" x14ac:dyDescent="0.55000000000000004"/>
    <row r="15413" x14ac:dyDescent="0.55000000000000004"/>
    <row r="15414" x14ac:dyDescent="0.55000000000000004"/>
    <row r="15415" x14ac:dyDescent="0.55000000000000004"/>
    <row r="15416" x14ac:dyDescent="0.55000000000000004"/>
    <row r="15417" x14ac:dyDescent="0.55000000000000004"/>
    <row r="15418" x14ac:dyDescent="0.55000000000000004"/>
    <row r="15419" x14ac:dyDescent="0.55000000000000004"/>
    <row r="15420" x14ac:dyDescent="0.55000000000000004"/>
    <row r="15421" x14ac:dyDescent="0.55000000000000004"/>
    <row r="15422" x14ac:dyDescent="0.55000000000000004"/>
    <row r="15423" x14ac:dyDescent="0.55000000000000004"/>
    <row r="15424" x14ac:dyDescent="0.55000000000000004"/>
    <row r="15425" x14ac:dyDescent="0.55000000000000004"/>
    <row r="15426" x14ac:dyDescent="0.55000000000000004"/>
    <row r="15427" x14ac:dyDescent="0.55000000000000004"/>
    <row r="15428" x14ac:dyDescent="0.55000000000000004"/>
    <row r="15429" x14ac:dyDescent="0.55000000000000004"/>
    <row r="15430" x14ac:dyDescent="0.55000000000000004"/>
    <row r="15431" x14ac:dyDescent="0.55000000000000004"/>
    <row r="15432" x14ac:dyDescent="0.55000000000000004"/>
    <row r="15433" x14ac:dyDescent="0.55000000000000004"/>
    <row r="15434" x14ac:dyDescent="0.55000000000000004"/>
    <row r="15435" x14ac:dyDescent="0.55000000000000004"/>
    <row r="15436" x14ac:dyDescent="0.55000000000000004"/>
    <row r="15437" x14ac:dyDescent="0.55000000000000004"/>
    <row r="15438" x14ac:dyDescent="0.55000000000000004"/>
    <row r="15439" x14ac:dyDescent="0.55000000000000004"/>
    <row r="15440" x14ac:dyDescent="0.55000000000000004"/>
    <row r="15441" x14ac:dyDescent="0.55000000000000004"/>
    <row r="15442" x14ac:dyDescent="0.55000000000000004"/>
    <row r="15443" x14ac:dyDescent="0.55000000000000004"/>
    <row r="15444" x14ac:dyDescent="0.55000000000000004"/>
    <row r="15445" x14ac:dyDescent="0.55000000000000004"/>
    <row r="15446" x14ac:dyDescent="0.55000000000000004"/>
    <row r="15447" x14ac:dyDescent="0.55000000000000004"/>
    <row r="15448" x14ac:dyDescent="0.55000000000000004"/>
    <row r="15449" x14ac:dyDescent="0.55000000000000004"/>
    <row r="15450" x14ac:dyDescent="0.55000000000000004"/>
    <row r="15451" x14ac:dyDescent="0.55000000000000004"/>
    <row r="15452" x14ac:dyDescent="0.55000000000000004"/>
    <row r="15453" x14ac:dyDescent="0.55000000000000004"/>
    <row r="15454" x14ac:dyDescent="0.55000000000000004"/>
    <row r="15455" x14ac:dyDescent="0.55000000000000004"/>
    <row r="15456" x14ac:dyDescent="0.55000000000000004"/>
    <row r="15457" x14ac:dyDescent="0.55000000000000004"/>
    <row r="15458" x14ac:dyDescent="0.55000000000000004"/>
    <row r="15459" x14ac:dyDescent="0.55000000000000004"/>
    <row r="15460" x14ac:dyDescent="0.55000000000000004"/>
    <row r="15461" x14ac:dyDescent="0.55000000000000004"/>
    <row r="15462" x14ac:dyDescent="0.55000000000000004"/>
    <row r="15463" x14ac:dyDescent="0.55000000000000004"/>
    <row r="15464" x14ac:dyDescent="0.55000000000000004"/>
    <row r="15465" x14ac:dyDescent="0.55000000000000004"/>
    <row r="15466" x14ac:dyDescent="0.55000000000000004"/>
    <row r="15467" x14ac:dyDescent="0.55000000000000004"/>
    <row r="15468" x14ac:dyDescent="0.55000000000000004"/>
    <row r="15469" x14ac:dyDescent="0.55000000000000004"/>
    <row r="15470" x14ac:dyDescent="0.55000000000000004"/>
    <row r="15471" x14ac:dyDescent="0.55000000000000004"/>
    <row r="15472" x14ac:dyDescent="0.55000000000000004"/>
    <row r="15473" x14ac:dyDescent="0.55000000000000004"/>
    <row r="15474" x14ac:dyDescent="0.55000000000000004"/>
    <row r="15475" x14ac:dyDescent="0.55000000000000004"/>
    <row r="15476" x14ac:dyDescent="0.55000000000000004"/>
    <row r="15477" x14ac:dyDescent="0.55000000000000004"/>
    <row r="15478" x14ac:dyDescent="0.55000000000000004"/>
    <row r="15479" x14ac:dyDescent="0.55000000000000004"/>
    <row r="15480" x14ac:dyDescent="0.55000000000000004"/>
    <row r="15481" x14ac:dyDescent="0.55000000000000004"/>
    <row r="15482" x14ac:dyDescent="0.55000000000000004"/>
    <row r="15483" x14ac:dyDescent="0.55000000000000004"/>
    <row r="15484" x14ac:dyDescent="0.55000000000000004"/>
    <row r="15485" x14ac:dyDescent="0.55000000000000004"/>
    <row r="15486" x14ac:dyDescent="0.55000000000000004"/>
    <row r="15487" x14ac:dyDescent="0.55000000000000004"/>
    <row r="15488" x14ac:dyDescent="0.55000000000000004"/>
    <row r="15489" x14ac:dyDescent="0.55000000000000004"/>
    <row r="15490" x14ac:dyDescent="0.55000000000000004"/>
    <row r="15491" x14ac:dyDescent="0.55000000000000004"/>
    <row r="15492" x14ac:dyDescent="0.55000000000000004"/>
    <row r="15493" x14ac:dyDescent="0.55000000000000004"/>
    <row r="15494" x14ac:dyDescent="0.55000000000000004"/>
    <row r="15495" x14ac:dyDescent="0.55000000000000004"/>
    <row r="15496" x14ac:dyDescent="0.55000000000000004"/>
    <row r="15497" x14ac:dyDescent="0.55000000000000004"/>
    <row r="15498" x14ac:dyDescent="0.55000000000000004"/>
    <row r="15499" x14ac:dyDescent="0.55000000000000004"/>
    <row r="15500" x14ac:dyDescent="0.55000000000000004"/>
    <row r="15501" x14ac:dyDescent="0.55000000000000004"/>
    <row r="15502" x14ac:dyDescent="0.55000000000000004"/>
    <row r="15503" x14ac:dyDescent="0.55000000000000004"/>
    <row r="15504" x14ac:dyDescent="0.55000000000000004"/>
    <row r="15505" x14ac:dyDescent="0.55000000000000004"/>
    <row r="15506" x14ac:dyDescent="0.55000000000000004"/>
    <row r="15507" x14ac:dyDescent="0.55000000000000004"/>
    <row r="15508" x14ac:dyDescent="0.55000000000000004"/>
    <row r="15509" x14ac:dyDescent="0.55000000000000004"/>
    <row r="15510" x14ac:dyDescent="0.55000000000000004"/>
    <row r="15511" x14ac:dyDescent="0.55000000000000004"/>
    <row r="15512" x14ac:dyDescent="0.55000000000000004"/>
    <row r="15513" x14ac:dyDescent="0.55000000000000004"/>
    <row r="15514" x14ac:dyDescent="0.55000000000000004"/>
    <row r="15515" x14ac:dyDescent="0.55000000000000004"/>
    <row r="15516" x14ac:dyDescent="0.55000000000000004"/>
    <row r="15517" x14ac:dyDescent="0.55000000000000004"/>
    <row r="15518" x14ac:dyDescent="0.55000000000000004"/>
    <row r="15519" x14ac:dyDescent="0.55000000000000004"/>
    <row r="15520" x14ac:dyDescent="0.55000000000000004"/>
    <row r="15521" x14ac:dyDescent="0.55000000000000004"/>
    <row r="15522" x14ac:dyDescent="0.55000000000000004"/>
    <row r="15523" x14ac:dyDescent="0.55000000000000004"/>
    <row r="15524" x14ac:dyDescent="0.55000000000000004"/>
    <row r="15525" x14ac:dyDescent="0.55000000000000004"/>
    <row r="15526" x14ac:dyDescent="0.55000000000000004"/>
    <row r="15527" x14ac:dyDescent="0.55000000000000004"/>
    <row r="15528" x14ac:dyDescent="0.55000000000000004"/>
    <row r="15529" x14ac:dyDescent="0.55000000000000004"/>
    <row r="15530" x14ac:dyDescent="0.55000000000000004"/>
    <row r="15531" x14ac:dyDescent="0.55000000000000004"/>
    <row r="15532" x14ac:dyDescent="0.55000000000000004"/>
    <row r="15533" x14ac:dyDescent="0.55000000000000004"/>
    <row r="15534" x14ac:dyDescent="0.55000000000000004"/>
    <row r="15535" x14ac:dyDescent="0.55000000000000004"/>
    <row r="15536" x14ac:dyDescent="0.55000000000000004"/>
    <row r="15537" x14ac:dyDescent="0.55000000000000004"/>
    <row r="15538" x14ac:dyDescent="0.55000000000000004"/>
    <row r="15539" x14ac:dyDescent="0.55000000000000004"/>
    <row r="15540" x14ac:dyDescent="0.55000000000000004"/>
    <row r="15541" x14ac:dyDescent="0.55000000000000004"/>
    <row r="15542" x14ac:dyDescent="0.55000000000000004"/>
    <row r="15543" x14ac:dyDescent="0.55000000000000004"/>
    <row r="15544" x14ac:dyDescent="0.55000000000000004"/>
    <row r="15545" x14ac:dyDescent="0.55000000000000004"/>
    <row r="15546" x14ac:dyDescent="0.55000000000000004"/>
    <row r="15547" x14ac:dyDescent="0.55000000000000004"/>
    <row r="15548" x14ac:dyDescent="0.55000000000000004"/>
    <row r="15549" x14ac:dyDescent="0.55000000000000004"/>
    <row r="15550" x14ac:dyDescent="0.55000000000000004"/>
    <row r="15551" x14ac:dyDescent="0.55000000000000004"/>
    <row r="15552" x14ac:dyDescent="0.55000000000000004"/>
    <row r="15553" x14ac:dyDescent="0.55000000000000004"/>
    <row r="15554" x14ac:dyDescent="0.55000000000000004"/>
    <row r="15555" x14ac:dyDescent="0.55000000000000004"/>
    <row r="15556" x14ac:dyDescent="0.55000000000000004"/>
    <row r="15557" x14ac:dyDescent="0.55000000000000004"/>
    <row r="15558" x14ac:dyDescent="0.55000000000000004"/>
    <row r="15559" x14ac:dyDescent="0.55000000000000004"/>
    <row r="15560" x14ac:dyDescent="0.55000000000000004"/>
    <row r="15561" x14ac:dyDescent="0.55000000000000004"/>
    <row r="15562" x14ac:dyDescent="0.55000000000000004"/>
    <row r="15563" x14ac:dyDescent="0.55000000000000004"/>
    <row r="15564" x14ac:dyDescent="0.55000000000000004"/>
    <row r="15565" x14ac:dyDescent="0.55000000000000004"/>
    <row r="15566" x14ac:dyDescent="0.55000000000000004"/>
    <row r="15567" x14ac:dyDescent="0.55000000000000004"/>
    <row r="15568" x14ac:dyDescent="0.55000000000000004"/>
    <row r="15569" x14ac:dyDescent="0.55000000000000004"/>
    <row r="15570" x14ac:dyDescent="0.55000000000000004"/>
    <row r="15571" x14ac:dyDescent="0.55000000000000004"/>
    <row r="15572" x14ac:dyDescent="0.55000000000000004"/>
    <row r="15573" x14ac:dyDescent="0.55000000000000004"/>
    <row r="15574" x14ac:dyDescent="0.55000000000000004"/>
    <row r="15575" x14ac:dyDescent="0.55000000000000004"/>
    <row r="15576" x14ac:dyDescent="0.55000000000000004"/>
    <row r="15577" x14ac:dyDescent="0.55000000000000004"/>
    <row r="15578" x14ac:dyDescent="0.55000000000000004"/>
    <row r="15579" x14ac:dyDescent="0.55000000000000004"/>
    <row r="15580" x14ac:dyDescent="0.55000000000000004"/>
    <row r="15581" x14ac:dyDescent="0.55000000000000004"/>
    <row r="15582" x14ac:dyDescent="0.55000000000000004"/>
    <row r="15583" x14ac:dyDescent="0.55000000000000004"/>
    <row r="15584" x14ac:dyDescent="0.55000000000000004"/>
    <row r="15585" x14ac:dyDescent="0.55000000000000004"/>
    <row r="15586" x14ac:dyDescent="0.55000000000000004"/>
    <row r="15587" x14ac:dyDescent="0.55000000000000004"/>
    <row r="15588" x14ac:dyDescent="0.55000000000000004"/>
    <row r="15589" x14ac:dyDescent="0.55000000000000004"/>
    <row r="15590" x14ac:dyDescent="0.55000000000000004"/>
    <row r="15591" x14ac:dyDescent="0.55000000000000004"/>
    <row r="15592" x14ac:dyDescent="0.55000000000000004"/>
    <row r="15593" x14ac:dyDescent="0.55000000000000004"/>
    <row r="15594" x14ac:dyDescent="0.55000000000000004"/>
    <row r="15595" x14ac:dyDescent="0.55000000000000004"/>
    <row r="15596" x14ac:dyDescent="0.55000000000000004"/>
    <row r="15597" x14ac:dyDescent="0.55000000000000004"/>
    <row r="15598" x14ac:dyDescent="0.55000000000000004"/>
    <row r="15599" x14ac:dyDescent="0.55000000000000004"/>
    <row r="15600" x14ac:dyDescent="0.55000000000000004"/>
    <row r="15601" x14ac:dyDescent="0.55000000000000004"/>
    <row r="15602" x14ac:dyDescent="0.55000000000000004"/>
    <row r="15603" x14ac:dyDescent="0.55000000000000004"/>
    <row r="15604" x14ac:dyDescent="0.55000000000000004"/>
    <row r="15605" x14ac:dyDescent="0.55000000000000004"/>
    <row r="15606" x14ac:dyDescent="0.55000000000000004"/>
    <row r="15607" x14ac:dyDescent="0.55000000000000004"/>
    <row r="15608" x14ac:dyDescent="0.55000000000000004"/>
    <row r="15609" x14ac:dyDescent="0.55000000000000004"/>
    <row r="15610" x14ac:dyDescent="0.55000000000000004"/>
    <row r="15611" x14ac:dyDescent="0.55000000000000004"/>
    <row r="15612" x14ac:dyDescent="0.55000000000000004"/>
    <row r="15613" x14ac:dyDescent="0.55000000000000004"/>
    <row r="15614" x14ac:dyDescent="0.55000000000000004"/>
    <row r="15615" x14ac:dyDescent="0.55000000000000004"/>
    <row r="15616" x14ac:dyDescent="0.55000000000000004"/>
    <row r="15617" x14ac:dyDescent="0.55000000000000004"/>
    <row r="15618" x14ac:dyDescent="0.55000000000000004"/>
    <row r="15619" x14ac:dyDescent="0.55000000000000004"/>
    <row r="15620" x14ac:dyDescent="0.55000000000000004"/>
    <row r="15621" x14ac:dyDescent="0.55000000000000004"/>
    <row r="15622" x14ac:dyDescent="0.55000000000000004"/>
    <row r="15623" x14ac:dyDescent="0.55000000000000004"/>
    <row r="15624" x14ac:dyDescent="0.55000000000000004"/>
    <row r="15625" x14ac:dyDescent="0.55000000000000004"/>
    <row r="15626" x14ac:dyDescent="0.55000000000000004"/>
    <row r="15627" x14ac:dyDescent="0.55000000000000004"/>
    <row r="15628" x14ac:dyDescent="0.55000000000000004"/>
    <row r="15629" x14ac:dyDescent="0.55000000000000004"/>
    <row r="15630" x14ac:dyDescent="0.55000000000000004"/>
    <row r="15631" x14ac:dyDescent="0.55000000000000004"/>
    <row r="15632" x14ac:dyDescent="0.55000000000000004"/>
    <row r="15633" x14ac:dyDescent="0.55000000000000004"/>
    <row r="15634" x14ac:dyDescent="0.55000000000000004"/>
    <row r="15635" x14ac:dyDescent="0.55000000000000004"/>
    <row r="15636" x14ac:dyDescent="0.55000000000000004"/>
    <row r="15637" x14ac:dyDescent="0.55000000000000004"/>
    <row r="15638" x14ac:dyDescent="0.55000000000000004"/>
    <row r="15639" x14ac:dyDescent="0.55000000000000004"/>
    <row r="15640" x14ac:dyDescent="0.55000000000000004"/>
    <row r="15641" x14ac:dyDescent="0.55000000000000004"/>
    <row r="15642" x14ac:dyDescent="0.55000000000000004"/>
    <row r="15643" x14ac:dyDescent="0.55000000000000004"/>
    <row r="15644" x14ac:dyDescent="0.55000000000000004"/>
    <row r="15645" x14ac:dyDescent="0.55000000000000004"/>
    <row r="15646" x14ac:dyDescent="0.55000000000000004"/>
    <row r="15647" x14ac:dyDescent="0.55000000000000004"/>
    <row r="15648" x14ac:dyDescent="0.55000000000000004"/>
    <row r="15649" x14ac:dyDescent="0.55000000000000004"/>
    <row r="15650" x14ac:dyDescent="0.55000000000000004"/>
    <row r="15651" x14ac:dyDescent="0.55000000000000004"/>
    <row r="15652" x14ac:dyDescent="0.55000000000000004"/>
    <row r="15653" x14ac:dyDescent="0.55000000000000004"/>
    <row r="15654" x14ac:dyDescent="0.55000000000000004"/>
    <row r="15655" x14ac:dyDescent="0.55000000000000004"/>
    <row r="15656" x14ac:dyDescent="0.55000000000000004"/>
    <row r="15657" x14ac:dyDescent="0.55000000000000004"/>
    <row r="15658" x14ac:dyDescent="0.55000000000000004"/>
    <row r="15659" x14ac:dyDescent="0.55000000000000004"/>
    <row r="15660" x14ac:dyDescent="0.55000000000000004"/>
    <row r="15661" x14ac:dyDescent="0.55000000000000004"/>
    <row r="15662" x14ac:dyDescent="0.55000000000000004"/>
    <row r="15663" x14ac:dyDescent="0.55000000000000004"/>
    <row r="15664" x14ac:dyDescent="0.55000000000000004"/>
    <row r="15665" x14ac:dyDescent="0.55000000000000004"/>
    <row r="15666" x14ac:dyDescent="0.55000000000000004"/>
    <row r="15667" x14ac:dyDescent="0.55000000000000004"/>
    <row r="15668" x14ac:dyDescent="0.55000000000000004"/>
    <row r="15669" x14ac:dyDescent="0.55000000000000004"/>
    <row r="15670" x14ac:dyDescent="0.55000000000000004"/>
    <row r="15671" x14ac:dyDescent="0.55000000000000004"/>
    <row r="15672" x14ac:dyDescent="0.55000000000000004"/>
    <row r="15673" x14ac:dyDescent="0.55000000000000004"/>
    <row r="15674" x14ac:dyDescent="0.55000000000000004"/>
    <row r="15675" x14ac:dyDescent="0.55000000000000004"/>
    <row r="15676" x14ac:dyDescent="0.55000000000000004"/>
    <row r="15677" x14ac:dyDescent="0.55000000000000004"/>
    <row r="15678" x14ac:dyDescent="0.55000000000000004"/>
    <row r="15679" x14ac:dyDescent="0.55000000000000004"/>
    <row r="15680" x14ac:dyDescent="0.55000000000000004"/>
    <row r="15681" x14ac:dyDescent="0.55000000000000004"/>
    <row r="15682" x14ac:dyDescent="0.55000000000000004"/>
    <row r="15683" x14ac:dyDescent="0.55000000000000004"/>
    <row r="15684" x14ac:dyDescent="0.55000000000000004"/>
    <row r="15685" x14ac:dyDescent="0.55000000000000004"/>
    <row r="15686" x14ac:dyDescent="0.55000000000000004"/>
    <row r="15687" x14ac:dyDescent="0.55000000000000004"/>
    <row r="15688" x14ac:dyDescent="0.55000000000000004"/>
    <row r="15689" x14ac:dyDescent="0.55000000000000004"/>
    <row r="15690" x14ac:dyDescent="0.55000000000000004"/>
    <row r="15691" x14ac:dyDescent="0.55000000000000004"/>
    <row r="15692" x14ac:dyDescent="0.55000000000000004"/>
    <row r="15693" x14ac:dyDescent="0.55000000000000004"/>
    <row r="15694" x14ac:dyDescent="0.55000000000000004"/>
    <row r="15695" x14ac:dyDescent="0.55000000000000004"/>
    <row r="15696" x14ac:dyDescent="0.55000000000000004"/>
    <row r="15697" x14ac:dyDescent="0.55000000000000004"/>
    <row r="15698" x14ac:dyDescent="0.55000000000000004"/>
    <row r="15699" x14ac:dyDescent="0.55000000000000004"/>
    <row r="15700" x14ac:dyDescent="0.55000000000000004"/>
    <row r="15701" x14ac:dyDescent="0.55000000000000004"/>
    <row r="15702" x14ac:dyDescent="0.55000000000000004"/>
    <row r="15703" x14ac:dyDescent="0.55000000000000004"/>
    <row r="15704" x14ac:dyDescent="0.55000000000000004"/>
    <row r="15705" x14ac:dyDescent="0.55000000000000004"/>
    <row r="15706" x14ac:dyDescent="0.55000000000000004"/>
    <row r="15707" x14ac:dyDescent="0.55000000000000004"/>
    <row r="15708" x14ac:dyDescent="0.55000000000000004"/>
    <row r="15709" x14ac:dyDescent="0.55000000000000004"/>
    <row r="15710" x14ac:dyDescent="0.55000000000000004"/>
    <row r="15711" x14ac:dyDescent="0.55000000000000004"/>
    <row r="15712" x14ac:dyDescent="0.55000000000000004"/>
    <row r="15713" x14ac:dyDescent="0.55000000000000004"/>
    <row r="15714" x14ac:dyDescent="0.55000000000000004"/>
    <row r="15715" x14ac:dyDescent="0.55000000000000004"/>
    <row r="15716" x14ac:dyDescent="0.55000000000000004"/>
    <row r="15717" x14ac:dyDescent="0.55000000000000004"/>
    <row r="15718" x14ac:dyDescent="0.55000000000000004"/>
    <row r="15719" x14ac:dyDescent="0.55000000000000004"/>
    <row r="15720" x14ac:dyDescent="0.55000000000000004"/>
    <row r="15721" x14ac:dyDescent="0.55000000000000004"/>
    <row r="15722" x14ac:dyDescent="0.55000000000000004"/>
    <row r="15723" x14ac:dyDescent="0.55000000000000004"/>
    <row r="15724" x14ac:dyDescent="0.55000000000000004"/>
    <row r="15725" x14ac:dyDescent="0.55000000000000004"/>
    <row r="15726" x14ac:dyDescent="0.55000000000000004"/>
    <row r="15727" x14ac:dyDescent="0.55000000000000004"/>
    <row r="15728" x14ac:dyDescent="0.55000000000000004"/>
    <row r="15729" x14ac:dyDescent="0.55000000000000004"/>
    <row r="15730" x14ac:dyDescent="0.55000000000000004"/>
    <row r="15731" x14ac:dyDescent="0.55000000000000004"/>
    <row r="15732" x14ac:dyDescent="0.55000000000000004"/>
    <row r="15733" x14ac:dyDescent="0.55000000000000004"/>
    <row r="15734" x14ac:dyDescent="0.55000000000000004"/>
    <row r="15735" x14ac:dyDescent="0.55000000000000004"/>
    <row r="15736" x14ac:dyDescent="0.55000000000000004"/>
    <row r="15737" x14ac:dyDescent="0.55000000000000004"/>
    <row r="15738" x14ac:dyDescent="0.55000000000000004"/>
    <row r="15739" x14ac:dyDescent="0.55000000000000004"/>
    <row r="15740" x14ac:dyDescent="0.55000000000000004"/>
    <row r="15741" x14ac:dyDescent="0.55000000000000004"/>
    <row r="15742" x14ac:dyDescent="0.55000000000000004"/>
    <row r="15743" x14ac:dyDescent="0.55000000000000004"/>
    <row r="15744" x14ac:dyDescent="0.55000000000000004"/>
    <row r="15745" x14ac:dyDescent="0.55000000000000004"/>
    <row r="15746" x14ac:dyDescent="0.55000000000000004"/>
    <row r="15747" x14ac:dyDescent="0.55000000000000004"/>
    <row r="15748" x14ac:dyDescent="0.55000000000000004"/>
    <row r="15749" x14ac:dyDescent="0.55000000000000004"/>
    <row r="15750" x14ac:dyDescent="0.55000000000000004"/>
    <row r="15751" x14ac:dyDescent="0.55000000000000004"/>
    <row r="15752" x14ac:dyDescent="0.55000000000000004"/>
    <row r="15753" x14ac:dyDescent="0.55000000000000004"/>
    <row r="15754" x14ac:dyDescent="0.55000000000000004"/>
    <row r="15755" x14ac:dyDescent="0.55000000000000004"/>
    <row r="15756" x14ac:dyDescent="0.55000000000000004"/>
    <row r="15757" x14ac:dyDescent="0.55000000000000004"/>
    <row r="15758" x14ac:dyDescent="0.55000000000000004"/>
    <row r="15759" x14ac:dyDescent="0.55000000000000004"/>
    <row r="15760" x14ac:dyDescent="0.55000000000000004"/>
    <row r="15761" x14ac:dyDescent="0.55000000000000004"/>
    <row r="15762" x14ac:dyDescent="0.55000000000000004"/>
    <row r="15763" x14ac:dyDescent="0.55000000000000004"/>
    <row r="15764" x14ac:dyDescent="0.55000000000000004"/>
    <row r="15765" x14ac:dyDescent="0.55000000000000004"/>
    <row r="15766" x14ac:dyDescent="0.55000000000000004"/>
    <row r="15767" x14ac:dyDescent="0.55000000000000004"/>
    <row r="15768" x14ac:dyDescent="0.55000000000000004"/>
    <row r="15769" x14ac:dyDescent="0.55000000000000004"/>
    <row r="15770" x14ac:dyDescent="0.55000000000000004"/>
    <row r="15771" x14ac:dyDescent="0.55000000000000004"/>
    <row r="15772" x14ac:dyDescent="0.55000000000000004"/>
    <row r="15773" x14ac:dyDescent="0.55000000000000004"/>
    <row r="15774" x14ac:dyDescent="0.55000000000000004"/>
    <row r="15775" x14ac:dyDescent="0.55000000000000004"/>
    <row r="15776" x14ac:dyDescent="0.55000000000000004"/>
    <row r="15777" x14ac:dyDescent="0.55000000000000004"/>
    <row r="15778" x14ac:dyDescent="0.55000000000000004"/>
    <row r="15779" x14ac:dyDescent="0.55000000000000004"/>
    <row r="15780" x14ac:dyDescent="0.55000000000000004"/>
    <row r="15781" x14ac:dyDescent="0.55000000000000004"/>
    <row r="15782" x14ac:dyDescent="0.55000000000000004"/>
    <row r="15783" x14ac:dyDescent="0.55000000000000004"/>
    <row r="15784" x14ac:dyDescent="0.55000000000000004"/>
    <row r="15785" x14ac:dyDescent="0.55000000000000004"/>
    <row r="15786" x14ac:dyDescent="0.55000000000000004"/>
    <row r="15787" x14ac:dyDescent="0.55000000000000004"/>
    <row r="15788" x14ac:dyDescent="0.55000000000000004"/>
    <row r="15789" x14ac:dyDescent="0.55000000000000004"/>
    <row r="15790" x14ac:dyDescent="0.55000000000000004"/>
    <row r="15791" x14ac:dyDescent="0.55000000000000004"/>
    <row r="15792" x14ac:dyDescent="0.55000000000000004"/>
    <row r="15793" x14ac:dyDescent="0.55000000000000004"/>
    <row r="15794" x14ac:dyDescent="0.55000000000000004"/>
    <row r="15795" x14ac:dyDescent="0.55000000000000004"/>
    <row r="15796" x14ac:dyDescent="0.55000000000000004"/>
    <row r="15797" x14ac:dyDescent="0.55000000000000004"/>
    <row r="15798" x14ac:dyDescent="0.55000000000000004"/>
    <row r="15799" x14ac:dyDescent="0.55000000000000004"/>
    <row r="15800" x14ac:dyDescent="0.55000000000000004"/>
    <row r="15801" x14ac:dyDescent="0.55000000000000004"/>
    <row r="15802" x14ac:dyDescent="0.55000000000000004"/>
    <row r="15803" x14ac:dyDescent="0.55000000000000004"/>
    <row r="15804" x14ac:dyDescent="0.55000000000000004"/>
    <row r="15805" x14ac:dyDescent="0.55000000000000004"/>
    <row r="15806" x14ac:dyDescent="0.55000000000000004"/>
    <row r="15807" x14ac:dyDescent="0.55000000000000004"/>
    <row r="15808" x14ac:dyDescent="0.55000000000000004"/>
    <row r="15809" x14ac:dyDescent="0.55000000000000004"/>
    <row r="15810" x14ac:dyDescent="0.55000000000000004"/>
    <row r="15811" x14ac:dyDescent="0.55000000000000004"/>
    <row r="15812" x14ac:dyDescent="0.55000000000000004"/>
    <row r="15813" x14ac:dyDescent="0.55000000000000004"/>
    <row r="15814" x14ac:dyDescent="0.55000000000000004"/>
    <row r="15815" x14ac:dyDescent="0.55000000000000004"/>
    <row r="15816" x14ac:dyDescent="0.55000000000000004"/>
    <row r="15817" x14ac:dyDescent="0.55000000000000004"/>
    <row r="15818" x14ac:dyDescent="0.55000000000000004"/>
    <row r="15819" x14ac:dyDescent="0.55000000000000004"/>
    <row r="15820" x14ac:dyDescent="0.55000000000000004"/>
    <row r="15821" x14ac:dyDescent="0.55000000000000004"/>
    <row r="15822" x14ac:dyDescent="0.55000000000000004"/>
    <row r="15823" x14ac:dyDescent="0.55000000000000004"/>
    <row r="15824" x14ac:dyDescent="0.55000000000000004"/>
    <row r="15825" x14ac:dyDescent="0.55000000000000004"/>
    <row r="15826" x14ac:dyDescent="0.55000000000000004"/>
    <row r="15827" x14ac:dyDescent="0.55000000000000004"/>
    <row r="15828" x14ac:dyDescent="0.55000000000000004"/>
    <row r="15829" x14ac:dyDescent="0.55000000000000004"/>
    <row r="15830" x14ac:dyDescent="0.55000000000000004"/>
    <row r="15831" x14ac:dyDescent="0.55000000000000004"/>
    <row r="15832" x14ac:dyDescent="0.55000000000000004"/>
    <row r="15833" x14ac:dyDescent="0.55000000000000004"/>
    <row r="15834" x14ac:dyDescent="0.55000000000000004"/>
    <row r="15835" x14ac:dyDescent="0.55000000000000004"/>
    <row r="15836" x14ac:dyDescent="0.55000000000000004"/>
    <row r="15837" x14ac:dyDescent="0.55000000000000004"/>
    <row r="15838" x14ac:dyDescent="0.55000000000000004"/>
    <row r="15839" x14ac:dyDescent="0.55000000000000004"/>
    <row r="15840" x14ac:dyDescent="0.55000000000000004"/>
    <row r="15841" x14ac:dyDescent="0.55000000000000004"/>
    <row r="15842" x14ac:dyDescent="0.55000000000000004"/>
    <row r="15843" x14ac:dyDescent="0.55000000000000004"/>
    <row r="15844" x14ac:dyDescent="0.55000000000000004"/>
    <row r="15845" x14ac:dyDescent="0.55000000000000004"/>
    <row r="15846" x14ac:dyDescent="0.55000000000000004"/>
    <row r="15847" x14ac:dyDescent="0.55000000000000004"/>
    <row r="15848" x14ac:dyDescent="0.55000000000000004"/>
    <row r="15849" x14ac:dyDescent="0.55000000000000004"/>
    <row r="15850" x14ac:dyDescent="0.55000000000000004"/>
    <row r="15851" x14ac:dyDescent="0.55000000000000004"/>
    <row r="15852" x14ac:dyDescent="0.55000000000000004"/>
    <row r="15853" x14ac:dyDescent="0.55000000000000004"/>
    <row r="15854" x14ac:dyDescent="0.55000000000000004"/>
    <row r="15855" x14ac:dyDescent="0.55000000000000004"/>
    <row r="15856" x14ac:dyDescent="0.55000000000000004"/>
    <row r="15857" x14ac:dyDescent="0.55000000000000004"/>
    <row r="15858" x14ac:dyDescent="0.55000000000000004"/>
    <row r="15859" x14ac:dyDescent="0.55000000000000004"/>
    <row r="15860" x14ac:dyDescent="0.55000000000000004"/>
    <row r="15861" x14ac:dyDescent="0.55000000000000004"/>
    <row r="15862" x14ac:dyDescent="0.55000000000000004"/>
    <row r="15863" x14ac:dyDescent="0.55000000000000004"/>
    <row r="15864" x14ac:dyDescent="0.55000000000000004"/>
    <row r="15865" x14ac:dyDescent="0.55000000000000004"/>
    <row r="15866" x14ac:dyDescent="0.55000000000000004"/>
    <row r="15867" x14ac:dyDescent="0.55000000000000004"/>
    <row r="15868" x14ac:dyDescent="0.55000000000000004"/>
    <row r="15869" x14ac:dyDescent="0.55000000000000004"/>
    <row r="15870" x14ac:dyDescent="0.55000000000000004"/>
    <row r="15871" x14ac:dyDescent="0.55000000000000004"/>
    <row r="15872" x14ac:dyDescent="0.55000000000000004"/>
    <row r="15873" x14ac:dyDescent="0.55000000000000004"/>
    <row r="15874" x14ac:dyDescent="0.55000000000000004"/>
    <row r="15875" x14ac:dyDescent="0.55000000000000004"/>
    <row r="15876" x14ac:dyDescent="0.55000000000000004"/>
    <row r="15877" x14ac:dyDescent="0.55000000000000004"/>
    <row r="15878" x14ac:dyDescent="0.55000000000000004"/>
    <row r="15879" x14ac:dyDescent="0.55000000000000004"/>
    <row r="15880" x14ac:dyDescent="0.55000000000000004"/>
    <row r="15881" x14ac:dyDescent="0.55000000000000004"/>
    <row r="15882" x14ac:dyDescent="0.55000000000000004"/>
    <row r="15883" x14ac:dyDescent="0.55000000000000004"/>
    <row r="15884" x14ac:dyDescent="0.55000000000000004"/>
    <row r="15885" x14ac:dyDescent="0.55000000000000004"/>
    <row r="15886" x14ac:dyDescent="0.55000000000000004"/>
    <row r="15887" x14ac:dyDescent="0.55000000000000004"/>
    <row r="15888" x14ac:dyDescent="0.55000000000000004"/>
    <row r="15889" x14ac:dyDescent="0.55000000000000004"/>
    <row r="15890" x14ac:dyDescent="0.55000000000000004"/>
    <row r="15891" x14ac:dyDescent="0.55000000000000004"/>
    <row r="15892" x14ac:dyDescent="0.55000000000000004"/>
    <row r="15893" x14ac:dyDescent="0.55000000000000004"/>
    <row r="15894" x14ac:dyDescent="0.55000000000000004"/>
    <row r="15895" x14ac:dyDescent="0.55000000000000004"/>
    <row r="15896" x14ac:dyDescent="0.55000000000000004"/>
    <row r="15897" x14ac:dyDescent="0.55000000000000004"/>
    <row r="15898" x14ac:dyDescent="0.55000000000000004"/>
    <row r="15899" x14ac:dyDescent="0.55000000000000004"/>
    <row r="15900" x14ac:dyDescent="0.55000000000000004"/>
    <row r="15901" x14ac:dyDescent="0.55000000000000004"/>
    <row r="15902" x14ac:dyDescent="0.55000000000000004"/>
    <row r="15903" x14ac:dyDescent="0.55000000000000004"/>
    <row r="15904" x14ac:dyDescent="0.55000000000000004"/>
    <row r="15905" x14ac:dyDescent="0.55000000000000004"/>
    <row r="15906" x14ac:dyDescent="0.55000000000000004"/>
    <row r="15907" x14ac:dyDescent="0.55000000000000004"/>
    <row r="15908" x14ac:dyDescent="0.55000000000000004"/>
    <row r="15909" x14ac:dyDescent="0.55000000000000004"/>
    <row r="15910" x14ac:dyDescent="0.55000000000000004"/>
    <row r="15911" x14ac:dyDescent="0.55000000000000004"/>
    <row r="15912" x14ac:dyDescent="0.55000000000000004"/>
    <row r="15913" x14ac:dyDescent="0.55000000000000004"/>
    <row r="15914" x14ac:dyDescent="0.55000000000000004"/>
    <row r="15915" x14ac:dyDescent="0.55000000000000004"/>
    <row r="15916" x14ac:dyDescent="0.55000000000000004"/>
    <row r="15917" x14ac:dyDescent="0.55000000000000004"/>
    <row r="15918" x14ac:dyDescent="0.55000000000000004"/>
    <row r="15919" x14ac:dyDescent="0.55000000000000004"/>
    <row r="15920" x14ac:dyDescent="0.55000000000000004"/>
    <row r="15921" x14ac:dyDescent="0.55000000000000004"/>
    <row r="15922" x14ac:dyDescent="0.55000000000000004"/>
    <row r="15923" x14ac:dyDescent="0.55000000000000004"/>
    <row r="15924" x14ac:dyDescent="0.55000000000000004"/>
    <row r="15925" x14ac:dyDescent="0.55000000000000004"/>
    <row r="15926" x14ac:dyDescent="0.55000000000000004"/>
    <row r="15927" x14ac:dyDescent="0.55000000000000004"/>
    <row r="15928" x14ac:dyDescent="0.55000000000000004"/>
    <row r="15929" x14ac:dyDescent="0.55000000000000004"/>
    <row r="15930" x14ac:dyDescent="0.55000000000000004"/>
    <row r="15931" x14ac:dyDescent="0.55000000000000004"/>
    <row r="15932" x14ac:dyDescent="0.55000000000000004"/>
    <row r="15933" x14ac:dyDescent="0.55000000000000004"/>
    <row r="15934" x14ac:dyDescent="0.55000000000000004"/>
    <row r="15935" x14ac:dyDescent="0.55000000000000004"/>
    <row r="15936" x14ac:dyDescent="0.55000000000000004"/>
    <row r="15937" x14ac:dyDescent="0.55000000000000004"/>
    <row r="15938" x14ac:dyDescent="0.55000000000000004"/>
    <row r="15939" x14ac:dyDescent="0.55000000000000004"/>
    <row r="15940" x14ac:dyDescent="0.55000000000000004"/>
    <row r="15941" x14ac:dyDescent="0.55000000000000004"/>
    <row r="15942" x14ac:dyDescent="0.55000000000000004"/>
    <row r="15943" x14ac:dyDescent="0.55000000000000004"/>
    <row r="15944" x14ac:dyDescent="0.55000000000000004"/>
    <row r="15945" x14ac:dyDescent="0.55000000000000004"/>
    <row r="15946" x14ac:dyDescent="0.55000000000000004"/>
    <row r="15947" x14ac:dyDescent="0.55000000000000004"/>
    <row r="15948" x14ac:dyDescent="0.55000000000000004"/>
    <row r="15949" x14ac:dyDescent="0.55000000000000004"/>
    <row r="15950" x14ac:dyDescent="0.55000000000000004"/>
    <row r="15951" x14ac:dyDescent="0.55000000000000004"/>
    <row r="15952" x14ac:dyDescent="0.55000000000000004"/>
    <row r="15953" x14ac:dyDescent="0.55000000000000004"/>
    <row r="15954" x14ac:dyDescent="0.55000000000000004"/>
    <row r="15955" x14ac:dyDescent="0.55000000000000004"/>
    <row r="15956" x14ac:dyDescent="0.55000000000000004"/>
    <row r="15957" x14ac:dyDescent="0.55000000000000004"/>
    <row r="15958" x14ac:dyDescent="0.55000000000000004"/>
    <row r="15959" x14ac:dyDescent="0.55000000000000004"/>
    <row r="15960" x14ac:dyDescent="0.55000000000000004"/>
    <row r="15961" x14ac:dyDescent="0.55000000000000004"/>
    <row r="15962" x14ac:dyDescent="0.55000000000000004"/>
    <row r="15963" x14ac:dyDescent="0.55000000000000004"/>
    <row r="15964" x14ac:dyDescent="0.55000000000000004"/>
    <row r="15965" x14ac:dyDescent="0.55000000000000004"/>
    <row r="15966" x14ac:dyDescent="0.55000000000000004"/>
    <row r="15967" x14ac:dyDescent="0.55000000000000004"/>
    <row r="15968" x14ac:dyDescent="0.55000000000000004"/>
    <row r="15969" x14ac:dyDescent="0.55000000000000004"/>
    <row r="15970" x14ac:dyDescent="0.55000000000000004"/>
    <row r="15971" x14ac:dyDescent="0.55000000000000004"/>
    <row r="15972" x14ac:dyDescent="0.55000000000000004"/>
    <row r="15973" x14ac:dyDescent="0.55000000000000004"/>
    <row r="15974" x14ac:dyDescent="0.55000000000000004"/>
    <row r="15975" x14ac:dyDescent="0.55000000000000004"/>
    <row r="15976" x14ac:dyDescent="0.55000000000000004"/>
    <row r="15977" x14ac:dyDescent="0.55000000000000004"/>
    <row r="15978" x14ac:dyDescent="0.55000000000000004"/>
    <row r="15979" x14ac:dyDescent="0.55000000000000004"/>
    <row r="15980" x14ac:dyDescent="0.55000000000000004"/>
    <row r="15981" x14ac:dyDescent="0.55000000000000004"/>
    <row r="15982" x14ac:dyDescent="0.55000000000000004"/>
    <row r="15983" x14ac:dyDescent="0.55000000000000004"/>
    <row r="15984" x14ac:dyDescent="0.55000000000000004"/>
    <row r="15985" x14ac:dyDescent="0.55000000000000004"/>
    <row r="15986" x14ac:dyDescent="0.55000000000000004"/>
    <row r="15987" x14ac:dyDescent="0.55000000000000004"/>
    <row r="15988" x14ac:dyDescent="0.55000000000000004"/>
    <row r="15989" x14ac:dyDescent="0.55000000000000004"/>
    <row r="15990" x14ac:dyDescent="0.55000000000000004"/>
    <row r="15991" x14ac:dyDescent="0.55000000000000004"/>
    <row r="15992" x14ac:dyDescent="0.55000000000000004"/>
    <row r="15993" x14ac:dyDescent="0.55000000000000004"/>
    <row r="15994" x14ac:dyDescent="0.55000000000000004"/>
    <row r="15995" x14ac:dyDescent="0.55000000000000004"/>
    <row r="15996" x14ac:dyDescent="0.55000000000000004"/>
    <row r="15997" x14ac:dyDescent="0.55000000000000004"/>
    <row r="15998" x14ac:dyDescent="0.55000000000000004"/>
    <row r="15999" x14ac:dyDescent="0.55000000000000004"/>
    <row r="16000" x14ac:dyDescent="0.55000000000000004"/>
    <row r="16001" x14ac:dyDescent="0.55000000000000004"/>
    <row r="16002" x14ac:dyDescent="0.55000000000000004"/>
    <row r="16003" x14ac:dyDescent="0.55000000000000004"/>
    <row r="16004" x14ac:dyDescent="0.55000000000000004"/>
    <row r="16005" x14ac:dyDescent="0.55000000000000004"/>
    <row r="16006" x14ac:dyDescent="0.55000000000000004"/>
    <row r="16007" x14ac:dyDescent="0.55000000000000004"/>
    <row r="16008" x14ac:dyDescent="0.55000000000000004"/>
    <row r="16009" x14ac:dyDescent="0.55000000000000004"/>
    <row r="16010" x14ac:dyDescent="0.55000000000000004"/>
    <row r="16011" x14ac:dyDescent="0.55000000000000004"/>
    <row r="16012" x14ac:dyDescent="0.55000000000000004"/>
    <row r="16013" x14ac:dyDescent="0.55000000000000004"/>
    <row r="16014" x14ac:dyDescent="0.55000000000000004"/>
    <row r="16015" x14ac:dyDescent="0.55000000000000004"/>
    <row r="16016" x14ac:dyDescent="0.55000000000000004"/>
    <row r="16017" x14ac:dyDescent="0.55000000000000004"/>
    <row r="16018" x14ac:dyDescent="0.55000000000000004"/>
    <row r="16019" x14ac:dyDescent="0.55000000000000004"/>
    <row r="16020" x14ac:dyDescent="0.55000000000000004"/>
    <row r="16021" x14ac:dyDescent="0.55000000000000004"/>
    <row r="16022" x14ac:dyDescent="0.55000000000000004"/>
    <row r="16023" x14ac:dyDescent="0.55000000000000004"/>
    <row r="16024" x14ac:dyDescent="0.55000000000000004"/>
    <row r="16025" x14ac:dyDescent="0.55000000000000004"/>
    <row r="16026" x14ac:dyDescent="0.55000000000000004"/>
    <row r="16027" x14ac:dyDescent="0.55000000000000004"/>
    <row r="16028" x14ac:dyDescent="0.55000000000000004"/>
    <row r="16029" x14ac:dyDescent="0.55000000000000004"/>
    <row r="16030" x14ac:dyDescent="0.55000000000000004"/>
    <row r="16031" x14ac:dyDescent="0.55000000000000004"/>
    <row r="16032" x14ac:dyDescent="0.55000000000000004"/>
    <row r="16033" x14ac:dyDescent="0.55000000000000004"/>
    <row r="16034" x14ac:dyDescent="0.55000000000000004"/>
    <row r="16035" x14ac:dyDescent="0.55000000000000004"/>
    <row r="16036" x14ac:dyDescent="0.55000000000000004"/>
    <row r="16037" x14ac:dyDescent="0.55000000000000004"/>
    <row r="16038" x14ac:dyDescent="0.55000000000000004"/>
    <row r="16039" x14ac:dyDescent="0.55000000000000004"/>
    <row r="16040" x14ac:dyDescent="0.55000000000000004"/>
    <row r="16041" x14ac:dyDescent="0.55000000000000004"/>
    <row r="16042" x14ac:dyDescent="0.55000000000000004"/>
    <row r="16043" x14ac:dyDescent="0.55000000000000004"/>
    <row r="16044" x14ac:dyDescent="0.55000000000000004"/>
    <row r="16045" x14ac:dyDescent="0.55000000000000004"/>
    <row r="16046" x14ac:dyDescent="0.55000000000000004"/>
    <row r="16047" x14ac:dyDescent="0.55000000000000004"/>
    <row r="16048" x14ac:dyDescent="0.55000000000000004"/>
    <row r="16049" x14ac:dyDescent="0.55000000000000004"/>
    <row r="16050" x14ac:dyDescent="0.55000000000000004"/>
    <row r="16051" x14ac:dyDescent="0.55000000000000004"/>
    <row r="16052" x14ac:dyDescent="0.55000000000000004"/>
    <row r="16053" x14ac:dyDescent="0.55000000000000004"/>
    <row r="16054" x14ac:dyDescent="0.55000000000000004"/>
    <row r="16055" x14ac:dyDescent="0.55000000000000004"/>
    <row r="16056" x14ac:dyDescent="0.55000000000000004"/>
    <row r="16057" x14ac:dyDescent="0.55000000000000004"/>
    <row r="16058" x14ac:dyDescent="0.55000000000000004"/>
    <row r="16059" x14ac:dyDescent="0.55000000000000004"/>
    <row r="16060" x14ac:dyDescent="0.55000000000000004"/>
    <row r="16061" x14ac:dyDescent="0.55000000000000004"/>
    <row r="16062" x14ac:dyDescent="0.55000000000000004"/>
    <row r="16063" x14ac:dyDescent="0.55000000000000004"/>
    <row r="16064" x14ac:dyDescent="0.55000000000000004"/>
    <row r="16065" x14ac:dyDescent="0.55000000000000004"/>
    <row r="16066" x14ac:dyDescent="0.55000000000000004"/>
    <row r="16067" x14ac:dyDescent="0.55000000000000004"/>
    <row r="16068" x14ac:dyDescent="0.55000000000000004"/>
    <row r="16069" x14ac:dyDescent="0.55000000000000004"/>
    <row r="16070" x14ac:dyDescent="0.55000000000000004"/>
    <row r="16071" x14ac:dyDescent="0.55000000000000004"/>
    <row r="16072" x14ac:dyDescent="0.55000000000000004"/>
    <row r="16073" x14ac:dyDescent="0.55000000000000004"/>
    <row r="16074" x14ac:dyDescent="0.55000000000000004"/>
    <row r="16075" x14ac:dyDescent="0.55000000000000004"/>
    <row r="16076" x14ac:dyDescent="0.55000000000000004"/>
    <row r="16077" x14ac:dyDescent="0.55000000000000004"/>
    <row r="16078" x14ac:dyDescent="0.55000000000000004"/>
    <row r="16079" x14ac:dyDescent="0.55000000000000004"/>
    <row r="16080" x14ac:dyDescent="0.55000000000000004"/>
    <row r="16081" x14ac:dyDescent="0.55000000000000004"/>
    <row r="16082" x14ac:dyDescent="0.55000000000000004"/>
    <row r="16083" x14ac:dyDescent="0.55000000000000004"/>
    <row r="16084" x14ac:dyDescent="0.55000000000000004"/>
    <row r="16085" x14ac:dyDescent="0.55000000000000004"/>
    <row r="16086" x14ac:dyDescent="0.55000000000000004"/>
    <row r="16087" x14ac:dyDescent="0.55000000000000004"/>
    <row r="16088" x14ac:dyDescent="0.55000000000000004"/>
    <row r="16089" x14ac:dyDescent="0.55000000000000004"/>
    <row r="16090" x14ac:dyDescent="0.55000000000000004"/>
    <row r="16091" x14ac:dyDescent="0.55000000000000004"/>
    <row r="16092" x14ac:dyDescent="0.55000000000000004"/>
    <row r="16093" x14ac:dyDescent="0.55000000000000004"/>
    <row r="16094" x14ac:dyDescent="0.55000000000000004"/>
    <row r="16095" x14ac:dyDescent="0.55000000000000004"/>
    <row r="16096" x14ac:dyDescent="0.55000000000000004"/>
    <row r="16097" x14ac:dyDescent="0.55000000000000004"/>
    <row r="16098" x14ac:dyDescent="0.55000000000000004"/>
    <row r="16099" x14ac:dyDescent="0.55000000000000004"/>
    <row r="16100" x14ac:dyDescent="0.55000000000000004"/>
    <row r="16101" x14ac:dyDescent="0.55000000000000004"/>
    <row r="16102" x14ac:dyDescent="0.55000000000000004"/>
    <row r="16103" x14ac:dyDescent="0.55000000000000004"/>
    <row r="16104" x14ac:dyDescent="0.55000000000000004"/>
    <row r="16105" x14ac:dyDescent="0.55000000000000004"/>
    <row r="16106" x14ac:dyDescent="0.55000000000000004"/>
    <row r="16107" x14ac:dyDescent="0.55000000000000004"/>
    <row r="16108" x14ac:dyDescent="0.55000000000000004"/>
    <row r="16109" x14ac:dyDescent="0.55000000000000004"/>
    <row r="16110" x14ac:dyDescent="0.55000000000000004"/>
    <row r="16111" x14ac:dyDescent="0.55000000000000004"/>
    <row r="16112" x14ac:dyDescent="0.55000000000000004"/>
    <row r="16113" x14ac:dyDescent="0.55000000000000004"/>
    <row r="16114" x14ac:dyDescent="0.55000000000000004"/>
    <row r="16115" x14ac:dyDescent="0.55000000000000004"/>
    <row r="16116" x14ac:dyDescent="0.55000000000000004"/>
    <row r="16117" x14ac:dyDescent="0.55000000000000004"/>
    <row r="16118" x14ac:dyDescent="0.55000000000000004"/>
    <row r="16119" x14ac:dyDescent="0.55000000000000004"/>
    <row r="16120" x14ac:dyDescent="0.55000000000000004"/>
    <row r="16121" x14ac:dyDescent="0.55000000000000004"/>
    <row r="16122" x14ac:dyDescent="0.55000000000000004"/>
    <row r="16123" x14ac:dyDescent="0.55000000000000004"/>
    <row r="16124" x14ac:dyDescent="0.55000000000000004"/>
    <row r="16125" x14ac:dyDescent="0.55000000000000004"/>
    <row r="16126" x14ac:dyDescent="0.55000000000000004"/>
    <row r="16127" x14ac:dyDescent="0.55000000000000004"/>
    <row r="16128" x14ac:dyDescent="0.55000000000000004"/>
    <row r="16129" x14ac:dyDescent="0.55000000000000004"/>
    <row r="16130" x14ac:dyDescent="0.55000000000000004"/>
    <row r="16131" x14ac:dyDescent="0.55000000000000004"/>
    <row r="16132" x14ac:dyDescent="0.55000000000000004"/>
    <row r="16133" x14ac:dyDescent="0.55000000000000004"/>
    <row r="16134" x14ac:dyDescent="0.55000000000000004"/>
    <row r="16135" x14ac:dyDescent="0.55000000000000004"/>
    <row r="16136" x14ac:dyDescent="0.55000000000000004"/>
    <row r="16137" x14ac:dyDescent="0.55000000000000004"/>
    <row r="16138" x14ac:dyDescent="0.55000000000000004"/>
    <row r="16139" x14ac:dyDescent="0.55000000000000004"/>
    <row r="16140" x14ac:dyDescent="0.55000000000000004"/>
    <row r="16141" x14ac:dyDescent="0.55000000000000004"/>
    <row r="16142" x14ac:dyDescent="0.55000000000000004"/>
    <row r="16143" x14ac:dyDescent="0.55000000000000004"/>
    <row r="16144" x14ac:dyDescent="0.55000000000000004"/>
    <row r="16145" x14ac:dyDescent="0.55000000000000004"/>
    <row r="16146" x14ac:dyDescent="0.55000000000000004"/>
    <row r="16147" x14ac:dyDescent="0.55000000000000004"/>
    <row r="16148" x14ac:dyDescent="0.55000000000000004"/>
    <row r="16149" x14ac:dyDescent="0.55000000000000004"/>
    <row r="16150" x14ac:dyDescent="0.55000000000000004"/>
    <row r="16151" x14ac:dyDescent="0.55000000000000004"/>
    <row r="16152" x14ac:dyDescent="0.55000000000000004"/>
    <row r="16153" x14ac:dyDescent="0.55000000000000004"/>
    <row r="16154" x14ac:dyDescent="0.55000000000000004"/>
    <row r="16155" x14ac:dyDescent="0.55000000000000004"/>
    <row r="16156" x14ac:dyDescent="0.55000000000000004"/>
    <row r="16157" x14ac:dyDescent="0.55000000000000004"/>
    <row r="16158" x14ac:dyDescent="0.55000000000000004"/>
    <row r="16159" x14ac:dyDescent="0.55000000000000004"/>
    <row r="16160" x14ac:dyDescent="0.55000000000000004"/>
    <row r="16161" x14ac:dyDescent="0.55000000000000004"/>
    <row r="16162" x14ac:dyDescent="0.55000000000000004"/>
    <row r="16163" x14ac:dyDescent="0.55000000000000004"/>
    <row r="16164" x14ac:dyDescent="0.55000000000000004"/>
    <row r="16165" x14ac:dyDescent="0.55000000000000004"/>
    <row r="16166" x14ac:dyDescent="0.55000000000000004"/>
    <row r="16167" x14ac:dyDescent="0.55000000000000004"/>
    <row r="16168" x14ac:dyDescent="0.55000000000000004"/>
    <row r="16169" x14ac:dyDescent="0.55000000000000004"/>
    <row r="16170" x14ac:dyDescent="0.55000000000000004"/>
    <row r="16171" x14ac:dyDescent="0.55000000000000004"/>
    <row r="16172" x14ac:dyDescent="0.55000000000000004"/>
    <row r="16173" x14ac:dyDescent="0.55000000000000004"/>
    <row r="16174" x14ac:dyDescent="0.55000000000000004"/>
    <row r="16175" x14ac:dyDescent="0.55000000000000004"/>
    <row r="16176" x14ac:dyDescent="0.55000000000000004"/>
    <row r="16177" x14ac:dyDescent="0.55000000000000004"/>
    <row r="16178" x14ac:dyDescent="0.55000000000000004"/>
    <row r="16179" x14ac:dyDescent="0.55000000000000004"/>
    <row r="16180" x14ac:dyDescent="0.55000000000000004"/>
    <row r="16181" x14ac:dyDescent="0.55000000000000004"/>
    <row r="16182" x14ac:dyDescent="0.55000000000000004"/>
    <row r="16183" x14ac:dyDescent="0.55000000000000004"/>
    <row r="16184" x14ac:dyDescent="0.55000000000000004"/>
    <row r="16185" x14ac:dyDescent="0.55000000000000004"/>
    <row r="16186" x14ac:dyDescent="0.55000000000000004"/>
    <row r="16187" x14ac:dyDescent="0.55000000000000004"/>
    <row r="16188" x14ac:dyDescent="0.55000000000000004"/>
    <row r="16189" x14ac:dyDescent="0.55000000000000004"/>
    <row r="16190" x14ac:dyDescent="0.55000000000000004"/>
    <row r="16191" x14ac:dyDescent="0.55000000000000004"/>
    <row r="16192" x14ac:dyDescent="0.55000000000000004"/>
    <row r="16193" x14ac:dyDescent="0.55000000000000004"/>
    <row r="16194" x14ac:dyDescent="0.55000000000000004"/>
    <row r="16195" x14ac:dyDescent="0.55000000000000004"/>
    <row r="16196" x14ac:dyDescent="0.55000000000000004"/>
    <row r="16197" x14ac:dyDescent="0.55000000000000004"/>
    <row r="16198" x14ac:dyDescent="0.55000000000000004"/>
    <row r="16199" x14ac:dyDescent="0.55000000000000004"/>
    <row r="16200" x14ac:dyDescent="0.55000000000000004"/>
    <row r="16201" x14ac:dyDescent="0.55000000000000004"/>
    <row r="16202" x14ac:dyDescent="0.55000000000000004"/>
    <row r="16203" x14ac:dyDescent="0.55000000000000004"/>
    <row r="16204" x14ac:dyDescent="0.55000000000000004"/>
    <row r="16205" x14ac:dyDescent="0.55000000000000004"/>
    <row r="16206" x14ac:dyDescent="0.55000000000000004"/>
    <row r="16207" x14ac:dyDescent="0.55000000000000004"/>
    <row r="16208" x14ac:dyDescent="0.55000000000000004"/>
    <row r="16209" x14ac:dyDescent="0.55000000000000004"/>
    <row r="16210" x14ac:dyDescent="0.55000000000000004"/>
    <row r="16211" x14ac:dyDescent="0.55000000000000004"/>
    <row r="16212" x14ac:dyDescent="0.55000000000000004"/>
    <row r="16213" x14ac:dyDescent="0.55000000000000004"/>
    <row r="16214" x14ac:dyDescent="0.55000000000000004"/>
    <row r="16215" x14ac:dyDescent="0.55000000000000004"/>
    <row r="16216" x14ac:dyDescent="0.55000000000000004"/>
    <row r="16217" x14ac:dyDescent="0.55000000000000004"/>
    <row r="16218" x14ac:dyDescent="0.55000000000000004"/>
    <row r="16219" x14ac:dyDescent="0.55000000000000004"/>
    <row r="16220" x14ac:dyDescent="0.55000000000000004"/>
    <row r="16221" x14ac:dyDescent="0.55000000000000004"/>
    <row r="16222" x14ac:dyDescent="0.55000000000000004"/>
    <row r="16223" x14ac:dyDescent="0.55000000000000004"/>
    <row r="16224" x14ac:dyDescent="0.55000000000000004"/>
    <row r="16225" x14ac:dyDescent="0.55000000000000004"/>
    <row r="16226" x14ac:dyDescent="0.55000000000000004"/>
    <row r="16227" x14ac:dyDescent="0.55000000000000004"/>
    <row r="16228" x14ac:dyDescent="0.55000000000000004"/>
    <row r="16229" x14ac:dyDescent="0.55000000000000004"/>
    <row r="16230" x14ac:dyDescent="0.55000000000000004"/>
    <row r="16231" x14ac:dyDescent="0.55000000000000004"/>
    <row r="16232" x14ac:dyDescent="0.55000000000000004"/>
    <row r="16233" x14ac:dyDescent="0.55000000000000004"/>
    <row r="16234" x14ac:dyDescent="0.55000000000000004"/>
    <row r="16235" x14ac:dyDescent="0.55000000000000004"/>
    <row r="16236" x14ac:dyDescent="0.55000000000000004"/>
    <row r="16237" x14ac:dyDescent="0.55000000000000004"/>
    <row r="16238" x14ac:dyDescent="0.55000000000000004"/>
    <row r="16239" x14ac:dyDescent="0.55000000000000004"/>
    <row r="16240" x14ac:dyDescent="0.55000000000000004"/>
    <row r="16241" x14ac:dyDescent="0.55000000000000004"/>
    <row r="16242" x14ac:dyDescent="0.55000000000000004"/>
    <row r="16243" x14ac:dyDescent="0.55000000000000004"/>
    <row r="16244" x14ac:dyDescent="0.55000000000000004"/>
    <row r="16245" x14ac:dyDescent="0.55000000000000004"/>
    <row r="16246" x14ac:dyDescent="0.55000000000000004"/>
    <row r="16247" x14ac:dyDescent="0.55000000000000004"/>
    <row r="16248" x14ac:dyDescent="0.55000000000000004"/>
    <row r="16249" x14ac:dyDescent="0.55000000000000004"/>
    <row r="16250" x14ac:dyDescent="0.55000000000000004"/>
    <row r="16251" x14ac:dyDescent="0.55000000000000004"/>
    <row r="16252" x14ac:dyDescent="0.55000000000000004"/>
    <row r="16253" x14ac:dyDescent="0.55000000000000004"/>
    <row r="16254" x14ac:dyDescent="0.55000000000000004"/>
    <row r="16255" x14ac:dyDescent="0.55000000000000004"/>
    <row r="16256" x14ac:dyDescent="0.55000000000000004"/>
    <row r="16257" x14ac:dyDescent="0.55000000000000004"/>
    <row r="16258" x14ac:dyDescent="0.55000000000000004"/>
    <row r="16259" x14ac:dyDescent="0.55000000000000004"/>
    <row r="16260" x14ac:dyDescent="0.55000000000000004"/>
    <row r="16261" x14ac:dyDescent="0.55000000000000004"/>
    <row r="16262" x14ac:dyDescent="0.55000000000000004"/>
    <row r="16263" x14ac:dyDescent="0.55000000000000004"/>
    <row r="16264" x14ac:dyDescent="0.55000000000000004"/>
    <row r="16265" x14ac:dyDescent="0.55000000000000004"/>
    <row r="16266" x14ac:dyDescent="0.55000000000000004"/>
    <row r="16267" x14ac:dyDescent="0.55000000000000004"/>
    <row r="16268" x14ac:dyDescent="0.55000000000000004"/>
    <row r="16269" x14ac:dyDescent="0.55000000000000004"/>
    <row r="16270" x14ac:dyDescent="0.55000000000000004"/>
    <row r="16271" x14ac:dyDescent="0.55000000000000004"/>
    <row r="16272" x14ac:dyDescent="0.55000000000000004"/>
    <row r="16273" x14ac:dyDescent="0.55000000000000004"/>
    <row r="16274" x14ac:dyDescent="0.55000000000000004"/>
    <row r="16275" x14ac:dyDescent="0.55000000000000004"/>
    <row r="16276" x14ac:dyDescent="0.55000000000000004"/>
    <row r="16277" x14ac:dyDescent="0.55000000000000004"/>
    <row r="16278" x14ac:dyDescent="0.55000000000000004"/>
    <row r="16279" x14ac:dyDescent="0.55000000000000004"/>
    <row r="16280" x14ac:dyDescent="0.55000000000000004"/>
    <row r="16281" x14ac:dyDescent="0.55000000000000004"/>
    <row r="16282" x14ac:dyDescent="0.55000000000000004"/>
    <row r="16283" x14ac:dyDescent="0.55000000000000004"/>
    <row r="16284" x14ac:dyDescent="0.55000000000000004"/>
    <row r="16285" x14ac:dyDescent="0.55000000000000004"/>
    <row r="16286" x14ac:dyDescent="0.55000000000000004"/>
    <row r="16287" x14ac:dyDescent="0.55000000000000004"/>
    <row r="16288" x14ac:dyDescent="0.55000000000000004"/>
    <row r="16289" x14ac:dyDescent="0.55000000000000004"/>
    <row r="16290" x14ac:dyDescent="0.55000000000000004"/>
    <row r="16291" x14ac:dyDescent="0.55000000000000004"/>
    <row r="16292" x14ac:dyDescent="0.55000000000000004"/>
    <row r="16293" x14ac:dyDescent="0.55000000000000004"/>
    <row r="16294" x14ac:dyDescent="0.55000000000000004"/>
    <row r="16295" x14ac:dyDescent="0.55000000000000004"/>
    <row r="16296" x14ac:dyDescent="0.55000000000000004"/>
    <row r="16297" x14ac:dyDescent="0.55000000000000004"/>
    <row r="16298" x14ac:dyDescent="0.55000000000000004"/>
    <row r="16299" x14ac:dyDescent="0.55000000000000004"/>
    <row r="16300" x14ac:dyDescent="0.55000000000000004"/>
    <row r="16301" x14ac:dyDescent="0.55000000000000004"/>
    <row r="16302" x14ac:dyDescent="0.55000000000000004"/>
    <row r="16303" x14ac:dyDescent="0.55000000000000004"/>
    <row r="16304" x14ac:dyDescent="0.55000000000000004"/>
    <row r="16305" x14ac:dyDescent="0.55000000000000004"/>
    <row r="16306" x14ac:dyDescent="0.55000000000000004"/>
    <row r="16307" x14ac:dyDescent="0.55000000000000004"/>
    <row r="16308" x14ac:dyDescent="0.55000000000000004"/>
    <row r="16309" x14ac:dyDescent="0.55000000000000004"/>
    <row r="16310" x14ac:dyDescent="0.55000000000000004"/>
    <row r="16311" x14ac:dyDescent="0.55000000000000004"/>
    <row r="16312" x14ac:dyDescent="0.55000000000000004"/>
    <row r="16313" x14ac:dyDescent="0.55000000000000004"/>
    <row r="16314" x14ac:dyDescent="0.55000000000000004"/>
    <row r="16315" x14ac:dyDescent="0.55000000000000004"/>
    <row r="16316" x14ac:dyDescent="0.55000000000000004"/>
    <row r="16317" x14ac:dyDescent="0.55000000000000004"/>
    <row r="16318" x14ac:dyDescent="0.55000000000000004"/>
    <row r="16319" x14ac:dyDescent="0.55000000000000004"/>
    <row r="16320" x14ac:dyDescent="0.55000000000000004"/>
    <row r="16321" x14ac:dyDescent="0.55000000000000004"/>
    <row r="16322" x14ac:dyDescent="0.55000000000000004"/>
    <row r="16323" x14ac:dyDescent="0.55000000000000004"/>
    <row r="16324" x14ac:dyDescent="0.55000000000000004"/>
    <row r="16325" x14ac:dyDescent="0.55000000000000004"/>
    <row r="16326" x14ac:dyDescent="0.55000000000000004"/>
    <row r="16327" x14ac:dyDescent="0.55000000000000004"/>
    <row r="16328" x14ac:dyDescent="0.55000000000000004"/>
    <row r="16329" x14ac:dyDescent="0.55000000000000004"/>
    <row r="16330" x14ac:dyDescent="0.55000000000000004"/>
    <row r="16331" x14ac:dyDescent="0.55000000000000004"/>
    <row r="16332" x14ac:dyDescent="0.55000000000000004"/>
    <row r="16333" x14ac:dyDescent="0.55000000000000004"/>
    <row r="16334" x14ac:dyDescent="0.55000000000000004"/>
    <row r="16335" x14ac:dyDescent="0.55000000000000004"/>
    <row r="16336" x14ac:dyDescent="0.55000000000000004"/>
    <row r="16337" x14ac:dyDescent="0.55000000000000004"/>
    <row r="16338" x14ac:dyDescent="0.55000000000000004"/>
    <row r="16339" x14ac:dyDescent="0.55000000000000004"/>
    <row r="16340" x14ac:dyDescent="0.55000000000000004"/>
    <row r="16341" x14ac:dyDescent="0.55000000000000004"/>
    <row r="16342" x14ac:dyDescent="0.55000000000000004"/>
    <row r="16343" x14ac:dyDescent="0.55000000000000004"/>
    <row r="16344" x14ac:dyDescent="0.55000000000000004"/>
    <row r="16345" x14ac:dyDescent="0.55000000000000004"/>
    <row r="16346" x14ac:dyDescent="0.55000000000000004"/>
    <row r="16347" x14ac:dyDescent="0.55000000000000004"/>
    <row r="16348" x14ac:dyDescent="0.55000000000000004"/>
    <row r="16349" x14ac:dyDescent="0.55000000000000004"/>
    <row r="16350" x14ac:dyDescent="0.55000000000000004"/>
    <row r="16351" x14ac:dyDescent="0.55000000000000004"/>
    <row r="16352" x14ac:dyDescent="0.55000000000000004"/>
    <row r="16353" x14ac:dyDescent="0.55000000000000004"/>
    <row r="16354" x14ac:dyDescent="0.55000000000000004"/>
    <row r="16355" x14ac:dyDescent="0.55000000000000004"/>
    <row r="16356" x14ac:dyDescent="0.55000000000000004"/>
    <row r="16357" x14ac:dyDescent="0.55000000000000004"/>
    <row r="16358" x14ac:dyDescent="0.55000000000000004"/>
    <row r="16359" x14ac:dyDescent="0.55000000000000004"/>
    <row r="16360" x14ac:dyDescent="0.55000000000000004"/>
    <row r="16361" x14ac:dyDescent="0.55000000000000004"/>
    <row r="16362" x14ac:dyDescent="0.55000000000000004"/>
    <row r="16363" x14ac:dyDescent="0.55000000000000004"/>
    <row r="16364" x14ac:dyDescent="0.55000000000000004"/>
    <row r="16365" x14ac:dyDescent="0.55000000000000004"/>
    <row r="16366" x14ac:dyDescent="0.55000000000000004"/>
    <row r="16367" x14ac:dyDescent="0.55000000000000004"/>
    <row r="16368" x14ac:dyDescent="0.55000000000000004"/>
    <row r="16369" x14ac:dyDescent="0.55000000000000004"/>
    <row r="16370" x14ac:dyDescent="0.55000000000000004"/>
    <row r="16371" x14ac:dyDescent="0.55000000000000004"/>
    <row r="16372" x14ac:dyDescent="0.55000000000000004"/>
    <row r="16373" x14ac:dyDescent="0.55000000000000004"/>
    <row r="16374" x14ac:dyDescent="0.55000000000000004"/>
    <row r="16375" x14ac:dyDescent="0.55000000000000004"/>
    <row r="16376" x14ac:dyDescent="0.55000000000000004"/>
    <row r="16377" x14ac:dyDescent="0.55000000000000004"/>
    <row r="16378" x14ac:dyDescent="0.55000000000000004"/>
    <row r="16379" x14ac:dyDescent="0.55000000000000004"/>
    <row r="16380" x14ac:dyDescent="0.55000000000000004"/>
    <row r="16381" x14ac:dyDescent="0.55000000000000004"/>
    <row r="16382" x14ac:dyDescent="0.55000000000000004"/>
    <row r="16383" x14ac:dyDescent="0.55000000000000004"/>
    <row r="16384" x14ac:dyDescent="0.55000000000000004"/>
    <row r="16385" x14ac:dyDescent="0.55000000000000004"/>
    <row r="16386" x14ac:dyDescent="0.55000000000000004"/>
    <row r="16387" x14ac:dyDescent="0.55000000000000004"/>
    <row r="16388" x14ac:dyDescent="0.55000000000000004"/>
    <row r="16389" x14ac:dyDescent="0.55000000000000004"/>
    <row r="16390" x14ac:dyDescent="0.55000000000000004"/>
    <row r="16391" x14ac:dyDescent="0.55000000000000004"/>
    <row r="16392" x14ac:dyDescent="0.55000000000000004"/>
    <row r="16393" x14ac:dyDescent="0.55000000000000004"/>
    <row r="16394" x14ac:dyDescent="0.55000000000000004"/>
    <row r="16395" x14ac:dyDescent="0.55000000000000004"/>
    <row r="16396" x14ac:dyDescent="0.55000000000000004"/>
    <row r="16397" x14ac:dyDescent="0.55000000000000004"/>
    <row r="16398" x14ac:dyDescent="0.55000000000000004"/>
    <row r="16399" x14ac:dyDescent="0.55000000000000004"/>
    <row r="16400" x14ac:dyDescent="0.55000000000000004"/>
    <row r="16401" x14ac:dyDescent="0.55000000000000004"/>
    <row r="16402" x14ac:dyDescent="0.55000000000000004"/>
    <row r="16403" x14ac:dyDescent="0.55000000000000004"/>
    <row r="16404" x14ac:dyDescent="0.55000000000000004"/>
    <row r="16405" x14ac:dyDescent="0.55000000000000004"/>
    <row r="16406" x14ac:dyDescent="0.55000000000000004"/>
    <row r="16407" x14ac:dyDescent="0.55000000000000004"/>
    <row r="16408" x14ac:dyDescent="0.55000000000000004"/>
    <row r="16409" x14ac:dyDescent="0.55000000000000004"/>
    <row r="16410" x14ac:dyDescent="0.55000000000000004"/>
    <row r="16411" x14ac:dyDescent="0.55000000000000004"/>
    <row r="16412" x14ac:dyDescent="0.55000000000000004"/>
    <row r="16413" x14ac:dyDescent="0.55000000000000004"/>
    <row r="16414" x14ac:dyDescent="0.55000000000000004"/>
    <row r="16415" x14ac:dyDescent="0.55000000000000004"/>
    <row r="16416" x14ac:dyDescent="0.55000000000000004"/>
    <row r="16417" x14ac:dyDescent="0.55000000000000004"/>
    <row r="16418" x14ac:dyDescent="0.55000000000000004"/>
    <row r="16419" x14ac:dyDescent="0.55000000000000004"/>
    <row r="16420" x14ac:dyDescent="0.55000000000000004"/>
    <row r="16421" x14ac:dyDescent="0.55000000000000004"/>
    <row r="16422" x14ac:dyDescent="0.55000000000000004"/>
    <row r="16423" x14ac:dyDescent="0.55000000000000004"/>
    <row r="16424" x14ac:dyDescent="0.55000000000000004"/>
    <row r="16425" x14ac:dyDescent="0.55000000000000004"/>
    <row r="16426" x14ac:dyDescent="0.55000000000000004"/>
    <row r="16427" x14ac:dyDescent="0.55000000000000004"/>
    <row r="16428" x14ac:dyDescent="0.55000000000000004"/>
    <row r="16429" x14ac:dyDescent="0.55000000000000004"/>
    <row r="16430" x14ac:dyDescent="0.55000000000000004"/>
    <row r="16431" x14ac:dyDescent="0.55000000000000004"/>
    <row r="16432" x14ac:dyDescent="0.55000000000000004"/>
    <row r="16433" x14ac:dyDescent="0.55000000000000004"/>
    <row r="16434" x14ac:dyDescent="0.55000000000000004"/>
    <row r="16435" x14ac:dyDescent="0.55000000000000004"/>
    <row r="16436" x14ac:dyDescent="0.55000000000000004"/>
    <row r="16437" x14ac:dyDescent="0.55000000000000004"/>
    <row r="16438" x14ac:dyDescent="0.55000000000000004"/>
    <row r="16439" x14ac:dyDescent="0.55000000000000004"/>
    <row r="16440" x14ac:dyDescent="0.55000000000000004"/>
    <row r="16441" x14ac:dyDescent="0.55000000000000004"/>
    <row r="16442" x14ac:dyDescent="0.55000000000000004"/>
    <row r="16443" x14ac:dyDescent="0.55000000000000004"/>
    <row r="16444" x14ac:dyDescent="0.55000000000000004"/>
    <row r="16445" x14ac:dyDescent="0.55000000000000004"/>
    <row r="16446" x14ac:dyDescent="0.55000000000000004"/>
    <row r="16447" x14ac:dyDescent="0.55000000000000004"/>
    <row r="16448" x14ac:dyDescent="0.55000000000000004"/>
    <row r="16449" x14ac:dyDescent="0.55000000000000004"/>
    <row r="16450" x14ac:dyDescent="0.55000000000000004"/>
    <row r="16451" x14ac:dyDescent="0.55000000000000004"/>
    <row r="16452" x14ac:dyDescent="0.55000000000000004"/>
    <row r="16453" x14ac:dyDescent="0.55000000000000004"/>
    <row r="16454" x14ac:dyDescent="0.55000000000000004"/>
    <row r="16455" x14ac:dyDescent="0.55000000000000004"/>
    <row r="16456" x14ac:dyDescent="0.55000000000000004"/>
    <row r="16457" x14ac:dyDescent="0.55000000000000004"/>
    <row r="16458" x14ac:dyDescent="0.55000000000000004"/>
    <row r="16459" x14ac:dyDescent="0.55000000000000004"/>
    <row r="16460" x14ac:dyDescent="0.55000000000000004"/>
    <row r="16461" x14ac:dyDescent="0.55000000000000004"/>
    <row r="16462" x14ac:dyDescent="0.55000000000000004"/>
    <row r="16463" x14ac:dyDescent="0.55000000000000004"/>
    <row r="16464" x14ac:dyDescent="0.55000000000000004"/>
    <row r="16465" x14ac:dyDescent="0.55000000000000004"/>
    <row r="16466" x14ac:dyDescent="0.55000000000000004"/>
    <row r="16467" x14ac:dyDescent="0.55000000000000004"/>
    <row r="16468" x14ac:dyDescent="0.55000000000000004"/>
    <row r="16469" x14ac:dyDescent="0.55000000000000004"/>
    <row r="16470" x14ac:dyDescent="0.55000000000000004"/>
    <row r="16471" x14ac:dyDescent="0.55000000000000004"/>
    <row r="16472" x14ac:dyDescent="0.55000000000000004"/>
    <row r="16473" x14ac:dyDescent="0.55000000000000004"/>
    <row r="16474" x14ac:dyDescent="0.55000000000000004"/>
    <row r="16475" x14ac:dyDescent="0.55000000000000004"/>
    <row r="16476" x14ac:dyDescent="0.55000000000000004"/>
    <row r="16477" x14ac:dyDescent="0.55000000000000004"/>
    <row r="16478" x14ac:dyDescent="0.55000000000000004"/>
    <row r="16479" x14ac:dyDescent="0.55000000000000004"/>
    <row r="16480" x14ac:dyDescent="0.55000000000000004"/>
    <row r="16481" x14ac:dyDescent="0.55000000000000004"/>
    <row r="16482" x14ac:dyDescent="0.55000000000000004"/>
    <row r="16483" x14ac:dyDescent="0.55000000000000004"/>
    <row r="16484" x14ac:dyDescent="0.55000000000000004"/>
    <row r="16485" x14ac:dyDescent="0.55000000000000004"/>
    <row r="16486" x14ac:dyDescent="0.55000000000000004"/>
    <row r="16487" x14ac:dyDescent="0.55000000000000004"/>
    <row r="16488" x14ac:dyDescent="0.55000000000000004"/>
    <row r="16489" x14ac:dyDescent="0.55000000000000004"/>
    <row r="16490" x14ac:dyDescent="0.55000000000000004"/>
    <row r="16491" x14ac:dyDescent="0.55000000000000004"/>
    <row r="16492" x14ac:dyDescent="0.55000000000000004"/>
    <row r="16493" x14ac:dyDescent="0.55000000000000004"/>
    <row r="16494" x14ac:dyDescent="0.55000000000000004"/>
    <row r="16495" x14ac:dyDescent="0.55000000000000004"/>
    <row r="16496" x14ac:dyDescent="0.55000000000000004"/>
    <row r="16497" x14ac:dyDescent="0.55000000000000004"/>
    <row r="16498" x14ac:dyDescent="0.55000000000000004"/>
    <row r="16499" x14ac:dyDescent="0.55000000000000004"/>
    <row r="16500" x14ac:dyDescent="0.55000000000000004"/>
    <row r="16501" x14ac:dyDescent="0.55000000000000004"/>
    <row r="16502" x14ac:dyDescent="0.55000000000000004"/>
    <row r="16503" x14ac:dyDescent="0.55000000000000004"/>
    <row r="16504" x14ac:dyDescent="0.55000000000000004"/>
    <row r="16505" x14ac:dyDescent="0.55000000000000004"/>
    <row r="16506" x14ac:dyDescent="0.55000000000000004"/>
    <row r="16507" x14ac:dyDescent="0.55000000000000004"/>
    <row r="16508" x14ac:dyDescent="0.55000000000000004"/>
    <row r="16509" x14ac:dyDescent="0.55000000000000004"/>
    <row r="16510" x14ac:dyDescent="0.55000000000000004"/>
    <row r="16511" x14ac:dyDescent="0.55000000000000004"/>
    <row r="16512" x14ac:dyDescent="0.55000000000000004"/>
    <row r="16513" x14ac:dyDescent="0.55000000000000004"/>
    <row r="16514" x14ac:dyDescent="0.55000000000000004"/>
    <row r="16515" x14ac:dyDescent="0.55000000000000004"/>
    <row r="16516" x14ac:dyDescent="0.55000000000000004"/>
    <row r="16517" x14ac:dyDescent="0.55000000000000004"/>
    <row r="16518" x14ac:dyDescent="0.55000000000000004"/>
    <row r="16519" x14ac:dyDescent="0.55000000000000004"/>
    <row r="16520" x14ac:dyDescent="0.55000000000000004"/>
    <row r="16521" x14ac:dyDescent="0.55000000000000004"/>
    <row r="16522" x14ac:dyDescent="0.55000000000000004"/>
    <row r="16523" x14ac:dyDescent="0.55000000000000004"/>
    <row r="16524" x14ac:dyDescent="0.55000000000000004"/>
    <row r="16525" x14ac:dyDescent="0.55000000000000004"/>
    <row r="16526" x14ac:dyDescent="0.55000000000000004"/>
    <row r="16527" x14ac:dyDescent="0.55000000000000004"/>
    <row r="16528" x14ac:dyDescent="0.55000000000000004"/>
    <row r="16529" x14ac:dyDescent="0.55000000000000004"/>
    <row r="16530" x14ac:dyDescent="0.55000000000000004"/>
    <row r="16531" x14ac:dyDescent="0.55000000000000004"/>
    <row r="16532" x14ac:dyDescent="0.55000000000000004"/>
    <row r="16533" x14ac:dyDescent="0.55000000000000004"/>
    <row r="16534" x14ac:dyDescent="0.55000000000000004"/>
    <row r="16535" x14ac:dyDescent="0.55000000000000004"/>
    <row r="16536" x14ac:dyDescent="0.55000000000000004"/>
    <row r="16537" x14ac:dyDescent="0.55000000000000004"/>
    <row r="16538" x14ac:dyDescent="0.55000000000000004"/>
    <row r="16539" x14ac:dyDescent="0.55000000000000004"/>
    <row r="16540" x14ac:dyDescent="0.55000000000000004"/>
    <row r="16541" x14ac:dyDescent="0.55000000000000004"/>
    <row r="16542" x14ac:dyDescent="0.55000000000000004"/>
    <row r="16543" x14ac:dyDescent="0.55000000000000004"/>
    <row r="16544" x14ac:dyDescent="0.55000000000000004"/>
    <row r="16545" x14ac:dyDescent="0.55000000000000004"/>
    <row r="16546" x14ac:dyDescent="0.55000000000000004"/>
    <row r="16547" x14ac:dyDescent="0.55000000000000004"/>
    <row r="16548" x14ac:dyDescent="0.55000000000000004"/>
    <row r="16549" x14ac:dyDescent="0.55000000000000004"/>
    <row r="16550" x14ac:dyDescent="0.55000000000000004"/>
    <row r="16551" x14ac:dyDescent="0.55000000000000004"/>
    <row r="16552" x14ac:dyDescent="0.55000000000000004"/>
    <row r="16553" x14ac:dyDescent="0.55000000000000004"/>
    <row r="16554" x14ac:dyDescent="0.55000000000000004"/>
    <row r="16555" x14ac:dyDescent="0.55000000000000004"/>
    <row r="16556" x14ac:dyDescent="0.55000000000000004"/>
    <row r="16557" x14ac:dyDescent="0.55000000000000004"/>
    <row r="16558" x14ac:dyDescent="0.55000000000000004"/>
    <row r="16559" x14ac:dyDescent="0.55000000000000004"/>
    <row r="16560" x14ac:dyDescent="0.55000000000000004"/>
    <row r="16561" x14ac:dyDescent="0.55000000000000004"/>
    <row r="16562" x14ac:dyDescent="0.55000000000000004"/>
    <row r="16563" x14ac:dyDescent="0.55000000000000004"/>
    <row r="16564" x14ac:dyDescent="0.55000000000000004"/>
    <row r="16565" x14ac:dyDescent="0.55000000000000004"/>
    <row r="16566" x14ac:dyDescent="0.55000000000000004"/>
    <row r="16567" x14ac:dyDescent="0.55000000000000004"/>
    <row r="16568" x14ac:dyDescent="0.55000000000000004"/>
    <row r="16569" x14ac:dyDescent="0.55000000000000004"/>
    <row r="16570" x14ac:dyDescent="0.55000000000000004"/>
    <row r="16571" x14ac:dyDescent="0.55000000000000004"/>
    <row r="16572" x14ac:dyDescent="0.55000000000000004"/>
    <row r="16573" x14ac:dyDescent="0.55000000000000004"/>
    <row r="16574" x14ac:dyDescent="0.55000000000000004"/>
    <row r="16575" x14ac:dyDescent="0.55000000000000004"/>
    <row r="16576" x14ac:dyDescent="0.55000000000000004"/>
    <row r="16577" x14ac:dyDescent="0.55000000000000004"/>
    <row r="16578" x14ac:dyDescent="0.55000000000000004"/>
    <row r="16579" x14ac:dyDescent="0.55000000000000004"/>
    <row r="16580" x14ac:dyDescent="0.55000000000000004"/>
    <row r="16581" x14ac:dyDescent="0.55000000000000004"/>
    <row r="16582" x14ac:dyDescent="0.55000000000000004"/>
    <row r="16583" x14ac:dyDescent="0.55000000000000004"/>
    <row r="16584" x14ac:dyDescent="0.55000000000000004"/>
    <row r="16585" x14ac:dyDescent="0.55000000000000004"/>
    <row r="16586" x14ac:dyDescent="0.55000000000000004"/>
    <row r="16587" x14ac:dyDescent="0.55000000000000004"/>
    <row r="16588" x14ac:dyDescent="0.55000000000000004"/>
    <row r="16589" x14ac:dyDescent="0.55000000000000004"/>
    <row r="16590" x14ac:dyDescent="0.55000000000000004"/>
    <row r="16591" x14ac:dyDescent="0.55000000000000004"/>
    <row r="16592" x14ac:dyDescent="0.55000000000000004"/>
    <row r="16593" x14ac:dyDescent="0.55000000000000004"/>
    <row r="16594" x14ac:dyDescent="0.55000000000000004"/>
    <row r="16595" x14ac:dyDescent="0.55000000000000004"/>
    <row r="16596" x14ac:dyDescent="0.55000000000000004"/>
    <row r="16597" x14ac:dyDescent="0.55000000000000004"/>
    <row r="16598" x14ac:dyDescent="0.55000000000000004"/>
    <row r="16599" x14ac:dyDescent="0.55000000000000004"/>
    <row r="16600" x14ac:dyDescent="0.55000000000000004"/>
    <row r="16601" x14ac:dyDescent="0.55000000000000004"/>
    <row r="16602" x14ac:dyDescent="0.55000000000000004"/>
    <row r="16603" x14ac:dyDescent="0.55000000000000004"/>
    <row r="16604" x14ac:dyDescent="0.55000000000000004"/>
    <row r="16605" x14ac:dyDescent="0.55000000000000004"/>
    <row r="16606" x14ac:dyDescent="0.55000000000000004"/>
    <row r="16607" x14ac:dyDescent="0.55000000000000004"/>
    <row r="16608" x14ac:dyDescent="0.55000000000000004"/>
    <row r="16609" x14ac:dyDescent="0.55000000000000004"/>
    <row r="16610" x14ac:dyDescent="0.55000000000000004"/>
    <row r="16611" x14ac:dyDescent="0.55000000000000004"/>
    <row r="16612" x14ac:dyDescent="0.55000000000000004"/>
    <row r="16613" x14ac:dyDescent="0.55000000000000004"/>
    <row r="16614" x14ac:dyDescent="0.55000000000000004"/>
    <row r="16615" x14ac:dyDescent="0.55000000000000004"/>
    <row r="16616" x14ac:dyDescent="0.55000000000000004"/>
    <row r="16617" x14ac:dyDescent="0.55000000000000004"/>
    <row r="16618" x14ac:dyDescent="0.55000000000000004"/>
    <row r="16619" x14ac:dyDescent="0.55000000000000004"/>
    <row r="16620" x14ac:dyDescent="0.55000000000000004"/>
    <row r="16621" x14ac:dyDescent="0.55000000000000004"/>
    <row r="16622" x14ac:dyDescent="0.55000000000000004"/>
    <row r="16623" x14ac:dyDescent="0.55000000000000004"/>
    <row r="16624" x14ac:dyDescent="0.55000000000000004"/>
    <row r="16625" x14ac:dyDescent="0.55000000000000004"/>
    <row r="16626" x14ac:dyDescent="0.55000000000000004"/>
    <row r="16627" x14ac:dyDescent="0.55000000000000004"/>
    <row r="16628" x14ac:dyDescent="0.55000000000000004"/>
    <row r="16629" x14ac:dyDescent="0.55000000000000004"/>
    <row r="16630" x14ac:dyDescent="0.55000000000000004"/>
    <row r="16631" x14ac:dyDescent="0.55000000000000004"/>
    <row r="16632" x14ac:dyDescent="0.55000000000000004"/>
    <row r="16633" x14ac:dyDescent="0.55000000000000004"/>
    <row r="16634" x14ac:dyDescent="0.55000000000000004"/>
    <row r="16635" x14ac:dyDescent="0.55000000000000004"/>
    <row r="16636" x14ac:dyDescent="0.55000000000000004"/>
    <row r="16637" x14ac:dyDescent="0.55000000000000004"/>
    <row r="16638" x14ac:dyDescent="0.55000000000000004"/>
    <row r="16639" x14ac:dyDescent="0.55000000000000004"/>
    <row r="16640" x14ac:dyDescent="0.55000000000000004"/>
    <row r="16641" x14ac:dyDescent="0.55000000000000004"/>
    <row r="16642" x14ac:dyDescent="0.55000000000000004"/>
    <row r="16643" x14ac:dyDescent="0.55000000000000004"/>
    <row r="16644" x14ac:dyDescent="0.55000000000000004"/>
    <row r="16645" x14ac:dyDescent="0.55000000000000004"/>
    <row r="16646" x14ac:dyDescent="0.55000000000000004"/>
    <row r="16647" x14ac:dyDescent="0.55000000000000004"/>
    <row r="16648" x14ac:dyDescent="0.55000000000000004"/>
    <row r="16649" x14ac:dyDescent="0.55000000000000004"/>
    <row r="16650" x14ac:dyDescent="0.55000000000000004"/>
    <row r="16651" x14ac:dyDescent="0.55000000000000004"/>
    <row r="16652" x14ac:dyDescent="0.55000000000000004"/>
    <row r="16653" x14ac:dyDescent="0.55000000000000004"/>
    <row r="16654" x14ac:dyDescent="0.55000000000000004"/>
    <row r="16655" x14ac:dyDescent="0.55000000000000004"/>
    <row r="16656" x14ac:dyDescent="0.55000000000000004"/>
    <row r="16657" x14ac:dyDescent="0.55000000000000004"/>
    <row r="16658" x14ac:dyDescent="0.55000000000000004"/>
    <row r="16659" x14ac:dyDescent="0.55000000000000004"/>
    <row r="16660" x14ac:dyDescent="0.55000000000000004"/>
    <row r="16661" x14ac:dyDescent="0.55000000000000004"/>
    <row r="16662" x14ac:dyDescent="0.55000000000000004"/>
    <row r="16663" x14ac:dyDescent="0.55000000000000004"/>
    <row r="16664" x14ac:dyDescent="0.55000000000000004"/>
    <row r="16665" x14ac:dyDescent="0.55000000000000004"/>
    <row r="16666" x14ac:dyDescent="0.55000000000000004"/>
    <row r="16667" x14ac:dyDescent="0.55000000000000004"/>
    <row r="16668" x14ac:dyDescent="0.55000000000000004"/>
    <row r="16669" x14ac:dyDescent="0.55000000000000004"/>
    <row r="16670" x14ac:dyDescent="0.55000000000000004"/>
    <row r="16671" x14ac:dyDescent="0.55000000000000004"/>
    <row r="16672" x14ac:dyDescent="0.55000000000000004"/>
    <row r="16673" x14ac:dyDescent="0.55000000000000004"/>
    <row r="16674" x14ac:dyDescent="0.55000000000000004"/>
    <row r="16675" x14ac:dyDescent="0.55000000000000004"/>
    <row r="16676" x14ac:dyDescent="0.55000000000000004"/>
    <row r="16677" x14ac:dyDescent="0.55000000000000004"/>
    <row r="16678" x14ac:dyDescent="0.55000000000000004"/>
    <row r="16679" x14ac:dyDescent="0.55000000000000004"/>
    <row r="16680" x14ac:dyDescent="0.55000000000000004"/>
    <row r="16681" x14ac:dyDescent="0.55000000000000004"/>
    <row r="16682" x14ac:dyDescent="0.55000000000000004"/>
    <row r="16683" x14ac:dyDescent="0.55000000000000004"/>
    <row r="16684" x14ac:dyDescent="0.55000000000000004"/>
    <row r="16685" x14ac:dyDescent="0.55000000000000004"/>
    <row r="16686" x14ac:dyDescent="0.55000000000000004"/>
    <row r="16687" x14ac:dyDescent="0.55000000000000004"/>
    <row r="16688" x14ac:dyDescent="0.55000000000000004"/>
    <row r="16689" x14ac:dyDescent="0.55000000000000004"/>
    <row r="16690" x14ac:dyDescent="0.55000000000000004"/>
    <row r="16691" x14ac:dyDescent="0.55000000000000004"/>
    <row r="16692" x14ac:dyDescent="0.55000000000000004"/>
    <row r="16693" x14ac:dyDescent="0.55000000000000004"/>
    <row r="16694" x14ac:dyDescent="0.55000000000000004"/>
    <row r="16695" x14ac:dyDescent="0.55000000000000004"/>
    <row r="16696" x14ac:dyDescent="0.55000000000000004"/>
    <row r="16697" x14ac:dyDescent="0.55000000000000004"/>
    <row r="16698" x14ac:dyDescent="0.55000000000000004"/>
    <row r="16699" x14ac:dyDescent="0.55000000000000004"/>
    <row r="16700" x14ac:dyDescent="0.55000000000000004"/>
    <row r="16701" x14ac:dyDescent="0.55000000000000004"/>
    <row r="16702" x14ac:dyDescent="0.55000000000000004"/>
    <row r="16703" x14ac:dyDescent="0.55000000000000004"/>
    <row r="16704" x14ac:dyDescent="0.55000000000000004"/>
    <row r="16705" x14ac:dyDescent="0.55000000000000004"/>
    <row r="16706" x14ac:dyDescent="0.55000000000000004"/>
    <row r="16707" x14ac:dyDescent="0.55000000000000004"/>
    <row r="16708" x14ac:dyDescent="0.55000000000000004"/>
    <row r="16709" x14ac:dyDescent="0.55000000000000004"/>
    <row r="16710" x14ac:dyDescent="0.55000000000000004"/>
    <row r="16711" x14ac:dyDescent="0.55000000000000004"/>
    <row r="16712" x14ac:dyDescent="0.55000000000000004"/>
    <row r="16713" x14ac:dyDescent="0.55000000000000004"/>
    <row r="16714" x14ac:dyDescent="0.55000000000000004"/>
    <row r="16715" x14ac:dyDescent="0.55000000000000004"/>
    <row r="16716" x14ac:dyDescent="0.55000000000000004"/>
    <row r="16717" x14ac:dyDescent="0.55000000000000004"/>
    <row r="16718" x14ac:dyDescent="0.55000000000000004"/>
    <row r="16719" x14ac:dyDescent="0.55000000000000004"/>
    <row r="16720" x14ac:dyDescent="0.55000000000000004"/>
    <row r="16721" x14ac:dyDescent="0.55000000000000004"/>
    <row r="16722" x14ac:dyDescent="0.55000000000000004"/>
    <row r="16723" x14ac:dyDescent="0.55000000000000004"/>
    <row r="16724" x14ac:dyDescent="0.55000000000000004"/>
    <row r="16725" x14ac:dyDescent="0.55000000000000004"/>
    <row r="16726" x14ac:dyDescent="0.55000000000000004"/>
    <row r="16727" x14ac:dyDescent="0.55000000000000004"/>
    <row r="16728" x14ac:dyDescent="0.55000000000000004"/>
    <row r="16729" x14ac:dyDescent="0.55000000000000004"/>
    <row r="16730" x14ac:dyDescent="0.55000000000000004"/>
    <row r="16731" x14ac:dyDescent="0.55000000000000004"/>
    <row r="16732" x14ac:dyDescent="0.55000000000000004"/>
    <row r="16733" x14ac:dyDescent="0.55000000000000004"/>
    <row r="16734" x14ac:dyDescent="0.55000000000000004"/>
    <row r="16735" x14ac:dyDescent="0.55000000000000004"/>
    <row r="16736" x14ac:dyDescent="0.55000000000000004"/>
    <row r="16737" x14ac:dyDescent="0.55000000000000004"/>
    <row r="16738" x14ac:dyDescent="0.55000000000000004"/>
    <row r="16739" x14ac:dyDescent="0.55000000000000004"/>
    <row r="16740" x14ac:dyDescent="0.55000000000000004"/>
    <row r="16741" x14ac:dyDescent="0.55000000000000004"/>
    <row r="16742" x14ac:dyDescent="0.55000000000000004"/>
    <row r="16743" x14ac:dyDescent="0.55000000000000004"/>
    <row r="16744" x14ac:dyDescent="0.55000000000000004"/>
    <row r="16745" x14ac:dyDescent="0.55000000000000004"/>
    <row r="16746" x14ac:dyDescent="0.55000000000000004"/>
    <row r="16747" x14ac:dyDescent="0.55000000000000004"/>
    <row r="16748" x14ac:dyDescent="0.55000000000000004"/>
    <row r="16749" x14ac:dyDescent="0.55000000000000004"/>
    <row r="16750" x14ac:dyDescent="0.55000000000000004"/>
    <row r="16751" x14ac:dyDescent="0.55000000000000004"/>
    <row r="16752" x14ac:dyDescent="0.55000000000000004"/>
    <row r="16753" x14ac:dyDescent="0.55000000000000004"/>
    <row r="16754" x14ac:dyDescent="0.55000000000000004"/>
    <row r="16755" x14ac:dyDescent="0.55000000000000004"/>
    <row r="16756" x14ac:dyDescent="0.55000000000000004"/>
    <row r="16757" x14ac:dyDescent="0.55000000000000004"/>
    <row r="16758" x14ac:dyDescent="0.55000000000000004"/>
    <row r="16759" x14ac:dyDescent="0.55000000000000004"/>
    <row r="16760" x14ac:dyDescent="0.55000000000000004"/>
    <row r="16761" x14ac:dyDescent="0.55000000000000004"/>
    <row r="16762" x14ac:dyDescent="0.55000000000000004"/>
    <row r="16763" x14ac:dyDescent="0.55000000000000004"/>
    <row r="16764" x14ac:dyDescent="0.55000000000000004"/>
    <row r="16765" x14ac:dyDescent="0.55000000000000004"/>
    <row r="16766" x14ac:dyDescent="0.55000000000000004"/>
    <row r="16767" x14ac:dyDescent="0.55000000000000004"/>
    <row r="16768" x14ac:dyDescent="0.55000000000000004"/>
    <row r="16769" x14ac:dyDescent="0.55000000000000004"/>
    <row r="16770" x14ac:dyDescent="0.55000000000000004"/>
    <row r="16771" x14ac:dyDescent="0.55000000000000004"/>
    <row r="16772" x14ac:dyDescent="0.55000000000000004"/>
    <row r="16773" x14ac:dyDescent="0.55000000000000004"/>
    <row r="16774" x14ac:dyDescent="0.55000000000000004"/>
    <row r="16775" x14ac:dyDescent="0.55000000000000004"/>
    <row r="16776" x14ac:dyDescent="0.55000000000000004"/>
    <row r="16777" x14ac:dyDescent="0.55000000000000004"/>
    <row r="16778" x14ac:dyDescent="0.55000000000000004"/>
    <row r="16779" x14ac:dyDescent="0.55000000000000004"/>
    <row r="16780" x14ac:dyDescent="0.55000000000000004"/>
    <row r="16781" x14ac:dyDescent="0.55000000000000004"/>
    <row r="16782" x14ac:dyDescent="0.55000000000000004"/>
    <row r="16783" x14ac:dyDescent="0.55000000000000004"/>
    <row r="16784" x14ac:dyDescent="0.55000000000000004"/>
    <row r="16785" x14ac:dyDescent="0.55000000000000004"/>
    <row r="16786" x14ac:dyDescent="0.55000000000000004"/>
    <row r="16787" x14ac:dyDescent="0.55000000000000004"/>
    <row r="16788" x14ac:dyDescent="0.55000000000000004"/>
    <row r="16789" x14ac:dyDescent="0.55000000000000004"/>
    <row r="16790" x14ac:dyDescent="0.55000000000000004"/>
    <row r="16791" x14ac:dyDescent="0.55000000000000004"/>
    <row r="16792" x14ac:dyDescent="0.55000000000000004"/>
    <row r="16793" x14ac:dyDescent="0.55000000000000004"/>
    <row r="16794" x14ac:dyDescent="0.55000000000000004"/>
    <row r="16795" x14ac:dyDescent="0.55000000000000004"/>
    <row r="16796" x14ac:dyDescent="0.55000000000000004"/>
    <row r="16797" x14ac:dyDescent="0.55000000000000004"/>
    <row r="16798" x14ac:dyDescent="0.55000000000000004"/>
    <row r="16799" x14ac:dyDescent="0.55000000000000004"/>
    <row r="16800" x14ac:dyDescent="0.55000000000000004"/>
    <row r="16801" x14ac:dyDescent="0.55000000000000004"/>
    <row r="16802" x14ac:dyDescent="0.55000000000000004"/>
    <row r="16803" x14ac:dyDescent="0.55000000000000004"/>
    <row r="16804" x14ac:dyDescent="0.55000000000000004"/>
    <row r="16805" x14ac:dyDescent="0.55000000000000004"/>
    <row r="16806" x14ac:dyDescent="0.55000000000000004"/>
    <row r="16807" x14ac:dyDescent="0.55000000000000004"/>
    <row r="16808" x14ac:dyDescent="0.55000000000000004"/>
    <row r="16809" x14ac:dyDescent="0.55000000000000004"/>
    <row r="16810" x14ac:dyDescent="0.55000000000000004"/>
    <row r="16811" x14ac:dyDescent="0.55000000000000004"/>
    <row r="16812" x14ac:dyDescent="0.55000000000000004"/>
    <row r="16813" x14ac:dyDescent="0.55000000000000004"/>
    <row r="16814" x14ac:dyDescent="0.55000000000000004"/>
    <row r="16815" x14ac:dyDescent="0.55000000000000004"/>
    <row r="16816" x14ac:dyDescent="0.55000000000000004"/>
    <row r="16817" x14ac:dyDescent="0.55000000000000004"/>
    <row r="16818" x14ac:dyDescent="0.55000000000000004"/>
    <row r="16819" x14ac:dyDescent="0.55000000000000004"/>
    <row r="16820" x14ac:dyDescent="0.55000000000000004"/>
    <row r="16821" x14ac:dyDescent="0.55000000000000004"/>
    <row r="16822" x14ac:dyDescent="0.55000000000000004"/>
    <row r="16823" x14ac:dyDescent="0.55000000000000004"/>
    <row r="16824" x14ac:dyDescent="0.55000000000000004"/>
    <row r="16825" x14ac:dyDescent="0.55000000000000004"/>
    <row r="16826" x14ac:dyDescent="0.55000000000000004"/>
    <row r="16827" x14ac:dyDescent="0.55000000000000004"/>
    <row r="16828" x14ac:dyDescent="0.55000000000000004"/>
    <row r="16829" x14ac:dyDescent="0.55000000000000004"/>
    <row r="16830" x14ac:dyDescent="0.55000000000000004"/>
    <row r="16831" x14ac:dyDescent="0.55000000000000004"/>
    <row r="16832" x14ac:dyDescent="0.55000000000000004"/>
    <row r="16833" x14ac:dyDescent="0.55000000000000004"/>
    <row r="16834" x14ac:dyDescent="0.55000000000000004"/>
    <row r="16835" x14ac:dyDescent="0.55000000000000004"/>
    <row r="16836" x14ac:dyDescent="0.55000000000000004"/>
    <row r="16837" x14ac:dyDescent="0.55000000000000004"/>
    <row r="16838" x14ac:dyDescent="0.55000000000000004"/>
    <row r="16839" x14ac:dyDescent="0.55000000000000004"/>
    <row r="16840" x14ac:dyDescent="0.55000000000000004"/>
    <row r="16841" x14ac:dyDescent="0.55000000000000004"/>
    <row r="16842" x14ac:dyDescent="0.55000000000000004"/>
    <row r="16843" x14ac:dyDescent="0.55000000000000004"/>
    <row r="16844" x14ac:dyDescent="0.55000000000000004"/>
    <row r="16845" x14ac:dyDescent="0.55000000000000004"/>
    <row r="16846" x14ac:dyDescent="0.55000000000000004"/>
    <row r="16847" x14ac:dyDescent="0.55000000000000004"/>
    <row r="16848" x14ac:dyDescent="0.55000000000000004"/>
    <row r="16849" x14ac:dyDescent="0.55000000000000004"/>
    <row r="16850" x14ac:dyDescent="0.55000000000000004"/>
    <row r="16851" x14ac:dyDescent="0.55000000000000004"/>
    <row r="16852" x14ac:dyDescent="0.55000000000000004"/>
    <row r="16853" x14ac:dyDescent="0.55000000000000004"/>
    <row r="16854" x14ac:dyDescent="0.55000000000000004"/>
    <row r="16855" x14ac:dyDescent="0.55000000000000004"/>
    <row r="16856" x14ac:dyDescent="0.55000000000000004"/>
    <row r="16857" x14ac:dyDescent="0.55000000000000004"/>
    <row r="16858" x14ac:dyDescent="0.55000000000000004"/>
    <row r="16859" x14ac:dyDescent="0.55000000000000004"/>
    <row r="16860" x14ac:dyDescent="0.55000000000000004"/>
    <row r="16861" x14ac:dyDescent="0.55000000000000004"/>
    <row r="16862" x14ac:dyDescent="0.55000000000000004"/>
    <row r="16863" x14ac:dyDescent="0.55000000000000004"/>
    <row r="16864" x14ac:dyDescent="0.55000000000000004"/>
    <row r="16865" x14ac:dyDescent="0.55000000000000004"/>
    <row r="16866" x14ac:dyDescent="0.55000000000000004"/>
    <row r="16867" x14ac:dyDescent="0.55000000000000004"/>
    <row r="16868" x14ac:dyDescent="0.55000000000000004"/>
    <row r="16869" x14ac:dyDescent="0.55000000000000004"/>
    <row r="16870" x14ac:dyDescent="0.55000000000000004"/>
    <row r="16871" x14ac:dyDescent="0.55000000000000004"/>
    <row r="16872" x14ac:dyDescent="0.55000000000000004"/>
    <row r="16873" x14ac:dyDescent="0.55000000000000004"/>
    <row r="16874" x14ac:dyDescent="0.55000000000000004"/>
    <row r="16875" x14ac:dyDescent="0.55000000000000004"/>
    <row r="16876" x14ac:dyDescent="0.55000000000000004"/>
    <row r="16877" x14ac:dyDescent="0.55000000000000004"/>
    <row r="16878" x14ac:dyDescent="0.55000000000000004"/>
    <row r="16879" x14ac:dyDescent="0.55000000000000004"/>
    <row r="16880" x14ac:dyDescent="0.55000000000000004"/>
    <row r="16881" x14ac:dyDescent="0.55000000000000004"/>
    <row r="16882" x14ac:dyDescent="0.55000000000000004"/>
    <row r="16883" x14ac:dyDescent="0.55000000000000004"/>
    <row r="16884" x14ac:dyDescent="0.55000000000000004"/>
    <row r="16885" x14ac:dyDescent="0.55000000000000004"/>
    <row r="16886" x14ac:dyDescent="0.55000000000000004"/>
    <row r="16887" x14ac:dyDescent="0.55000000000000004"/>
    <row r="16888" x14ac:dyDescent="0.55000000000000004"/>
    <row r="16889" x14ac:dyDescent="0.55000000000000004"/>
    <row r="16890" x14ac:dyDescent="0.55000000000000004"/>
    <row r="16891" x14ac:dyDescent="0.55000000000000004"/>
    <row r="16892" x14ac:dyDescent="0.55000000000000004"/>
    <row r="16893" x14ac:dyDescent="0.55000000000000004"/>
    <row r="16894" x14ac:dyDescent="0.55000000000000004"/>
    <row r="16895" x14ac:dyDescent="0.55000000000000004"/>
    <row r="16896" x14ac:dyDescent="0.55000000000000004"/>
    <row r="16897" x14ac:dyDescent="0.55000000000000004"/>
    <row r="16898" x14ac:dyDescent="0.55000000000000004"/>
    <row r="16899" x14ac:dyDescent="0.55000000000000004"/>
    <row r="16900" x14ac:dyDescent="0.55000000000000004"/>
    <row r="16901" x14ac:dyDescent="0.55000000000000004"/>
    <row r="16902" x14ac:dyDescent="0.55000000000000004"/>
    <row r="16903" x14ac:dyDescent="0.55000000000000004"/>
    <row r="16904" x14ac:dyDescent="0.55000000000000004"/>
    <row r="16905" x14ac:dyDescent="0.55000000000000004"/>
    <row r="16906" x14ac:dyDescent="0.55000000000000004"/>
    <row r="16907" x14ac:dyDescent="0.55000000000000004"/>
    <row r="16908" x14ac:dyDescent="0.55000000000000004"/>
    <row r="16909" x14ac:dyDescent="0.55000000000000004"/>
    <row r="16910" x14ac:dyDescent="0.55000000000000004"/>
    <row r="16911" x14ac:dyDescent="0.55000000000000004"/>
    <row r="16912" x14ac:dyDescent="0.55000000000000004"/>
    <row r="16913" x14ac:dyDescent="0.55000000000000004"/>
    <row r="16914" x14ac:dyDescent="0.55000000000000004"/>
    <row r="16915" x14ac:dyDescent="0.55000000000000004"/>
    <row r="16916" x14ac:dyDescent="0.55000000000000004"/>
    <row r="16917" x14ac:dyDescent="0.55000000000000004"/>
    <row r="16918" x14ac:dyDescent="0.55000000000000004"/>
    <row r="16919" x14ac:dyDescent="0.55000000000000004"/>
    <row r="16920" x14ac:dyDescent="0.55000000000000004"/>
    <row r="16921" x14ac:dyDescent="0.55000000000000004"/>
    <row r="16922" x14ac:dyDescent="0.55000000000000004"/>
    <row r="16923" x14ac:dyDescent="0.55000000000000004"/>
    <row r="16924" x14ac:dyDescent="0.55000000000000004"/>
    <row r="16925" x14ac:dyDescent="0.55000000000000004"/>
    <row r="16926" x14ac:dyDescent="0.55000000000000004"/>
    <row r="16927" x14ac:dyDescent="0.55000000000000004"/>
    <row r="16928" x14ac:dyDescent="0.55000000000000004"/>
    <row r="16929" x14ac:dyDescent="0.55000000000000004"/>
    <row r="16930" x14ac:dyDescent="0.55000000000000004"/>
    <row r="16931" x14ac:dyDescent="0.55000000000000004"/>
    <row r="16932" x14ac:dyDescent="0.55000000000000004"/>
    <row r="16933" x14ac:dyDescent="0.55000000000000004"/>
    <row r="16934" x14ac:dyDescent="0.55000000000000004"/>
    <row r="16935" x14ac:dyDescent="0.55000000000000004"/>
    <row r="16936" x14ac:dyDescent="0.55000000000000004"/>
    <row r="16937" x14ac:dyDescent="0.55000000000000004"/>
    <row r="16938" x14ac:dyDescent="0.55000000000000004"/>
    <row r="16939" x14ac:dyDescent="0.55000000000000004"/>
    <row r="16940" x14ac:dyDescent="0.55000000000000004"/>
    <row r="16941" x14ac:dyDescent="0.55000000000000004"/>
    <row r="16942" x14ac:dyDescent="0.55000000000000004"/>
    <row r="16943" x14ac:dyDescent="0.55000000000000004"/>
    <row r="16944" x14ac:dyDescent="0.55000000000000004"/>
    <row r="16945" x14ac:dyDescent="0.55000000000000004"/>
    <row r="16946" x14ac:dyDescent="0.55000000000000004"/>
    <row r="16947" x14ac:dyDescent="0.55000000000000004"/>
    <row r="16948" x14ac:dyDescent="0.55000000000000004"/>
    <row r="16949" x14ac:dyDescent="0.55000000000000004"/>
    <row r="16950" x14ac:dyDescent="0.55000000000000004"/>
    <row r="16951" x14ac:dyDescent="0.55000000000000004"/>
    <row r="16952" x14ac:dyDescent="0.55000000000000004"/>
    <row r="16953" x14ac:dyDescent="0.55000000000000004"/>
    <row r="16954" x14ac:dyDescent="0.55000000000000004"/>
    <row r="16955" x14ac:dyDescent="0.55000000000000004"/>
    <row r="16956" x14ac:dyDescent="0.55000000000000004"/>
    <row r="16957" x14ac:dyDescent="0.55000000000000004"/>
    <row r="16958" x14ac:dyDescent="0.55000000000000004"/>
    <row r="16959" x14ac:dyDescent="0.55000000000000004"/>
    <row r="16960" x14ac:dyDescent="0.55000000000000004"/>
    <row r="16961" x14ac:dyDescent="0.55000000000000004"/>
    <row r="16962" x14ac:dyDescent="0.55000000000000004"/>
    <row r="16963" x14ac:dyDescent="0.55000000000000004"/>
    <row r="16964" x14ac:dyDescent="0.55000000000000004"/>
    <row r="16965" x14ac:dyDescent="0.55000000000000004"/>
    <row r="16966" x14ac:dyDescent="0.55000000000000004"/>
    <row r="16967" x14ac:dyDescent="0.55000000000000004"/>
    <row r="16968" x14ac:dyDescent="0.55000000000000004"/>
    <row r="16969" x14ac:dyDescent="0.55000000000000004"/>
    <row r="16970" x14ac:dyDescent="0.55000000000000004"/>
    <row r="16971" x14ac:dyDescent="0.55000000000000004"/>
    <row r="16972" x14ac:dyDescent="0.55000000000000004"/>
    <row r="16973" x14ac:dyDescent="0.55000000000000004"/>
    <row r="16974" x14ac:dyDescent="0.55000000000000004"/>
    <row r="16975" x14ac:dyDescent="0.55000000000000004"/>
    <row r="16976" x14ac:dyDescent="0.55000000000000004"/>
    <row r="16977" x14ac:dyDescent="0.55000000000000004"/>
    <row r="16978" x14ac:dyDescent="0.55000000000000004"/>
    <row r="16979" x14ac:dyDescent="0.55000000000000004"/>
    <row r="16980" x14ac:dyDescent="0.55000000000000004"/>
    <row r="16981" x14ac:dyDescent="0.55000000000000004"/>
    <row r="16982" x14ac:dyDescent="0.55000000000000004"/>
    <row r="16983" x14ac:dyDescent="0.55000000000000004"/>
    <row r="16984" x14ac:dyDescent="0.55000000000000004"/>
    <row r="16985" x14ac:dyDescent="0.55000000000000004"/>
    <row r="16986" x14ac:dyDescent="0.55000000000000004"/>
    <row r="16987" x14ac:dyDescent="0.55000000000000004"/>
    <row r="16988" x14ac:dyDescent="0.55000000000000004"/>
    <row r="16989" x14ac:dyDescent="0.55000000000000004"/>
    <row r="16990" x14ac:dyDescent="0.55000000000000004"/>
    <row r="16991" x14ac:dyDescent="0.55000000000000004"/>
    <row r="16992" x14ac:dyDescent="0.55000000000000004"/>
    <row r="16993" x14ac:dyDescent="0.55000000000000004"/>
    <row r="16994" x14ac:dyDescent="0.55000000000000004"/>
    <row r="16995" x14ac:dyDescent="0.55000000000000004"/>
    <row r="16996" x14ac:dyDescent="0.55000000000000004"/>
    <row r="16997" x14ac:dyDescent="0.55000000000000004"/>
    <row r="16998" x14ac:dyDescent="0.55000000000000004"/>
    <row r="16999" x14ac:dyDescent="0.55000000000000004"/>
    <row r="17000" x14ac:dyDescent="0.55000000000000004"/>
    <row r="17001" x14ac:dyDescent="0.55000000000000004"/>
    <row r="17002" x14ac:dyDescent="0.55000000000000004"/>
    <row r="17003" x14ac:dyDescent="0.55000000000000004"/>
    <row r="17004" x14ac:dyDescent="0.55000000000000004"/>
    <row r="17005" x14ac:dyDescent="0.55000000000000004"/>
    <row r="17006" x14ac:dyDescent="0.55000000000000004"/>
    <row r="17007" x14ac:dyDescent="0.55000000000000004"/>
    <row r="17008" x14ac:dyDescent="0.55000000000000004"/>
    <row r="17009" x14ac:dyDescent="0.55000000000000004"/>
    <row r="17010" x14ac:dyDescent="0.55000000000000004"/>
    <row r="17011" x14ac:dyDescent="0.55000000000000004"/>
    <row r="17012" x14ac:dyDescent="0.55000000000000004"/>
    <row r="17013" x14ac:dyDescent="0.55000000000000004"/>
    <row r="17014" x14ac:dyDescent="0.55000000000000004"/>
    <row r="17015" x14ac:dyDescent="0.55000000000000004"/>
    <row r="17016" x14ac:dyDescent="0.55000000000000004"/>
    <row r="17017" x14ac:dyDescent="0.55000000000000004"/>
    <row r="17018" x14ac:dyDescent="0.55000000000000004"/>
    <row r="17019" x14ac:dyDescent="0.55000000000000004"/>
    <row r="17020" x14ac:dyDescent="0.55000000000000004"/>
    <row r="17021" x14ac:dyDescent="0.55000000000000004"/>
    <row r="17022" x14ac:dyDescent="0.55000000000000004"/>
    <row r="17023" x14ac:dyDescent="0.55000000000000004"/>
    <row r="17024" x14ac:dyDescent="0.55000000000000004"/>
    <row r="17025" x14ac:dyDescent="0.55000000000000004"/>
    <row r="17026" x14ac:dyDescent="0.55000000000000004"/>
    <row r="17027" x14ac:dyDescent="0.55000000000000004"/>
    <row r="17028" x14ac:dyDescent="0.55000000000000004"/>
    <row r="17029" x14ac:dyDescent="0.55000000000000004"/>
    <row r="17030" x14ac:dyDescent="0.55000000000000004"/>
    <row r="17031" x14ac:dyDescent="0.55000000000000004"/>
    <row r="17032" x14ac:dyDescent="0.55000000000000004"/>
    <row r="17033" x14ac:dyDescent="0.55000000000000004"/>
    <row r="17034" x14ac:dyDescent="0.55000000000000004"/>
    <row r="17035" x14ac:dyDescent="0.55000000000000004"/>
    <row r="17036" x14ac:dyDescent="0.55000000000000004"/>
    <row r="17037" x14ac:dyDescent="0.55000000000000004"/>
    <row r="17038" x14ac:dyDescent="0.55000000000000004"/>
    <row r="17039" x14ac:dyDescent="0.55000000000000004"/>
    <row r="17040" x14ac:dyDescent="0.55000000000000004"/>
    <row r="17041" x14ac:dyDescent="0.55000000000000004"/>
    <row r="17042" x14ac:dyDescent="0.55000000000000004"/>
    <row r="17043" x14ac:dyDescent="0.55000000000000004"/>
    <row r="17044" x14ac:dyDescent="0.55000000000000004"/>
    <row r="17045" x14ac:dyDescent="0.55000000000000004"/>
    <row r="17046" x14ac:dyDescent="0.55000000000000004"/>
    <row r="17047" x14ac:dyDescent="0.55000000000000004"/>
    <row r="17048" x14ac:dyDescent="0.55000000000000004"/>
    <row r="17049" x14ac:dyDescent="0.55000000000000004"/>
    <row r="17050" x14ac:dyDescent="0.55000000000000004"/>
    <row r="17051" x14ac:dyDescent="0.55000000000000004"/>
    <row r="17052" x14ac:dyDescent="0.55000000000000004"/>
    <row r="17053" x14ac:dyDescent="0.55000000000000004"/>
    <row r="17054" x14ac:dyDescent="0.55000000000000004"/>
    <row r="17055" x14ac:dyDescent="0.55000000000000004"/>
    <row r="17056" x14ac:dyDescent="0.55000000000000004"/>
    <row r="17057" x14ac:dyDescent="0.55000000000000004"/>
    <row r="17058" x14ac:dyDescent="0.55000000000000004"/>
    <row r="17059" x14ac:dyDescent="0.55000000000000004"/>
    <row r="17060" x14ac:dyDescent="0.55000000000000004"/>
    <row r="17061" x14ac:dyDescent="0.55000000000000004"/>
    <row r="17062" x14ac:dyDescent="0.55000000000000004"/>
    <row r="17063" x14ac:dyDescent="0.55000000000000004"/>
    <row r="17064" x14ac:dyDescent="0.55000000000000004"/>
    <row r="17065" x14ac:dyDescent="0.55000000000000004"/>
    <row r="17066" x14ac:dyDescent="0.55000000000000004"/>
    <row r="17067" x14ac:dyDescent="0.55000000000000004"/>
    <row r="17068" x14ac:dyDescent="0.55000000000000004"/>
    <row r="17069" x14ac:dyDescent="0.55000000000000004"/>
    <row r="17070" x14ac:dyDescent="0.55000000000000004"/>
    <row r="17071" x14ac:dyDescent="0.55000000000000004"/>
    <row r="17072" x14ac:dyDescent="0.55000000000000004"/>
    <row r="17073" x14ac:dyDescent="0.55000000000000004"/>
    <row r="17074" x14ac:dyDescent="0.55000000000000004"/>
    <row r="17075" x14ac:dyDescent="0.55000000000000004"/>
    <row r="17076" x14ac:dyDescent="0.55000000000000004"/>
    <row r="17077" x14ac:dyDescent="0.55000000000000004"/>
    <row r="17078" x14ac:dyDescent="0.55000000000000004"/>
    <row r="17079" x14ac:dyDescent="0.55000000000000004"/>
    <row r="17080" x14ac:dyDescent="0.55000000000000004"/>
    <row r="17081" x14ac:dyDescent="0.55000000000000004"/>
    <row r="17082" x14ac:dyDescent="0.55000000000000004"/>
    <row r="17083" x14ac:dyDescent="0.55000000000000004"/>
    <row r="17084" x14ac:dyDescent="0.55000000000000004"/>
    <row r="17085" x14ac:dyDescent="0.55000000000000004"/>
    <row r="17086" x14ac:dyDescent="0.55000000000000004"/>
    <row r="17087" x14ac:dyDescent="0.55000000000000004"/>
    <row r="17088" x14ac:dyDescent="0.55000000000000004"/>
    <row r="17089" x14ac:dyDescent="0.55000000000000004"/>
    <row r="17090" x14ac:dyDescent="0.55000000000000004"/>
    <row r="17091" x14ac:dyDescent="0.55000000000000004"/>
    <row r="17092" x14ac:dyDescent="0.55000000000000004"/>
    <row r="17093" x14ac:dyDescent="0.55000000000000004"/>
    <row r="17094" x14ac:dyDescent="0.55000000000000004"/>
    <row r="17095" x14ac:dyDescent="0.55000000000000004"/>
    <row r="17096" x14ac:dyDescent="0.55000000000000004"/>
    <row r="17097" x14ac:dyDescent="0.55000000000000004"/>
    <row r="17098" x14ac:dyDescent="0.55000000000000004"/>
    <row r="17099" x14ac:dyDescent="0.55000000000000004"/>
    <row r="17100" x14ac:dyDescent="0.55000000000000004"/>
    <row r="17101" x14ac:dyDescent="0.55000000000000004"/>
    <row r="17102" x14ac:dyDescent="0.55000000000000004"/>
    <row r="17103" x14ac:dyDescent="0.55000000000000004"/>
    <row r="17104" x14ac:dyDescent="0.55000000000000004"/>
    <row r="17105" x14ac:dyDescent="0.55000000000000004"/>
    <row r="17106" x14ac:dyDescent="0.55000000000000004"/>
    <row r="17107" x14ac:dyDescent="0.55000000000000004"/>
    <row r="17108" x14ac:dyDescent="0.55000000000000004"/>
    <row r="17109" x14ac:dyDescent="0.55000000000000004"/>
    <row r="17110" x14ac:dyDescent="0.55000000000000004"/>
    <row r="17111" x14ac:dyDescent="0.55000000000000004"/>
    <row r="17112" x14ac:dyDescent="0.55000000000000004"/>
    <row r="17113" x14ac:dyDescent="0.55000000000000004"/>
    <row r="17114" x14ac:dyDescent="0.55000000000000004"/>
    <row r="17115" x14ac:dyDescent="0.55000000000000004"/>
    <row r="17116" x14ac:dyDescent="0.55000000000000004"/>
    <row r="17117" x14ac:dyDescent="0.55000000000000004"/>
    <row r="17118" x14ac:dyDescent="0.55000000000000004"/>
    <row r="17119" x14ac:dyDescent="0.55000000000000004"/>
    <row r="17120" x14ac:dyDescent="0.55000000000000004"/>
    <row r="17121" x14ac:dyDescent="0.55000000000000004"/>
    <row r="17122" x14ac:dyDescent="0.55000000000000004"/>
    <row r="17123" x14ac:dyDescent="0.55000000000000004"/>
    <row r="17124" x14ac:dyDescent="0.55000000000000004"/>
    <row r="17125" x14ac:dyDescent="0.55000000000000004"/>
    <row r="17126" x14ac:dyDescent="0.55000000000000004"/>
    <row r="17127" x14ac:dyDescent="0.55000000000000004"/>
    <row r="17128" x14ac:dyDescent="0.55000000000000004"/>
    <row r="17129" x14ac:dyDescent="0.55000000000000004"/>
    <row r="17130" x14ac:dyDescent="0.55000000000000004"/>
    <row r="17131" x14ac:dyDescent="0.55000000000000004"/>
    <row r="17132" x14ac:dyDescent="0.55000000000000004"/>
    <row r="17133" x14ac:dyDescent="0.55000000000000004"/>
    <row r="17134" x14ac:dyDescent="0.55000000000000004"/>
    <row r="17135" x14ac:dyDescent="0.55000000000000004"/>
    <row r="17136" x14ac:dyDescent="0.55000000000000004"/>
    <row r="17137" x14ac:dyDescent="0.55000000000000004"/>
    <row r="17138" x14ac:dyDescent="0.55000000000000004"/>
    <row r="17139" x14ac:dyDescent="0.55000000000000004"/>
    <row r="17140" x14ac:dyDescent="0.55000000000000004"/>
    <row r="17141" x14ac:dyDescent="0.55000000000000004"/>
    <row r="17142" x14ac:dyDescent="0.55000000000000004"/>
    <row r="17143" x14ac:dyDescent="0.55000000000000004"/>
    <row r="17144" x14ac:dyDescent="0.55000000000000004"/>
    <row r="17145" x14ac:dyDescent="0.55000000000000004"/>
    <row r="17146" x14ac:dyDescent="0.55000000000000004"/>
    <row r="17147" x14ac:dyDescent="0.55000000000000004"/>
    <row r="17148" x14ac:dyDescent="0.55000000000000004"/>
    <row r="17149" x14ac:dyDescent="0.55000000000000004"/>
    <row r="17150" x14ac:dyDescent="0.55000000000000004"/>
    <row r="17151" x14ac:dyDescent="0.55000000000000004"/>
    <row r="17152" x14ac:dyDescent="0.55000000000000004"/>
    <row r="17153" x14ac:dyDescent="0.55000000000000004"/>
    <row r="17154" x14ac:dyDescent="0.55000000000000004"/>
    <row r="17155" x14ac:dyDescent="0.55000000000000004"/>
    <row r="17156" x14ac:dyDescent="0.55000000000000004"/>
    <row r="17157" x14ac:dyDescent="0.55000000000000004"/>
    <row r="17158" x14ac:dyDescent="0.55000000000000004"/>
    <row r="17159" x14ac:dyDescent="0.55000000000000004"/>
    <row r="17160" x14ac:dyDescent="0.55000000000000004"/>
    <row r="17161" x14ac:dyDescent="0.55000000000000004"/>
    <row r="17162" x14ac:dyDescent="0.55000000000000004"/>
    <row r="17163" x14ac:dyDescent="0.55000000000000004"/>
    <row r="17164" x14ac:dyDescent="0.55000000000000004"/>
    <row r="17165" x14ac:dyDescent="0.55000000000000004"/>
    <row r="17166" x14ac:dyDescent="0.55000000000000004"/>
    <row r="17167" x14ac:dyDescent="0.55000000000000004"/>
    <row r="17168" x14ac:dyDescent="0.55000000000000004"/>
    <row r="17169" x14ac:dyDescent="0.55000000000000004"/>
    <row r="17170" x14ac:dyDescent="0.55000000000000004"/>
    <row r="17171" x14ac:dyDescent="0.55000000000000004"/>
    <row r="17172" x14ac:dyDescent="0.55000000000000004"/>
    <row r="17173" x14ac:dyDescent="0.55000000000000004"/>
    <row r="17174" x14ac:dyDescent="0.55000000000000004"/>
    <row r="17175" x14ac:dyDescent="0.55000000000000004"/>
    <row r="17176" x14ac:dyDescent="0.55000000000000004"/>
    <row r="17177" x14ac:dyDescent="0.55000000000000004"/>
    <row r="17178" x14ac:dyDescent="0.55000000000000004"/>
    <row r="17179" x14ac:dyDescent="0.55000000000000004"/>
    <row r="17180" x14ac:dyDescent="0.55000000000000004"/>
    <row r="17181" x14ac:dyDescent="0.55000000000000004"/>
    <row r="17182" x14ac:dyDescent="0.55000000000000004"/>
    <row r="17183" x14ac:dyDescent="0.55000000000000004"/>
    <row r="17184" x14ac:dyDescent="0.55000000000000004"/>
    <row r="17185" x14ac:dyDescent="0.55000000000000004"/>
    <row r="17186" x14ac:dyDescent="0.55000000000000004"/>
    <row r="17187" x14ac:dyDescent="0.55000000000000004"/>
    <row r="17188" x14ac:dyDescent="0.55000000000000004"/>
    <row r="17189" x14ac:dyDescent="0.55000000000000004"/>
    <row r="17190" x14ac:dyDescent="0.55000000000000004"/>
    <row r="17191" x14ac:dyDescent="0.55000000000000004"/>
    <row r="17192" x14ac:dyDescent="0.55000000000000004"/>
    <row r="17193" x14ac:dyDescent="0.55000000000000004"/>
    <row r="17194" x14ac:dyDescent="0.55000000000000004"/>
    <row r="17195" x14ac:dyDescent="0.55000000000000004"/>
    <row r="17196" x14ac:dyDescent="0.55000000000000004"/>
    <row r="17197" x14ac:dyDescent="0.55000000000000004"/>
    <row r="17198" x14ac:dyDescent="0.55000000000000004"/>
    <row r="17199" x14ac:dyDescent="0.55000000000000004"/>
    <row r="17200" x14ac:dyDescent="0.55000000000000004"/>
    <row r="17201" x14ac:dyDescent="0.55000000000000004"/>
    <row r="17202" x14ac:dyDescent="0.55000000000000004"/>
    <row r="17203" x14ac:dyDescent="0.55000000000000004"/>
    <row r="17204" x14ac:dyDescent="0.55000000000000004"/>
    <row r="17205" x14ac:dyDescent="0.55000000000000004"/>
    <row r="17206" x14ac:dyDescent="0.55000000000000004"/>
    <row r="17207" x14ac:dyDescent="0.55000000000000004"/>
    <row r="17208" x14ac:dyDescent="0.55000000000000004"/>
    <row r="17209" x14ac:dyDescent="0.55000000000000004"/>
    <row r="17210" x14ac:dyDescent="0.55000000000000004"/>
    <row r="17211" x14ac:dyDescent="0.55000000000000004"/>
    <row r="17212" x14ac:dyDescent="0.55000000000000004"/>
    <row r="17213" x14ac:dyDescent="0.55000000000000004"/>
    <row r="17214" x14ac:dyDescent="0.55000000000000004"/>
    <row r="17215" x14ac:dyDescent="0.55000000000000004"/>
    <row r="17216" x14ac:dyDescent="0.55000000000000004"/>
    <row r="17217" x14ac:dyDescent="0.55000000000000004"/>
    <row r="17218" x14ac:dyDescent="0.55000000000000004"/>
    <row r="17219" x14ac:dyDescent="0.55000000000000004"/>
    <row r="17220" x14ac:dyDescent="0.55000000000000004"/>
    <row r="17221" x14ac:dyDescent="0.55000000000000004"/>
    <row r="17222" x14ac:dyDescent="0.55000000000000004"/>
    <row r="17223" x14ac:dyDescent="0.55000000000000004"/>
    <row r="17224" x14ac:dyDescent="0.55000000000000004"/>
    <row r="17225" x14ac:dyDescent="0.55000000000000004"/>
    <row r="17226" x14ac:dyDescent="0.55000000000000004"/>
    <row r="17227" x14ac:dyDescent="0.55000000000000004"/>
    <row r="17228" x14ac:dyDescent="0.55000000000000004"/>
    <row r="17229" x14ac:dyDescent="0.55000000000000004"/>
    <row r="17230" x14ac:dyDescent="0.55000000000000004"/>
    <row r="17231" x14ac:dyDescent="0.55000000000000004"/>
    <row r="17232" x14ac:dyDescent="0.55000000000000004"/>
    <row r="17233" x14ac:dyDescent="0.55000000000000004"/>
    <row r="17234" x14ac:dyDescent="0.55000000000000004"/>
    <row r="17235" x14ac:dyDescent="0.55000000000000004"/>
    <row r="17236" x14ac:dyDescent="0.55000000000000004"/>
    <row r="17237" x14ac:dyDescent="0.55000000000000004"/>
    <row r="17238" x14ac:dyDescent="0.55000000000000004"/>
    <row r="17239" x14ac:dyDescent="0.55000000000000004"/>
    <row r="17240" x14ac:dyDescent="0.55000000000000004"/>
    <row r="17241" x14ac:dyDescent="0.55000000000000004"/>
    <row r="17242" x14ac:dyDescent="0.55000000000000004"/>
    <row r="17243" x14ac:dyDescent="0.55000000000000004"/>
    <row r="17244" x14ac:dyDescent="0.55000000000000004"/>
    <row r="17245" x14ac:dyDescent="0.55000000000000004"/>
    <row r="17246" x14ac:dyDescent="0.55000000000000004"/>
    <row r="17247" x14ac:dyDescent="0.55000000000000004"/>
    <row r="17248" x14ac:dyDescent="0.55000000000000004"/>
    <row r="17249" x14ac:dyDescent="0.55000000000000004"/>
    <row r="17250" x14ac:dyDescent="0.55000000000000004"/>
    <row r="17251" x14ac:dyDescent="0.55000000000000004"/>
    <row r="17252" x14ac:dyDescent="0.55000000000000004"/>
    <row r="17253" x14ac:dyDescent="0.55000000000000004"/>
    <row r="17254" x14ac:dyDescent="0.55000000000000004"/>
    <row r="17255" x14ac:dyDescent="0.55000000000000004"/>
    <row r="17256" x14ac:dyDescent="0.55000000000000004"/>
    <row r="17257" x14ac:dyDescent="0.55000000000000004"/>
    <row r="17258" x14ac:dyDescent="0.55000000000000004"/>
    <row r="17259" x14ac:dyDescent="0.55000000000000004"/>
    <row r="17260" x14ac:dyDescent="0.55000000000000004"/>
    <row r="17261" x14ac:dyDescent="0.55000000000000004"/>
    <row r="17262" x14ac:dyDescent="0.55000000000000004"/>
    <row r="17263" x14ac:dyDescent="0.55000000000000004"/>
    <row r="17264" x14ac:dyDescent="0.55000000000000004"/>
    <row r="17265" x14ac:dyDescent="0.55000000000000004"/>
    <row r="17266" x14ac:dyDescent="0.55000000000000004"/>
    <row r="17267" x14ac:dyDescent="0.55000000000000004"/>
    <row r="17268" x14ac:dyDescent="0.55000000000000004"/>
    <row r="17269" x14ac:dyDescent="0.55000000000000004"/>
    <row r="17270" x14ac:dyDescent="0.55000000000000004"/>
    <row r="17271" x14ac:dyDescent="0.55000000000000004"/>
    <row r="17272" x14ac:dyDescent="0.55000000000000004"/>
    <row r="17273" x14ac:dyDescent="0.55000000000000004"/>
    <row r="17274" x14ac:dyDescent="0.55000000000000004"/>
    <row r="17275" x14ac:dyDescent="0.55000000000000004"/>
    <row r="17276" x14ac:dyDescent="0.55000000000000004"/>
    <row r="17277" x14ac:dyDescent="0.55000000000000004"/>
    <row r="17278" x14ac:dyDescent="0.55000000000000004"/>
    <row r="17279" x14ac:dyDescent="0.55000000000000004"/>
    <row r="17280" x14ac:dyDescent="0.55000000000000004"/>
    <row r="17281" x14ac:dyDescent="0.55000000000000004"/>
    <row r="17282" x14ac:dyDescent="0.55000000000000004"/>
    <row r="17283" x14ac:dyDescent="0.55000000000000004"/>
    <row r="17284" x14ac:dyDescent="0.55000000000000004"/>
    <row r="17285" x14ac:dyDescent="0.55000000000000004"/>
    <row r="17286" x14ac:dyDescent="0.55000000000000004"/>
    <row r="17287" x14ac:dyDescent="0.55000000000000004"/>
    <row r="17288" x14ac:dyDescent="0.55000000000000004"/>
    <row r="17289" x14ac:dyDescent="0.55000000000000004"/>
    <row r="17290" x14ac:dyDescent="0.55000000000000004"/>
    <row r="17291" x14ac:dyDescent="0.55000000000000004"/>
    <row r="17292" x14ac:dyDescent="0.55000000000000004"/>
    <row r="17293" x14ac:dyDescent="0.55000000000000004"/>
    <row r="17294" x14ac:dyDescent="0.55000000000000004"/>
    <row r="17295" x14ac:dyDescent="0.55000000000000004"/>
    <row r="17296" x14ac:dyDescent="0.55000000000000004"/>
    <row r="17297" x14ac:dyDescent="0.55000000000000004"/>
    <row r="17298" x14ac:dyDescent="0.55000000000000004"/>
    <row r="17299" x14ac:dyDescent="0.55000000000000004"/>
    <row r="17300" x14ac:dyDescent="0.55000000000000004"/>
    <row r="17301" x14ac:dyDescent="0.55000000000000004"/>
    <row r="17302" x14ac:dyDescent="0.55000000000000004"/>
    <row r="17303" x14ac:dyDescent="0.55000000000000004"/>
    <row r="17304" x14ac:dyDescent="0.55000000000000004"/>
    <row r="17305" x14ac:dyDescent="0.55000000000000004"/>
    <row r="17306" x14ac:dyDescent="0.55000000000000004"/>
    <row r="17307" x14ac:dyDescent="0.55000000000000004"/>
    <row r="17308" x14ac:dyDescent="0.55000000000000004"/>
    <row r="17309" x14ac:dyDescent="0.55000000000000004"/>
    <row r="17310" x14ac:dyDescent="0.55000000000000004"/>
    <row r="17311" x14ac:dyDescent="0.55000000000000004"/>
    <row r="17312" x14ac:dyDescent="0.55000000000000004"/>
    <row r="17313" x14ac:dyDescent="0.55000000000000004"/>
    <row r="17314" x14ac:dyDescent="0.55000000000000004"/>
    <row r="17315" x14ac:dyDescent="0.55000000000000004"/>
    <row r="17316" x14ac:dyDescent="0.55000000000000004"/>
    <row r="17317" x14ac:dyDescent="0.55000000000000004"/>
    <row r="17318" x14ac:dyDescent="0.55000000000000004"/>
    <row r="17319" x14ac:dyDescent="0.55000000000000004"/>
    <row r="17320" x14ac:dyDescent="0.55000000000000004"/>
    <row r="17321" x14ac:dyDescent="0.55000000000000004"/>
    <row r="17322" x14ac:dyDescent="0.55000000000000004"/>
    <row r="17323" x14ac:dyDescent="0.55000000000000004"/>
    <row r="17324" x14ac:dyDescent="0.55000000000000004"/>
    <row r="17325" x14ac:dyDescent="0.55000000000000004"/>
    <row r="17326" x14ac:dyDescent="0.55000000000000004"/>
    <row r="17327" x14ac:dyDescent="0.55000000000000004"/>
    <row r="17328" x14ac:dyDescent="0.55000000000000004"/>
    <row r="17329" x14ac:dyDescent="0.55000000000000004"/>
    <row r="17330" x14ac:dyDescent="0.55000000000000004"/>
    <row r="17331" x14ac:dyDescent="0.55000000000000004"/>
    <row r="17332" x14ac:dyDescent="0.55000000000000004"/>
    <row r="17333" x14ac:dyDescent="0.55000000000000004"/>
    <row r="17334" x14ac:dyDescent="0.55000000000000004"/>
    <row r="17335" x14ac:dyDescent="0.55000000000000004"/>
    <row r="17336" x14ac:dyDescent="0.55000000000000004"/>
    <row r="17337" x14ac:dyDescent="0.55000000000000004"/>
    <row r="17338" x14ac:dyDescent="0.55000000000000004"/>
    <row r="17339" x14ac:dyDescent="0.55000000000000004"/>
    <row r="17340" x14ac:dyDescent="0.55000000000000004"/>
    <row r="17341" x14ac:dyDescent="0.55000000000000004"/>
    <row r="17342" x14ac:dyDescent="0.55000000000000004"/>
    <row r="17343" x14ac:dyDescent="0.55000000000000004"/>
    <row r="17344" x14ac:dyDescent="0.55000000000000004"/>
    <row r="17345" x14ac:dyDescent="0.55000000000000004"/>
    <row r="17346" x14ac:dyDescent="0.55000000000000004"/>
    <row r="17347" x14ac:dyDescent="0.55000000000000004"/>
    <row r="17348" x14ac:dyDescent="0.55000000000000004"/>
    <row r="17349" x14ac:dyDescent="0.55000000000000004"/>
    <row r="17350" x14ac:dyDescent="0.55000000000000004"/>
    <row r="17351" x14ac:dyDescent="0.55000000000000004"/>
    <row r="17352" x14ac:dyDescent="0.55000000000000004"/>
    <row r="17353" x14ac:dyDescent="0.55000000000000004"/>
    <row r="17354" x14ac:dyDescent="0.55000000000000004"/>
    <row r="17355" x14ac:dyDescent="0.55000000000000004"/>
    <row r="17356" x14ac:dyDescent="0.55000000000000004"/>
    <row r="17357" x14ac:dyDescent="0.55000000000000004"/>
    <row r="17358" x14ac:dyDescent="0.55000000000000004"/>
    <row r="17359" x14ac:dyDescent="0.55000000000000004"/>
    <row r="17360" x14ac:dyDescent="0.55000000000000004"/>
    <row r="17361" x14ac:dyDescent="0.55000000000000004"/>
    <row r="17362" x14ac:dyDescent="0.55000000000000004"/>
    <row r="17363" x14ac:dyDescent="0.55000000000000004"/>
    <row r="17364" x14ac:dyDescent="0.55000000000000004"/>
    <row r="17365" x14ac:dyDescent="0.55000000000000004"/>
    <row r="17366" x14ac:dyDescent="0.55000000000000004"/>
    <row r="17367" x14ac:dyDescent="0.55000000000000004"/>
    <row r="17368" x14ac:dyDescent="0.55000000000000004"/>
    <row r="17369" x14ac:dyDescent="0.55000000000000004"/>
    <row r="17370" x14ac:dyDescent="0.55000000000000004"/>
    <row r="17371" x14ac:dyDescent="0.55000000000000004"/>
    <row r="17372" x14ac:dyDescent="0.55000000000000004"/>
    <row r="17373" x14ac:dyDescent="0.55000000000000004"/>
    <row r="17374" x14ac:dyDescent="0.55000000000000004"/>
    <row r="17375" x14ac:dyDescent="0.55000000000000004"/>
    <row r="17376" x14ac:dyDescent="0.55000000000000004"/>
    <row r="17377" x14ac:dyDescent="0.55000000000000004"/>
    <row r="17378" x14ac:dyDescent="0.55000000000000004"/>
    <row r="17379" x14ac:dyDescent="0.55000000000000004"/>
    <row r="17380" x14ac:dyDescent="0.55000000000000004"/>
    <row r="17381" x14ac:dyDescent="0.55000000000000004"/>
    <row r="17382" x14ac:dyDescent="0.55000000000000004"/>
    <row r="17383" x14ac:dyDescent="0.55000000000000004"/>
    <row r="17384" x14ac:dyDescent="0.55000000000000004"/>
    <row r="17385" x14ac:dyDescent="0.55000000000000004"/>
    <row r="17386" x14ac:dyDescent="0.55000000000000004"/>
    <row r="17387" x14ac:dyDescent="0.55000000000000004"/>
    <row r="17388" x14ac:dyDescent="0.55000000000000004"/>
    <row r="17389" x14ac:dyDescent="0.55000000000000004"/>
    <row r="17390" x14ac:dyDescent="0.55000000000000004"/>
    <row r="17391" x14ac:dyDescent="0.55000000000000004"/>
    <row r="17392" x14ac:dyDescent="0.55000000000000004"/>
    <row r="17393" x14ac:dyDescent="0.55000000000000004"/>
    <row r="17394" x14ac:dyDescent="0.55000000000000004"/>
    <row r="17395" x14ac:dyDescent="0.55000000000000004"/>
    <row r="17396" x14ac:dyDescent="0.55000000000000004"/>
    <row r="17397" x14ac:dyDescent="0.55000000000000004"/>
    <row r="17398" x14ac:dyDescent="0.55000000000000004"/>
    <row r="17399" x14ac:dyDescent="0.55000000000000004"/>
    <row r="17400" x14ac:dyDescent="0.55000000000000004"/>
    <row r="17401" x14ac:dyDescent="0.55000000000000004"/>
    <row r="17402" x14ac:dyDescent="0.55000000000000004"/>
    <row r="17403" x14ac:dyDescent="0.55000000000000004"/>
    <row r="17404" x14ac:dyDescent="0.55000000000000004"/>
    <row r="17405" x14ac:dyDescent="0.55000000000000004"/>
    <row r="17406" x14ac:dyDescent="0.55000000000000004"/>
    <row r="17407" x14ac:dyDescent="0.55000000000000004"/>
    <row r="17408" x14ac:dyDescent="0.55000000000000004"/>
    <row r="17409" x14ac:dyDescent="0.55000000000000004"/>
    <row r="17410" x14ac:dyDescent="0.55000000000000004"/>
    <row r="17411" x14ac:dyDescent="0.55000000000000004"/>
    <row r="17412" x14ac:dyDescent="0.55000000000000004"/>
    <row r="17413" x14ac:dyDescent="0.55000000000000004"/>
    <row r="17414" x14ac:dyDescent="0.55000000000000004"/>
    <row r="17415" x14ac:dyDescent="0.55000000000000004"/>
    <row r="17416" x14ac:dyDescent="0.55000000000000004"/>
    <row r="17417" x14ac:dyDescent="0.55000000000000004"/>
    <row r="17418" x14ac:dyDescent="0.55000000000000004"/>
    <row r="17419" x14ac:dyDescent="0.55000000000000004"/>
    <row r="17420" x14ac:dyDescent="0.55000000000000004"/>
    <row r="17421" x14ac:dyDescent="0.55000000000000004"/>
    <row r="17422" x14ac:dyDescent="0.55000000000000004"/>
    <row r="17423" x14ac:dyDescent="0.55000000000000004"/>
    <row r="17424" x14ac:dyDescent="0.55000000000000004"/>
    <row r="17425" x14ac:dyDescent="0.55000000000000004"/>
    <row r="17426" x14ac:dyDescent="0.55000000000000004"/>
    <row r="17427" x14ac:dyDescent="0.55000000000000004"/>
    <row r="17428" x14ac:dyDescent="0.55000000000000004"/>
    <row r="17429" x14ac:dyDescent="0.55000000000000004"/>
    <row r="17430" x14ac:dyDescent="0.55000000000000004"/>
    <row r="17431" x14ac:dyDescent="0.55000000000000004"/>
    <row r="17432" x14ac:dyDescent="0.55000000000000004"/>
    <row r="17433" x14ac:dyDescent="0.55000000000000004"/>
    <row r="17434" x14ac:dyDescent="0.55000000000000004"/>
    <row r="17435" x14ac:dyDescent="0.55000000000000004"/>
    <row r="17436" x14ac:dyDescent="0.55000000000000004"/>
    <row r="17437" x14ac:dyDescent="0.55000000000000004"/>
    <row r="17438" x14ac:dyDescent="0.55000000000000004"/>
    <row r="17439" x14ac:dyDescent="0.55000000000000004"/>
    <row r="17440" x14ac:dyDescent="0.55000000000000004"/>
    <row r="17441" x14ac:dyDescent="0.55000000000000004"/>
    <row r="17442" x14ac:dyDescent="0.55000000000000004"/>
    <row r="17443" x14ac:dyDescent="0.55000000000000004"/>
    <row r="17444" x14ac:dyDescent="0.55000000000000004"/>
    <row r="17445" x14ac:dyDescent="0.55000000000000004"/>
    <row r="17446" x14ac:dyDescent="0.55000000000000004"/>
    <row r="17447" x14ac:dyDescent="0.55000000000000004"/>
    <row r="17448" x14ac:dyDescent="0.55000000000000004"/>
    <row r="17449" x14ac:dyDescent="0.55000000000000004"/>
    <row r="17450" x14ac:dyDescent="0.55000000000000004"/>
    <row r="17451" x14ac:dyDescent="0.55000000000000004"/>
    <row r="17452" x14ac:dyDescent="0.55000000000000004"/>
    <row r="17453" x14ac:dyDescent="0.55000000000000004"/>
    <row r="17454" x14ac:dyDescent="0.55000000000000004"/>
    <row r="17455" x14ac:dyDescent="0.55000000000000004"/>
    <row r="17456" x14ac:dyDescent="0.55000000000000004"/>
    <row r="17457" x14ac:dyDescent="0.55000000000000004"/>
    <row r="17458" x14ac:dyDescent="0.55000000000000004"/>
    <row r="17459" x14ac:dyDescent="0.55000000000000004"/>
    <row r="17460" x14ac:dyDescent="0.55000000000000004"/>
    <row r="17461" x14ac:dyDescent="0.55000000000000004"/>
    <row r="17462" x14ac:dyDescent="0.55000000000000004"/>
    <row r="17463" x14ac:dyDescent="0.55000000000000004"/>
    <row r="17464" x14ac:dyDescent="0.55000000000000004"/>
    <row r="17465" x14ac:dyDescent="0.55000000000000004"/>
    <row r="17466" x14ac:dyDescent="0.55000000000000004"/>
    <row r="17467" x14ac:dyDescent="0.55000000000000004"/>
    <row r="17468" x14ac:dyDescent="0.55000000000000004"/>
    <row r="17469" x14ac:dyDescent="0.55000000000000004"/>
    <row r="17470" x14ac:dyDescent="0.55000000000000004"/>
    <row r="17471" x14ac:dyDescent="0.55000000000000004"/>
    <row r="17472" x14ac:dyDescent="0.55000000000000004"/>
    <row r="17473" x14ac:dyDescent="0.55000000000000004"/>
    <row r="17474" x14ac:dyDescent="0.55000000000000004"/>
    <row r="17475" x14ac:dyDescent="0.55000000000000004"/>
    <row r="17476" x14ac:dyDescent="0.55000000000000004"/>
    <row r="17477" x14ac:dyDescent="0.55000000000000004"/>
    <row r="17478" x14ac:dyDescent="0.55000000000000004"/>
    <row r="17479" x14ac:dyDescent="0.55000000000000004"/>
    <row r="17480" x14ac:dyDescent="0.55000000000000004"/>
    <row r="17481" x14ac:dyDescent="0.55000000000000004"/>
    <row r="17482" x14ac:dyDescent="0.55000000000000004"/>
    <row r="17483" x14ac:dyDescent="0.55000000000000004"/>
    <row r="17484" x14ac:dyDescent="0.55000000000000004"/>
    <row r="17485" x14ac:dyDescent="0.55000000000000004"/>
    <row r="17486" x14ac:dyDescent="0.55000000000000004"/>
    <row r="17487" x14ac:dyDescent="0.55000000000000004"/>
    <row r="17488" x14ac:dyDescent="0.55000000000000004"/>
    <row r="17489" x14ac:dyDescent="0.55000000000000004"/>
    <row r="17490" x14ac:dyDescent="0.55000000000000004"/>
    <row r="17491" x14ac:dyDescent="0.55000000000000004"/>
    <row r="17492" x14ac:dyDescent="0.55000000000000004"/>
    <row r="17493" x14ac:dyDescent="0.55000000000000004"/>
    <row r="17494" x14ac:dyDescent="0.55000000000000004"/>
    <row r="17495" x14ac:dyDescent="0.55000000000000004"/>
    <row r="17496" x14ac:dyDescent="0.55000000000000004"/>
    <row r="17497" x14ac:dyDescent="0.55000000000000004"/>
    <row r="17498" x14ac:dyDescent="0.55000000000000004"/>
    <row r="17499" x14ac:dyDescent="0.55000000000000004"/>
    <row r="17500" x14ac:dyDescent="0.55000000000000004"/>
    <row r="17501" x14ac:dyDescent="0.55000000000000004"/>
    <row r="17502" x14ac:dyDescent="0.55000000000000004"/>
    <row r="17503" x14ac:dyDescent="0.55000000000000004"/>
    <row r="17504" x14ac:dyDescent="0.55000000000000004"/>
    <row r="17505" x14ac:dyDescent="0.55000000000000004"/>
    <row r="17506" x14ac:dyDescent="0.55000000000000004"/>
    <row r="17507" x14ac:dyDescent="0.55000000000000004"/>
    <row r="17508" x14ac:dyDescent="0.55000000000000004"/>
    <row r="17509" x14ac:dyDescent="0.55000000000000004"/>
    <row r="17510" x14ac:dyDescent="0.55000000000000004"/>
    <row r="17511" x14ac:dyDescent="0.55000000000000004"/>
    <row r="17512" x14ac:dyDescent="0.55000000000000004"/>
    <row r="17513" x14ac:dyDescent="0.55000000000000004"/>
    <row r="17514" x14ac:dyDescent="0.55000000000000004"/>
    <row r="17515" x14ac:dyDescent="0.55000000000000004"/>
    <row r="17516" x14ac:dyDescent="0.55000000000000004"/>
    <row r="17517" x14ac:dyDescent="0.55000000000000004"/>
    <row r="17518" x14ac:dyDescent="0.55000000000000004"/>
    <row r="17519" x14ac:dyDescent="0.55000000000000004"/>
    <row r="17520" x14ac:dyDescent="0.55000000000000004"/>
    <row r="17521" x14ac:dyDescent="0.55000000000000004"/>
    <row r="17522" x14ac:dyDescent="0.55000000000000004"/>
    <row r="17523" x14ac:dyDescent="0.55000000000000004"/>
    <row r="17524" x14ac:dyDescent="0.55000000000000004"/>
    <row r="17525" x14ac:dyDescent="0.55000000000000004"/>
    <row r="17526" x14ac:dyDescent="0.55000000000000004"/>
    <row r="17527" x14ac:dyDescent="0.55000000000000004"/>
    <row r="17528" x14ac:dyDescent="0.55000000000000004"/>
    <row r="17529" x14ac:dyDescent="0.55000000000000004"/>
    <row r="17530" x14ac:dyDescent="0.55000000000000004"/>
    <row r="17531" x14ac:dyDescent="0.55000000000000004"/>
    <row r="17532" x14ac:dyDescent="0.55000000000000004"/>
    <row r="17533" x14ac:dyDescent="0.55000000000000004"/>
    <row r="17534" x14ac:dyDescent="0.55000000000000004"/>
    <row r="17535" x14ac:dyDescent="0.55000000000000004"/>
    <row r="17536" x14ac:dyDescent="0.55000000000000004"/>
    <row r="17537" x14ac:dyDescent="0.55000000000000004"/>
    <row r="17538" x14ac:dyDescent="0.55000000000000004"/>
    <row r="17539" x14ac:dyDescent="0.55000000000000004"/>
    <row r="17540" x14ac:dyDescent="0.55000000000000004"/>
    <row r="17541" x14ac:dyDescent="0.55000000000000004"/>
    <row r="17542" x14ac:dyDescent="0.55000000000000004"/>
    <row r="17543" x14ac:dyDescent="0.55000000000000004"/>
    <row r="17544" x14ac:dyDescent="0.55000000000000004"/>
    <row r="17545" x14ac:dyDescent="0.55000000000000004"/>
    <row r="17546" x14ac:dyDescent="0.55000000000000004"/>
    <row r="17547" x14ac:dyDescent="0.55000000000000004"/>
    <row r="17548" x14ac:dyDescent="0.55000000000000004"/>
    <row r="17549" x14ac:dyDescent="0.55000000000000004"/>
    <row r="17550" x14ac:dyDescent="0.55000000000000004"/>
    <row r="17551" x14ac:dyDescent="0.55000000000000004"/>
    <row r="17552" x14ac:dyDescent="0.55000000000000004"/>
    <row r="17553" x14ac:dyDescent="0.55000000000000004"/>
    <row r="17554" x14ac:dyDescent="0.55000000000000004"/>
    <row r="17555" x14ac:dyDescent="0.55000000000000004"/>
    <row r="17556" x14ac:dyDescent="0.55000000000000004"/>
    <row r="17557" x14ac:dyDescent="0.55000000000000004"/>
    <row r="17558" x14ac:dyDescent="0.55000000000000004"/>
    <row r="17559" x14ac:dyDescent="0.55000000000000004"/>
    <row r="17560" x14ac:dyDescent="0.55000000000000004"/>
    <row r="17561" x14ac:dyDescent="0.55000000000000004"/>
    <row r="17562" x14ac:dyDescent="0.55000000000000004"/>
    <row r="17563" x14ac:dyDescent="0.55000000000000004"/>
    <row r="17564" x14ac:dyDescent="0.55000000000000004"/>
    <row r="17565" x14ac:dyDescent="0.55000000000000004"/>
    <row r="17566" x14ac:dyDescent="0.55000000000000004"/>
    <row r="17567" x14ac:dyDescent="0.55000000000000004"/>
    <row r="17568" x14ac:dyDescent="0.55000000000000004"/>
    <row r="17569" x14ac:dyDescent="0.55000000000000004"/>
    <row r="17570" x14ac:dyDescent="0.55000000000000004"/>
    <row r="17571" x14ac:dyDescent="0.55000000000000004"/>
    <row r="17572" x14ac:dyDescent="0.55000000000000004"/>
    <row r="17573" x14ac:dyDescent="0.55000000000000004"/>
    <row r="17574" x14ac:dyDescent="0.55000000000000004"/>
    <row r="17575" x14ac:dyDescent="0.55000000000000004"/>
    <row r="17576" x14ac:dyDescent="0.55000000000000004"/>
    <row r="17577" x14ac:dyDescent="0.55000000000000004"/>
    <row r="17578" x14ac:dyDescent="0.55000000000000004"/>
    <row r="17579" x14ac:dyDescent="0.55000000000000004"/>
    <row r="17580" x14ac:dyDescent="0.55000000000000004"/>
    <row r="17581" x14ac:dyDescent="0.55000000000000004"/>
    <row r="17582" x14ac:dyDescent="0.55000000000000004"/>
    <row r="17583" x14ac:dyDescent="0.55000000000000004"/>
    <row r="17584" x14ac:dyDescent="0.55000000000000004"/>
    <row r="17585" x14ac:dyDescent="0.55000000000000004"/>
    <row r="17586" x14ac:dyDescent="0.55000000000000004"/>
    <row r="17587" x14ac:dyDescent="0.55000000000000004"/>
    <row r="17588" x14ac:dyDescent="0.55000000000000004"/>
    <row r="17589" x14ac:dyDescent="0.55000000000000004"/>
    <row r="17590" x14ac:dyDescent="0.55000000000000004"/>
    <row r="17591" x14ac:dyDescent="0.55000000000000004"/>
    <row r="17592" x14ac:dyDescent="0.55000000000000004"/>
    <row r="17593" x14ac:dyDescent="0.55000000000000004"/>
    <row r="17594" x14ac:dyDescent="0.55000000000000004"/>
    <row r="17595" x14ac:dyDescent="0.55000000000000004"/>
    <row r="17596" x14ac:dyDescent="0.55000000000000004"/>
    <row r="17597" x14ac:dyDescent="0.55000000000000004"/>
    <row r="17598" x14ac:dyDescent="0.55000000000000004"/>
    <row r="17599" x14ac:dyDescent="0.55000000000000004"/>
    <row r="17600" x14ac:dyDescent="0.55000000000000004"/>
    <row r="17601" x14ac:dyDescent="0.55000000000000004"/>
    <row r="17602" x14ac:dyDescent="0.55000000000000004"/>
    <row r="17603" x14ac:dyDescent="0.55000000000000004"/>
    <row r="17604" x14ac:dyDescent="0.55000000000000004"/>
    <row r="17605" x14ac:dyDescent="0.55000000000000004"/>
    <row r="17606" x14ac:dyDescent="0.55000000000000004"/>
    <row r="17607" x14ac:dyDescent="0.55000000000000004"/>
    <row r="17608" x14ac:dyDescent="0.55000000000000004"/>
    <row r="17609" x14ac:dyDescent="0.55000000000000004"/>
    <row r="17610" x14ac:dyDescent="0.55000000000000004"/>
    <row r="17611" x14ac:dyDescent="0.55000000000000004"/>
    <row r="17612" x14ac:dyDescent="0.55000000000000004"/>
    <row r="17613" x14ac:dyDescent="0.55000000000000004"/>
    <row r="17614" x14ac:dyDescent="0.55000000000000004"/>
    <row r="17615" x14ac:dyDescent="0.55000000000000004"/>
    <row r="17616" x14ac:dyDescent="0.55000000000000004"/>
    <row r="17617" x14ac:dyDescent="0.55000000000000004"/>
    <row r="17618" x14ac:dyDescent="0.55000000000000004"/>
    <row r="17619" x14ac:dyDescent="0.55000000000000004"/>
    <row r="17620" x14ac:dyDescent="0.55000000000000004"/>
    <row r="17621" x14ac:dyDescent="0.55000000000000004"/>
    <row r="17622" x14ac:dyDescent="0.55000000000000004"/>
    <row r="17623" x14ac:dyDescent="0.55000000000000004"/>
    <row r="17624" x14ac:dyDescent="0.55000000000000004"/>
    <row r="17625" x14ac:dyDescent="0.55000000000000004"/>
    <row r="17626" x14ac:dyDescent="0.55000000000000004"/>
    <row r="17627" x14ac:dyDescent="0.55000000000000004"/>
    <row r="17628" x14ac:dyDescent="0.55000000000000004"/>
    <row r="17629" x14ac:dyDescent="0.55000000000000004"/>
    <row r="17630" x14ac:dyDescent="0.55000000000000004"/>
    <row r="17631" x14ac:dyDescent="0.55000000000000004"/>
    <row r="17632" x14ac:dyDescent="0.55000000000000004"/>
    <row r="17633" x14ac:dyDescent="0.55000000000000004"/>
    <row r="17634" x14ac:dyDescent="0.55000000000000004"/>
    <row r="17635" x14ac:dyDescent="0.55000000000000004"/>
    <row r="17636" x14ac:dyDescent="0.55000000000000004"/>
    <row r="17637" x14ac:dyDescent="0.55000000000000004"/>
    <row r="17638" x14ac:dyDescent="0.55000000000000004"/>
    <row r="17639" x14ac:dyDescent="0.55000000000000004"/>
    <row r="17640" x14ac:dyDescent="0.55000000000000004"/>
    <row r="17641" x14ac:dyDescent="0.55000000000000004"/>
    <row r="17642" x14ac:dyDescent="0.55000000000000004"/>
    <row r="17643" x14ac:dyDescent="0.55000000000000004"/>
    <row r="17644" x14ac:dyDescent="0.55000000000000004"/>
    <row r="17645" x14ac:dyDescent="0.55000000000000004"/>
    <row r="17646" x14ac:dyDescent="0.55000000000000004"/>
    <row r="17647" x14ac:dyDescent="0.55000000000000004"/>
    <row r="17648" x14ac:dyDescent="0.55000000000000004"/>
    <row r="17649" x14ac:dyDescent="0.55000000000000004"/>
    <row r="17650" x14ac:dyDescent="0.55000000000000004"/>
    <row r="17651" x14ac:dyDescent="0.55000000000000004"/>
    <row r="17652" x14ac:dyDescent="0.55000000000000004"/>
    <row r="17653" x14ac:dyDescent="0.55000000000000004"/>
    <row r="17654" x14ac:dyDescent="0.55000000000000004"/>
    <row r="17655" x14ac:dyDescent="0.55000000000000004"/>
    <row r="17656" x14ac:dyDescent="0.55000000000000004"/>
    <row r="17657" x14ac:dyDescent="0.55000000000000004"/>
    <row r="17658" x14ac:dyDescent="0.55000000000000004"/>
    <row r="17659" x14ac:dyDescent="0.55000000000000004"/>
    <row r="17660" x14ac:dyDescent="0.55000000000000004"/>
    <row r="17661" x14ac:dyDescent="0.55000000000000004"/>
    <row r="17662" x14ac:dyDescent="0.55000000000000004"/>
    <row r="17663" x14ac:dyDescent="0.55000000000000004"/>
    <row r="17664" x14ac:dyDescent="0.55000000000000004"/>
    <row r="17665" x14ac:dyDescent="0.55000000000000004"/>
    <row r="17666" x14ac:dyDescent="0.55000000000000004"/>
    <row r="17667" x14ac:dyDescent="0.55000000000000004"/>
    <row r="17668" x14ac:dyDescent="0.55000000000000004"/>
    <row r="17669" x14ac:dyDescent="0.55000000000000004"/>
    <row r="17670" x14ac:dyDescent="0.55000000000000004"/>
    <row r="17671" x14ac:dyDescent="0.55000000000000004"/>
    <row r="17672" x14ac:dyDescent="0.55000000000000004"/>
    <row r="17673" x14ac:dyDescent="0.55000000000000004"/>
    <row r="17674" x14ac:dyDescent="0.55000000000000004"/>
    <row r="17675" x14ac:dyDescent="0.55000000000000004"/>
    <row r="17676" x14ac:dyDescent="0.55000000000000004"/>
    <row r="17677" x14ac:dyDescent="0.55000000000000004"/>
    <row r="17678" x14ac:dyDescent="0.55000000000000004"/>
    <row r="17679" x14ac:dyDescent="0.55000000000000004"/>
    <row r="17680" x14ac:dyDescent="0.55000000000000004"/>
    <row r="17681" x14ac:dyDescent="0.55000000000000004"/>
    <row r="17682" x14ac:dyDescent="0.55000000000000004"/>
    <row r="17683" x14ac:dyDescent="0.55000000000000004"/>
    <row r="17684" x14ac:dyDescent="0.55000000000000004"/>
    <row r="17685" x14ac:dyDescent="0.55000000000000004"/>
    <row r="17686" x14ac:dyDescent="0.55000000000000004"/>
    <row r="17687" x14ac:dyDescent="0.55000000000000004"/>
    <row r="17688" x14ac:dyDescent="0.55000000000000004"/>
    <row r="17689" x14ac:dyDescent="0.55000000000000004"/>
    <row r="17690" x14ac:dyDescent="0.55000000000000004"/>
    <row r="17691" x14ac:dyDescent="0.55000000000000004"/>
    <row r="17692" x14ac:dyDescent="0.55000000000000004"/>
    <row r="17693" x14ac:dyDescent="0.55000000000000004"/>
    <row r="17694" x14ac:dyDescent="0.55000000000000004"/>
    <row r="17695" x14ac:dyDescent="0.55000000000000004"/>
    <row r="17696" x14ac:dyDescent="0.55000000000000004"/>
    <row r="17697" x14ac:dyDescent="0.55000000000000004"/>
    <row r="17698" x14ac:dyDescent="0.55000000000000004"/>
    <row r="17699" x14ac:dyDescent="0.55000000000000004"/>
    <row r="17700" x14ac:dyDescent="0.55000000000000004"/>
    <row r="17701" x14ac:dyDescent="0.55000000000000004"/>
    <row r="17702" x14ac:dyDescent="0.55000000000000004"/>
    <row r="17703" x14ac:dyDescent="0.55000000000000004"/>
    <row r="17704" x14ac:dyDescent="0.55000000000000004"/>
    <row r="17705" x14ac:dyDescent="0.55000000000000004"/>
    <row r="17706" x14ac:dyDescent="0.55000000000000004"/>
    <row r="17707" x14ac:dyDescent="0.55000000000000004"/>
    <row r="17708" x14ac:dyDescent="0.55000000000000004"/>
    <row r="17709" x14ac:dyDescent="0.55000000000000004"/>
    <row r="17710" x14ac:dyDescent="0.55000000000000004"/>
    <row r="17711" x14ac:dyDescent="0.55000000000000004"/>
    <row r="17712" x14ac:dyDescent="0.55000000000000004"/>
    <row r="17713" x14ac:dyDescent="0.55000000000000004"/>
    <row r="17714" x14ac:dyDescent="0.55000000000000004"/>
    <row r="17715" x14ac:dyDescent="0.55000000000000004"/>
    <row r="17716" x14ac:dyDescent="0.55000000000000004"/>
    <row r="17717" x14ac:dyDescent="0.55000000000000004"/>
    <row r="17718" x14ac:dyDescent="0.55000000000000004"/>
    <row r="17719" x14ac:dyDescent="0.55000000000000004"/>
    <row r="17720" x14ac:dyDescent="0.55000000000000004"/>
    <row r="17721" x14ac:dyDescent="0.55000000000000004"/>
    <row r="17722" x14ac:dyDescent="0.55000000000000004"/>
    <row r="17723" x14ac:dyDescent="0.55000000000000004"/>
    <row r="17724" x14ac:dyDescent="0.55000000000000004"/>
    <row r="17725" x14ac:dyDescent="0.55000000000000004"/>
    <row r="17726" x14ac:dyDescent="0.55000000000000004"/>
    <row r="17727" x14ac:dyDescent="0.55000000000000004"/>
    <row r="17728" x14ac:dyDescent="0.55000000000000004"/>
    <row r="17729" x14ac:dyDescent="0.55000000000000004"/>
    <row r="17730" x14ac:dyDescent="0.55000000000000004"/>
    <row r="17731" x14ac:dyDescent="0.55000000000000004"/>
    <row r="17732" x14ac:dyDescent="0.55000000000000004"/>
    <row r="17733" x14ac:dyDescent="0.55000000000000004"/>
    <row r="17734" x14ac:dyDescent="0.55000000000000004"/>
    <row r="17735" x14ac:dyDescent="0.55000000000000004"/>
    <row r="17736" x14ac:dyDescent="0.55000000000000004"/>
    <row r="17737" x14ac:dyDescent="0.55000000000000004"/>
    <row r="17738" x14ac:dyDescent="0.55000000000000004"/>
    <row r="17739" x14ac:dyDescent="0.55000000000000004"/>
    <row r="17740" x14ac:dyDescent="0.55000000000000004"/>
    <row r="17741" x14ac:dyDescent="0.55000000000000004"/>
    <row r="17742" x14ac:dyDescent="0.55000000000000004"/>
    <row r="17743" x14ac:dyDescent="0.55000000000000004"/>
    <row r="17744" x14ac:dyDescent="0.55000000000000004"/>
    <row r="17745" x14ac:dyDescent="0.55000000000000004"/>
    <row r="17746" x14ac:dyDescent="0.55000000000000004"/>
    <row r="17747" x14ac:dyDescent="0.55000000000000004"/>
    <row r="17748" x14ac:dyDescent="0.55000000000000004"/>
    <row r="17749" x14ac:dyDescent="0.55000000000000004"/>
    <row r="17750" x14ac:dyDescent="0.55000000000000004"/>
    <row r="17751" x14ac:dyDescent="0.55000000000000004"/>
    <row r="17752" x14ac:dyDescent="0.55000000000000004"/>
    <row r="17753" x14ac:dyDescent="0.55000000000000004"/>
    <row r="17754" x14ac:dyDescent="0.55000000000000004"/>
    <row r="17755" x14ac:dyDescent="0.55000000000000004"/>
    <row r="17756" x14ac:dyDescent="0.55000000000000004"/>
    <row r="17757" x14ac:dyDescent="0.55000000000000004"/>
    <row r="17758" x14ac:dyDescent="0.55000000000000004"/>
    <row r="17759" x14ac:dyDescent="0.55000000000000004"/>
    <row r="17760" x14ac:dyDescent="0.55000000000000004"/>
    <row r="17761" x14ac:dyDescent="0.55000000000000004"/>
    <row r="17762" x14ac:dyDescent="0.55000000000000004"/>
    <row r="17763" x14ac:dyDescent="0.55000000000000004"/>
    <row r="17764" x14ac:dyDescent="0.55000000000000004"/>
    <row r="17765" x14ac:dyDescent="0.55000000000000004"/>
    <row r="17766" x14ac:dyDescent="0.55000000000000004"/>
    <row r="17767" x14ac:dyDescent="0.55000000000000004"/>
    <row r="17768" x14ac:dyDescent="0.55000000000000004"/>
    <row r="17769" x14ac:dyDescent="0.55000000000000004"/>
    <row r="17770" x14ac:dyDescent="0.55000000000000004"/>
    <row r="17771" x14ac:dyDescent="0.55000000000000004"/>
    <row r="17772" x14ac:dyDescent="0.55000000000000004"/>
    <row r="17773" x14ac:dyDescent="0.55000000000000004"/>
    <row r="17774" x14ac:dyDescent="0.55000000000000004"/>
    <row r="17775" x14ac:dyDescent="0.55000000000000004"/>
    <row r="17776" x14ac:dyDescent="0.55000000000000004"/>
    <row r="17777" x14ac:dyDescent="0.55000000000000004"/>
    <row r="17778" x14ac:dyDescent="0.55000000000000004"/>
    <row r="17779" x14ac:dyDescent="0.55000000000000004"/>
    <row r="17780" x14ac:dyDescent="0.55000000000000004"/>
    <row r="17781" x14ac:dyDescent="0.55000000000000004"/>
    <row r="17782" x14ac:dyDescent="0.55000000000000004"/>
    <row r="17783" x14ac:dyDescent="0.55000000000000004"/>
    <row r="17784" x14ac:dyDescent="0.55000000000000004"/>
    <row r="17785" x14ac:dyDescent="0.55000000000000004"/>
    <row r="17786" x14ac:dyDescent="0.55000000000000004"/>
    <row r="17787" x14ac:dyDescent="0.55000000000000004"/>
    <row r="17788" x14ac:dyDescent="0.55000000000000004"/>
    <row r="17789" x14ac:dyDescent="0.55000000000000004"/>
    <row r="17790" x14ac:dyDescent="0.55000000000000004"/>
    <row r="17791" x14ac:dyDescent="0.55000000000000004"/>
    <row r="17792" x14ac:dyDescent="0.55000000000000004"/>
    <row r="17793" x14ac:dyDescent="0.55000000000000004"/>
    <row r="17794" x14ac:dyDescent="0.55000000000000004"/>
    <row r="17795" x14ac:dyDescent="0.55000000000000004"/>
    <row r="17796" x14ac:dyDescent="0.55000000000000004"/>
    <row r="17797" x14ac:dyDescent="0.55000000000000004"/>
    <row r="17798" x14ac:dyDescent="0.55000000000000004"/>
    <row r="17799" x14ac:dyDescent="0.55000000000000004"/>
    <row r="17800" x14ac:dyDescent="0.55000000000000004"/>
    <row r="17801" x14ac:dyDescent="0.55000000000000004"/>
    <row r="17802" x14ac:dyDescent="0.55000000000000004"/>
    <row r="17803" x14ac:dyDescent="0.55000000000000004"/>
    <row r="17804" x14ac:dyDescent="0.55000000000000004"/>
    <row r="17805" x14ac:dyDescent="0.55000000000000004"/>
    <row r="17806" x14ac:dyDescent="0.55000000000000004"/>
    <row r="17807" x14ac:dyDescent="0.55000000000000004"/>
    <row r="17808" x14ac:dyDescent="0.55000000000000004"/>
    <row r="17809" x14ac:dyDescent="0.55000000000000004"/>
    <row r="17810" x14ac:dyDescent="0.55000000000000004"/>
    <row r="17811" x14ac:dyDescent="0.55000000000000004"/>
    <row r="17812" x14ac:dyDescent="0.55000000000000004"/>
    <row r="17813" x14ac:dyDescent="0.55000000000000004"/>
    <row r="17814" x14ac:dyDescent="0.55000000000000004"/>
    <row r="17815" x14ac:dyDescent="0.55000000000000004"/>
    <row r="17816" x14ac:dyDescent="0.55000000000000004"/>
    <row r="17817" x14ac:dyDescent="0.55000000000000004"/>
    <row r="17818" x14ac:dyDescent="0.55000000000000004"/>
    <row r="17819" x14ac:dyDescent="0.55000000000000004"/>
    <row r="17820" x14ac:dyDescent="0.55000000000000004"/>
    <row r="17821" x14ac:dyDescent="0.55000000000000004"/>
    <row r="17822" x14ac:dyDescent="0.55000000000000004"/>
    <row r="17823" x14ac:dyDescent="0.55000000000000004"/>
    <row r="17824" x14ac:dyDescent="0.55000000000000004"/>
    <row r="17825" x14ac:dyDescent="0.55000000000000004"/>
    <row r="17826" x14ac:dyDescent="0.55000000000000004"/>
    <row r="17827" x14ac:dyDescent="0.55000000000000004"/>
    <row r="17828" x14ac:dyDescent="0.55000000000000004"/>
    <row r="17829" x14ac:dyDescent="0.55000000000000004"/>
    <row r="17830" x14ac:dyDescent="0.55000000000000004"/>
    <row r="17831" x14ac:dyDescent="0.55000000000000004"/>
    <row r="17832" x14ac:dyDescent="0.55000000000000004"/>
    <row r="17833" x14ac:dyDescent="0.55000000000000004"/>
    <row r="17834" x14ac:dyDescent="0.55000000000000004"/>
    <row r="17835" x14ac:dyDescent="0.55000000000000004"/>
    <row r="17836" x14ac:dyDescent="0.55000000000000004"/>
    <row r="17837" x14ac:dyDescent="0.55000000000000004"/>
    <row r="17838" x14ac:dyDescent="0.55000000000000004"/>
    <row r="17839" x14ac:dyDescent="0.55000000000000004"/>
    <row r="17840" x14ac:dyDescent="0.55000000000000004"/>
    <row r="17841" x14ac:dyDescent="0.55000000000000004"/>
    <row r="17842" x14ac:dyDescent="0.55000000000000004"/>
    <row r="17843" x14ac:dyDescent="0.55000000000000004"/>
    <row r="17844" x14ac:dyDescent="0.55000000000000004"/>
    <row r="17845" x14ac:dyDescent="0.55000000000000004"/>
    <row r="17846" x14ac:dyDescent="0.55000000000000004"/>
    <row r="17847" x14ac:dyDescent="0.55000000000000004"/>
    <row r="17848" x14ac:dyDescent="0.55000000000000004"/>
    <row r="17849" x14ac:dyDescent="0.55000000000000004"/>
    <row r="17850" x14ac:dyDescent="0.55000000000000004"/>
    <row r="17851" x14ac:dyDescent="0.55000000000000004"/>
    <row r="17852" x14ac:dyDescent="0.55000000000000004"/>
    <row r="17853" x14ac:dyDescent="0.55000000000000004"/>
    <row r="17854" x14ac:dyDescent="0.55000000000000004"/>
    <row r="17855" x14ac:dyDescent="0.55000000000000004"/>
    <row r="17856" x14ac:dyDescent="0.55000000000000004"/>
    <row r="17857" x14ac:dyDescent="0.55000000000000004"/>
    <row r="17858" x14ac:dyDescent="0.55000000000000004"/>
    <row r="17859" x14ac:dyDescent="0.55000000000000004"/>
    <row r="17860" x14ac:dyDescent="0.55000000000000004"/>
    <row r="17861" x14ac:dyDescent="0.55000000000000004"/>
    <row r="17862" x14ac:dyDescent="0.55000000000000004"/>
    <row r="17863" x14ac:dyDescent="0.55000000000000004"/>
    <row r="17864" x14ac:dyDescent="0.55000000000000004"/>
    <row r="17865" x14ac:dyDescent="0.55000000000000004"/>
    <row r="17866" x14ac:dyDescent="0.55000000000000004"/>
    <row r="17867" x14ac:dyDescent="0.55000000000000004"/>
    <row r="17868" x14ac:dyDescent="0.55000000000000004"/>
    <row r="17869" x14ac:dyDescent="0.55000000000000004"/>
    <row r="17870" x14ac:dyDescent="0.55000000000000004"/>
    <row r="17871" x14ac:dyDescent="0.55000000000000004"/>
    <row r="17872" x14ac:dyDescent="0.55000000000000004"/>
    <row r="17873" x14ac:dyDescent="0.55000000000000004"/>
    <row r="17874" x14ac:dyDescent="0.55000000000000004"/>
    <row r="17875" x14ac:dyDescent="0.55000000000000004"/>
    <row r="17876" x14ac:dyDescent="0.55000000000000004"/>
    <row r="17877" x14ac:dyDescent="0.55000000000000004"/>
    <row r="17878" x14ac:dyDescent="0.55000000000000004"/>
    <row r="17879" x14ac:dyDescent="0.55000000000000004"/>
    <row r="17880" x14ac:dyDescent="0.55000000000000004"/>
    <row r="17881" x14ac:dyDescent="0.55000000000000004"/>
    <row r="17882" x14ac:dyDescent="0.55000000000000004"/>
    <row r="17883" x14ac:dyDescent="0.55000000000000004"/>
    <row r="17884" x14ac:dyDescent="0.55000000000000004"/>
    <row r="17885" x14ac:dyDescent="0.55000000000000004"/>
    <row r="17886" x14ac:dyDescent="0.55000000000000004"/>
    <row r="17887" x14ac:dyDescent="0.55000000000000004"/>
    <row r="17888" x14ac:dyDescent="0.55000000000000004"/>
    <row r="17889" x14ac:dyDescent="0.55000000000000004"/>
    <row r="17890" x14ac:dyDescent="0.55000000000000004"/>
    <row r="17891" x14ac:dyDescent="0.55000000000000004"/>
    <row r="17892" x14ac:dyDescent="0.55000000000000004"/>
    <row r="17893" x14ac:dyDescent="0.55000000000000004"/>
    <row r="17894" x14ac:dyDescent="0.55000000000000004"/>
    <row r="17895" x14ac:dyDescent="0.55000000000000004"/>
    <row r="17896" x14ac:dyDescent="0.55000000000000004"/>
    <row r="17897" x14ac:dyDescent="0.55000000000000004"/>
    <row r="17898" x14ac:dyDescent="0.55000000000000004"/>
    <row r="17899" x14ac:dyDescent="0.55000000000000004"/>
    <row r="17900" x14ac:dyDescent="0.55000000000000004"/>
    <row r="17901" x14ac:dyDescent="0.55000000000000004"/>
    <row r="17902" x14ac:dyDescent="0.55000000000000004"/>
    <row r="17903" x14ac:dyDescent="0.55000000000000004"/>
    <row r="17904" x14ac:dyDescent="0.55000000000000004"/>
    <row r="17905" x14ac:dyDescent="0.55000000000000004"/>
    <row r="17906" x14ac:dyDescent="0.55000000000000004"/>
    <row r="17907" x14ac:dyDescent="0.55000000000000004"/>
    <row r="17908" x14ac:dyDescent="0.55000000000000004"/>
    <row r="17909" x14ac:dyDescent="0.55000000000000004"/>
    <row r="17910" x14ac:dyDescent="0.55000000000000004"/>
    <row r="17911" x14ac:dyDescent="0.55000000000000004"/>
    <row r="17912" x14ac:dyDescent="0.55000000000000004"/>
    <row r="17913" x14ac:dyDescent="0.55000000000000004"/>
    <row r="17914" x14ac:dyDescent="0.55000000000000004"/>
    <row r="17915" x14ac:dyDescent="0.55000000000000004"/>
    <row r="17916" x14ac:dyDescent="0.55000000000000004"/>
    <row r="17917" x14ac:dyDescent="0.55000000000000004"/>
    <row r="17918" x14ac:dyDescent="0.55000000000000004"/>
    <row r="17919" x14ac:dyDescent="0.55000000000000004"/>
    <row r="17920" x14ac:dyDescent="0.55000000000000004"/>
    <row r="17921" x14ac:dyDescent="0.55000000000000004"/>
    <row r="17922" x14ac:dyDescent="0.55000000000000004"/>
    <row r="17923" x14ac:dyDescent="0.55000000000000004"/>
    <row r="17924" x14ac:dyDescent="0.55000000000000004"/>
    <row r="17925" x14ac:dyDescent="0.55000000000000004"/>
    <row r="17926" x14ac:dyDescent="0.55000000000000004"/>
    <row r="17927" x14ac:dyDescent="0.55000000000000004"/>
    <row r="17928" x14ac:dyDescent="0.55000000000000004"/>
    <row r="17929" x14ac:dyDescent="0.55000000000000004"/>
    <row r="17930" x14ac:dyDescent="0.55000000000000004"/>
    <row r="17931" x14ac:dyDescent="0.55000000000000004"/>
    <row r="17932" x14ac:dyDescent="0.55000000000000004"/>
    <row r="17933" x14ac:dyDescent="0.55000000000000004"/>
    <row r="17934" x14ac:dyDescent="0.55000000000000004"/>
    <row r="17935" x14ac:dyDescent="0.55000000000000004"/>
    <row r="17936" x14ac:dyDescent="0.55000000000000004"/>
    <row r="17937" x14ac:dyDescent="0.55000000000000004"/>
    <row r="17938" x14ac:dyDescent="0.55000000000000004"/>
    <row r="17939" x14ac:dyDescent="0.55000000000000004"/>
    <row r="17940" x14ac:dyDescent="0.55000000000000004"/>
    <row r="17941" x14ac:dyDescent="0.55000000000000004"/>
    <row r="17942" x14ac:dyDescent="0.55000000000000004"/>
    <row r="17943" x14ac:dyDescent="0.55000000000000004"/>
    <row r="17944" x14ac:dyDescent="0.55000000000000004"/>
    <row r="17945" x14ac:dyDescent="0.55000000000000004"/>
    <row r="17946" x14ac:dyDescent="0.55000000000000004"/>
    <row r="17947" x14ac:dyDescent="0.55000000000000004"/>
    <row r="17948" x14ac:dyDescent="0.55000000000000004"/>
    <row r="17949" x14ac:dyDescent="0.55000000000000004"/>
    <row r="17950" x14ac:dyDescent="0.55000000000000004"/>
    <row r="17951" x14ac:dyDescent="0.55000000000000004"/>
    <row r="17952" x14ac:dyDescent="0.55000000000000004"/>
    <row r="17953" x14ac:dyDescent="0.55000000000000004"/>
    <row r="17954" x14ac:dyDescent="0.55000000000000004"/>
    <row r="17955" x14ac:dyDescent="0.55000000000000004"/>
    <row r="17956" x14ac:dyDescent="0.55000000000000004"/>
    <row r="17957" x14ac:dyDescent="0.55000000000000004"/>
    <row r="17958" x14ac:dyDescent="0.55000000000000004"/>
    <row r="17959" x14ac:dyDescent="0.55000000000000004"/>
    <row r="17960" x14ac:dyDescent="0.55000000000000004"/>
    <row r="17961" x14ac:dyDescent="0.55000000000000004"/>
    <row r="17962" x14ac:dyDescent="0.55000000000000004"/>
    <row r="17963" x14ac:dyDescent="0.55000000000000004"/>
    <row r="17964" x14ac:dyDescent="0.55000000000000004"/>
    <row r="17965" x14ac:dyDescent="0.55000000000000004"/>
    <row r="17966" x14ac:dyDescent="0.55000000000000004"/>
    <row r="17967" x14ac:dyDescent="0.55000000000000004"/>
    <row r="17968" x14ac:dyDescent="0.55000000000000004"/>
    <row r="17969" x14ac:dyDescent="0.55000000000000004"/>
    <row r="17970" x14ac:dyDescent="0.55000000000000004"/>
    <row r="17971" x14ac:dyDescent="0.55000000000000004"/>
    <row r="17972" x14ac:dyDescent="0.55000000000000004"/>
    <row r="17973" x14ac:dyDescent="0.55000000000000004"/>
    <row r="17974" x14ac:dyDescent="0.55000000000000004"/>
    <row r="17975" x14ac:dyDescent="0.55000000000000004"/>
    <row r="17976" x14ac:dyDescent="0.55000000000000004"/>
    <row r="17977" x14ac:dyDescent="0.55000000000000004"/>
    <row r="17978" x14ac:dyDescent="0.55000000000000004"/>
    <row r="17979" x14ac:dyDescent="0.55000000000000004"/>
    <row r="17980" x14ac:dyDescent="0.55000000000000004"/>
    <row r="17981" x14ac:dyDescent="0.55000000000000004"/>
    <row r="17982" x14ac:dyDescent="0.55000000000000004"/>
    <row r="17983" x14ac:dyDescent="0.55000000000000004"/>
    <row r="17984" x14ac:dyDescent="0.55000000000000004"/>
    <row r="17985" x14ac:dyDescent="0.55000000000000004"/>
    <row r="17986" x14ac:dyDescent="0.55000000000000004"/>
    <row r="17987" x14ac:dyDescent="0.55000000000000004"/>
    <row r="17988" x14ac:dyDescent="0.55000000000000004"/>
    <row r="17989" x14ac:dyDescent="0.55000000000000004"/>
    <row r="17990" x14ac:dyDescent="0.55000000000000004"/>
    <row r="17991" x14ac:dyDescent="0.55000000000000004"/>
    <row r="17992" x14ac:dyDescent="0.55000000000000004"/>
    <row r="17993" x14ac:dyDescent="0.55000000000000004"/>
    <row r="17994" x14ac:dyDescent="0.55000000000000004"/>
    <row r="17995" x14ac:dyDescent="0.55000000000000004"/>
    <row r="17996" x14ac:dyDescent="0.55000000000000004"/>
    <row r="17997" x14ac:dyDescent="0.55000000000000004"/>
    <row r="17998" x14ac:dyDescent="0.55000000000000004"/>
    <row r="17999" x14ac:dyDescent="0.55000000000000004"/>
    <row r="18000" x14ac:dyDescent="0.55000000000000004"/>
    <row r="18001" x14ac:dyDescent="0.55000000000000004"/>
    <row r="18002" x14ac:dyDescent="0.55000000000000004"/>
    <row r="18003" x14ac:dyDescent="0.55000000000000004"/>
    <row r="18004" x14ac:dyDescent="0.55000000000000004"/>
    <row r="18005" x14ac:dyDescent="0.55000000000000004"/>
    <row r="18006" x14ac:dyDescent="0.55000000000000004"/>
    <row r="18007" x14ac:dyDescent="0.55000000000000004"/>
    <row r="18008" x14ac:dyDescent="0.55000000000000004"/>
    <row r="18009" x14ac:dyDescent="0.55000000000000004"/>
    <row r="18010" x14ac:dyDescent="0.55000000000000004"/>
    <row r="18011" x14ac:dyDescent="0.55000000000000004"/>
    <row r="18012" x14ac:dyDescent="0.55000000000000004"/>
    <row r="18013" x14ac:dyDescent="0.55000000000000004"/>
    <row r="18014" x14ac:dyDescent="0.55000000000000004"/>
    <row r="18015" x14ac:dyDescent="0.55000000000000004"/>
    <row r="18016" x14ac:dyDescent="0.55000000000000004"/>
    <row r="18017" x14ac:dyDescent="0.55000000000000004"/>
    <row r="18018" x14ac:dyDescent="0.55000000000000004"/>
    <row r="18019" x14ac:dyDescent="0.55000000000000004"/>
    <row r="18020" x14ac:dyDescent="0.55000000000000004"/>
    <row r="18021" x14ac:dyDescent="0.55000000000000004"/>
    <row r="18022" x14ac:dyDescent="0.55000000000000004"/>
    <row r="18023" x14ac:dyDescent="0.55000000000000004"/>
    <row r="18024" x14ac:dyDescent="0.55000000000000004"/>
    <row r="18025" x14ac:dyDescent="0.55000000000000004"/>
    <row r="18026" x14ac:dyDescent="0.55000000000000004"/>
    <row r="18027" x14ac:dyDescent="0.55000000000000004"/>
    <row r="18028" x14ac:dyDescent="0.55000000000000004"/>
    <row r="18029" x14ac:dyDescent="0.55000000000000004"/>
    <row r="18030" x14ac:dyDescent="0.55000000000000004"/>
    <row r="18031" x14ac:dyDescent="0.55000000000000004"/>
    <row r="18032" x14ac:dyDescent="0.55000000000000004"/>
    <row r="18033" x14ac:dyDescent="0.55000000000000004"/>
    <row r="18034" x14ac:dyDescent="0.55000000000000004"/>
    <row r="18035" x14ac:dyDescent="0.55000000000000004"/>
    <row r="18036" x14ac:dyDescent="0.55000000000000004"/>
    <row r="18037" x14ac:dyDescent="0.55000000000000004"/>
    <row r="18038" x14ac:dyDescent="0.55000000000000004"/>
    <row r="18039" x14ac:dyDescent="0.55000000000000004"/>
    <row r="18040" x14ac:dyDescent="0.55000000000000004"/>
    <row r="18041" x14ac:dyDescent="0.55000000000000004"/>
    <row r="18042" x14ac:dyDescent="0.55000000000000004"/>
    <row r="18043" x14ac:dyDescent="0.55000000000000004"/>
    <row r="18044" x14ac:dyDescent="0.55000000000000004"/>
    <row r="18045" x14ac:dyDescent="0.55000000000000004"/>
    <row r="18046" x14ac:dyDescent="0.55000000000000004"/>
    <row r="18047" x14ac:dyDescent="0.55000000000000004"/>
    <row r="18048" x14ac:dyDescent="0.55000000000000004"/>
    <row r="18049" x14ac:dyDescent="0.55000000000000004"/>
    <row r="18050" x14ac:dyDescent="0.55000000000000004"/>
    <row r="18051" x14ac:dyDescent="0.55000000000000004"/>
    <row r="18052" x14ac:dyDescent="0.55000000000000004"/>
    <row r="18053" x14ac:dyDescent="0.55000000000000004"/>
    <row r="18054" x14ac:dyDescent="0.55000000000000004"/>
    <row r="18055" x14ac:dyDescent="0.55000000000000004"/>
    <row r="18056" x14ac:dyDescent="0.55000000000000004"/>
    <row r="18057" x14ac:dyDescent="0.55000000000000004"/>
    <row r="18058" x14ac:dyDescent="0.55000000000000004"/>
    <row r="18059" x14ac:dyDescent="0.55000000000000004"/>
    <row r="18060" x14ac:dyDescent="0.55000000000000004"/>
    <row r="18061" x14ac:dyDescent="0.55000000000000004"/>
    <row r="18062" x14ac:dyDescent="0.55000000000000004"/>
    <row r="18063" x14ac:dyDescent="0.55000000000000004"/>
    <row r="18064" x14ac:dyDescent="0.55000000000000004"/>
    <row r="18065" x14ac:dyDescent="0.55000000000000004"/>
    <row r="18066" x14ac:dyDescent="0.55000000000000004"/>
    <row r="18067" x14ac:dyDescent="0.55000000000000004"/>
    <row r="18068" x14ac:dyDescent="0.55000000000000004"/>
    <row r="18069" x14ac:dyDescent="0.55000000000000004"/>
    <row r="18070" x14ac:dyDescent="0.55000000000000004"/>
    <row r="18071" x14ac:dyDescent="0.55000000000000004"/>
    <row r="18072" x14ac:dyDescent="0.55000000000000004"/>
    <row r="18073" x14ac:dyDescent="0.55000000000000004"/>
    <row r="18074" x14ac:dyDescent="0.55000000000000004"/>
    <row r="18075" x14ac:dyDescent="0.55000000000000004"/>
    <row r="18076" x14ac:dyDescent="0.55000000000000004"/>
    <row r="18077" x14ac:dyDescent="0.55000000000000004"/>
    <row r="18078" x14ac:dyDescent="0.55000000000000004"/>
    <row r="18079" x14ac:dyDescent="0.55000000000000004"/>
    <row r="18080" x14ac:dyDescent="0.55000000000000004"/>
    <row r="18081" x14ac:dyDescent="0.55000000000000004"/>
    <row r="18082" x14ac:dyDescent="0.55000000000000004"/>
    <row r="18083" x14ac:dyDescent="0.55000000000000004"/>
    <row r="18084" x14ac:dyDescent="0.55000000000000004"/>
    <row r="18085" x14ac:dyDescent="0.55000000000000004"/>
    <row r="18086" x14ac:dyDescent="0.55000000000000004"/>
    <row r="18087" x14ac:dyDescent="0.55000000000000004"/>
    <row r="18088" x14ac:dyDescent="0.55000000000000004"/>
    <row r="18089" x14ac:dyDescent="0.55000000000000004"/>
    <row r="18090" x14ac:dyDescent="0.55000000000000004"/>
    <row r="18091" x14ac:dyDescent="0.55000000000000004"/>
    <row r="18092" x14ac:dyDescent="0.55000000000000004"/>
    <row r="18093" x14ac:dyDescent="0.55000000000000004"/>
    <row r="18094" x14ac:dyDescent="0.55000000000000004"/>
    <row r="18095" x14ac:dyDescent="0.55000000000000004"/>
    <row r="18096" x14ac:dyDescent="0.55000000000000004"/>
    <row r="18097" x14ac:dyDescent="0.55000000000000004"/>
    <row r="18098" x14ac:dyDescent="0.55000000000000004"/>
    <row r="18099" x14ac:dyDescent="0.55000000000000004"/>
    <row r="18100" x14ac:dyDescent="0.55000000000000004"/>
    <row r="18101" x14ac:dyDescent="0.55000000000000004"/>
    <row r="18102" x14ac:dyDescent="0.55000000000000004"/>
    <row r="18103" x14ac:dyDescent="0.55000000000000004"/>
    <row r="18104" x14ac:dyDescent="0.55000000000000004"/>
    <row r="18105" x14ac:dyDescent="0.55000000000000004"/>
    <row r="18106" x14ac:dyDescent="0.55000000000000004"/>
    <row r="18107" x14ac:dyDescent="0.55000000000000004"/>
    <row r="18108" x14ac:dyDescent="0.55000000000000004"/>
    <row r="18109" x14ac:dyDescent="0.55000000000000004"/>
    <row r="18110" x14ac:dyDescent="0.55000000000000004"/>
    <row r="18111" x14ac:dyDescent="0.55000000000000004"/>
    <row r="18112" x14ac:dyDescent="0.55000000000000004"/>
    <row r="18113" x14ac:dyDescent="0.55000000000000004"/>
    <row r="18114" x14ac:dyDescent="0.55000000000000004"/>
    <row r="18115" x14ac:dyDescent="0.55000000000000004"/>
    <row r="18116" x14ac:dyDescent="0.55000000000000004"/>
    <row r="18117" x14ac:dyDescent="0.55000000000000004"/>
    <row r="18118" x14ac:dyDescent="0.55000000000000004"/>
    <row r="18119" x14ac:dyDescent="0.55000000000000004"/>
    <row r="18120" x14ac:dyDescent="0.55000000000000004"/>
    <row r="18121" x14ac:dyDescent="0.55000000000000004"/>
    <row r="18122" x14ac:dyDescent="0.55000000000000004"/>
    <row r="18123" x14ac:dyDescent="0.55000000000000004"/>
    <row r="18124" x14ac:dyDescent="0.55000000000000004"/>
    <row r="18125" x14ac:dyDescent="0.55000000000000004"/>
    <row r="18126" x14ac:dyDescent="0.55000000000000004"/>
    <row r="18127" x14ac:dyDescent="0.55000000000000004"/>
    <row r="18128" x14ac:dyDescent="0.55000000000000004"/>
    <row r="18129" x14ac:dyDescent="0.55000000000000004"/>
    <row r="18130" x14ac:dyDescent="0.55000000000000004"/>
    <row r="18131" x14ac:dyDescent="0.55000000000000004"/>
    <row r="18132" x14ac:dyDescent="0.55000000000000004"/>
    <row r="18133" x14ac:dyDescent="0.55000000000000004"/>
    <row r="18134" x14ac:dyDescent="0.55000000000000004"/>
    <row r="18135" x14ac:dyDescent="0.55000000000000004"/>
    <row r="18136" x14ac:dyDescent="0.55000000000000004"/>
    <row r="18137" x14ac:dyDescent="0.55000000000000004"/>
    <row r="18138" x14ac:dyDescent="0.55000000000000004"/>
    <row r="18139" x14ac:dyDescent="0.55000000000000004"/>
    <row r="18140" x14ac:dyDescent="0.55000000000000004"/>
    <row r="18141" x14ac:dyDescent="0.55000000000000004"/>
    <row r="18142" x14ac:dyDescent="0.55000000000000004"/>
    <row r="18143" x14ac:dyDescent="0.55000000000000004"/>
    <row r="18144" x14ac:dyDescent="0.55000000000000004"/>
    <row r="18145" x14ac:dyDescent="0.55000000000000004"/>
    <row r="18146" x14ac:dyDescent="0.55000000000000004"/>
    <row r="18147" x14ac:dyDescent="0.55000000000000004"/>
    <row r="18148" x14ac:dyDescent="0.55000000000000004"/>
    <row r="18149" x14ac:dyDescent="0.55000000000000004"/>
    <row r="18150" x14ac:dyDescent="0.55000000000000004"/>
    <row r="18151" x14ac:dyDescent="0.55000000000000004"/>
    <row r="18152" x14ac:dyDescent="0.55000000000000004"/>
    <row r="18153" x14ac:dyDescent="0.55000000000000004"/>
    <row r="18154" x14ac:dyDescent="0.55000000000000004"/>
    <row r="18155" x14ac:dyDescent="0.55000000000000004"/>
    <row r="18156" x14ac:dyDescent="0.55000000000000004"/>
    <row r="18157" x14ac:dyDescent="0.55000000000000004"/>
    <row r="18158" x14ac:dyDescent="0.55000000000000004"/>
    <row r="18159" x14ac:dyDescent="0.55000000000000004"/>
    <row r="18160" x14ac:dyDescent="0.55000000000000004"/>
    <row r="18161" x14ac:dyDescent="0.55000000000000004"/>
    <row r="18162" x14ac:dyDescent="0.55000000000000004"/>
    <row r="18163" x14ac:dyDescent="0.55000000000000004"/>
    <row r="18164" x14ac:dyDescent="0.55000000000000004"/>
    <row r="18165" x14ac:dyDescent="0.55000000000000004"/>
    <row r="18166" x14ac:dyDescent="0.55000000000000004"/>
    <row r="18167" x14ac:dyDescent="0.55000000000000004"/>
    <row r="18168" x14ac:dyDescent="0.55000000000000004"/>
    <row r="18169" x14ac:dyDescent="0.55000000000000004"/>
    <row r="18170" x14ac:dyDescent="0.55000000000000004"/>
    <row r="18171" x14ac:dyDescent="0.55000000000000004"/>
    <row r="18172" x14ac:dyDescent="0.55000000000000004"/>
    <row r="18173" x14ac:dyDescent="0.55000000000000004"/>
    <row r="18174" x14ac:dyDescent="0.55000000000000004"/>
    <row r="18175" x14ac:dyDescent="0.55000000000000004"/>
    <row r="18176" x14ac:dyDescent="0.55000000000000004"/>
    <row r="18177" x14ac:dyDescent="0.55000000000000004"/>
    <row r="18178" x14ac:dyDescent="0.55000000000000004"/>
    <row r="18179" x14ac:dyDescent="0.55000000000000004"/>
    <row r="18180" x14ac:dyDescent="0.55000000000000004"/>
    <row r="18181" x14ac:dyDescent="0.55000000000000004"/>
    <row r="18182" x14ac:dyDescent="0.55000000000000004"/>
    <row r="18183" x14ac:dyDescent="0.55000000000000004"/>
    <row r="18184" x14ac:dyDescent="0.55000000000000004"/>
    <row r="18185" x14ac:dyDescent="0.55000000000000004"/>
    <row r="18186" x14ac:dyDescent="0.55000000000000004"/>
    <row r="18187" x14ac:dyDescent="0.55000000000000004"/>
    <row r="18188" x14ac:dyDescent="0.55000000000000004"/>
    <row r="18189" x14ac:dyDescent="0.55000000000000004"/>
    <row r="18190" x14ac:dyDescent="0.55000000000000004"/>
    <row r="18191" x14ac:dyDescent="0.55000000000000004"/>
    <row r="18192" x14ac:dyDescent="0.55000000000000004"/>
    <row r="18193" x14ac:dyDescent="0.55000000000000004"/>
    <row r="18194" x14ac:dyDescent="0.55000000000000004"/>
    <row r="18195" x14ac:dyDescent="0.55000000000000004"/>
    <row r="18196" x14ac:dyDescent="0.55000000000000004"/>
    <row r="18197" x14ac:dyDescent="0.55000000000000004"/>
    <row r="18198" x14ac:dyDescent="0.55000000000000004"/>
    <row r="18199" x14ac:dyDescent="0.55000000000000004"/>
    <row r="18200" x14ac:dyDescent="0.55000000000000004"/>
    <row r="18201" x14ac:dyDescent="0.55000000000000004"/>
    <row r="18202" x14ac:dyDescent="0.55000000000000004"/>
    <row r="18203" x14ac:dyDescent="0.55000000000000004"/>
    <row r="18204" x14ac:dyDescent="0.55000000000000004"/>
    <row r="18205" x14ac:dyDescent="0.55000000000000004"/>
    <row r="18206" x14ac:dyDescent="0.55000000000000004"/>
    <row r="18207" x14ac:dyDescent="0.55000000000000004"/>
    <row r="18208" x14ac:dyDescent="0.55000000000000004"/>
    <row r="18209" x14ac:dyDescent="0.55000000000000004"/>
    <row r="18210" x14ac:dyDescent="0.55000000000000004"/>
    <row r="18211" x14ac:dyDescent="0.55000000000000004"/>
    <row r="18212" x14ac:dyDescent="0.55000000000000004"/>
    <row r="18213" x14ac:dyDescent="0.55000000000000004"/>
    <row r="18214" x14ac:dyDescent="0.55000000000000004"/>
    <row r="18215" x14ac:dyDescent="0.55000000000000004"/>
    <row r="18216" x14ac:dyDescent="0.55000000000000004"/>
    <row r="18217" x14ac:dyDescent="0.55000000000000004"/>
    <row r="18218" x14ac:dyDescent="0.55000000000000004"/>
    <row r="18219" x14ac:dyDescent="0.55000000000000004"/>
    <row r="18220" x14ac:dyDescent="0.55000000000000004"/>
    <row r="18221" x14ac:dyDescent="0.55000000000000004"/>
    <row r="18222" x14ac:dyDescent="0.55000000000000004"/>
    <row r="18223" x14ac:dyDescent="0.55000000000000004"/>
    <row r="18224" x14ac:dyDescent="0.55000000000000004"/>
    <row r="18225" x14ac:dyDescent="0.55000000000000004"/>
    <row r="18226" x14ac:dyDescent="0.55000000000000004"/>
    <row r="18227" x14ac:dyDescent="0.55000000000000004"/>
    <row r="18228" x14ac:dyDescent="0.55000000000000004"/>
    <row r="18229" x14ac:dyDescent="0.55000000000000004"/>
    <row r="18230" x14ac:dyDescent="0.55000000000000004"/>
    <row r="18231" x14ac:dyDescent="0.55000000000000004"/>
    <row r="18232" x14ac:dyDescent="0.55000000000000004"/>
    <row r="18233" x14ac:dyDescent="0.55000000000000004"/>
    <row r="18234" x14ac:dyDescent="0.55000000000000004"/>
    <row r="18235" x14ac:dyDescent="0.55000000000000004"/>
    <row r="18236" x14ac:dyDescent="0.55000000000000004"/>
    <row r="18237" x14ac:dyDescent="0.55000000000000004"/>
    <row r="18238" x14ac:dyDescent="0.55000000000000004"/>
    <row r="18239" x14ac:dyDescent="0.55000000000000004"/>
    <row r="18240" x14ac:dyDescent="0.55000000000000004"/>
    <row r="18241" x14ac:dyDescent="0.55000000000000004"/>
    <row r="18242" x14ac:dyDescent="0.55000000000000004"/>
    <row r="18243" x14ac:dyDescent="0.55000000000000004"/>
    <row r="18244" x14ac:dyDescent="0.55000000000000004"/>
    <row r="18245" x14ac:dyDescent="0.55000000000000004"/>
    <row r="18246" x14ac:dyDescent="0.55000000000000004"/>
    <row r="18247" x14ac:dyDescent="0.55000000000000004"/>
    <row r="18248" x14ac:dyDescent="0.55000000000000004"/>
    <row r="18249" x14ac:dyDescent="0.55000000000000004"/>
    <row r="18250" x14ac:dyDescent="0.55000000000000004"/>
    <row r="18251" x14ac:dyDescent="0.55000000000000004"/>
    <row r="18252" x14ac:dyDescent="0.55000000000000004"/>
    <row r="18253" x14ac:dyDescent="0.55000000000000004"/>
    <row r="18254" x14ac:dyDescent="0.55000000000000004"/>
    <row r="18255" x14ac:dyDescent="0.55000000000000004"/>
    <row r="18256" x14ac:dyDescent="0.55000000000000004"/>
    <row r="18257" x14ac:dyDescent="0.55000000000000004"/>
    <row r="18258" x14ac:dyDescent="0.55000000000000004"/>
    <row r="18259" x14ac:dyDescent="0.55000000000000004"/>
    <row r="18260" x14ac:dyDescent="0.55000000000000004"/>
    <row r="18261" x14ac:dyDescent="0.55000000000000004"/>
    <row r="18262" x14ac:dyDescent="0.55000000000000004"/>
    <row r="18263" x14ac:dyDescent="0.55000000000000004"/>
    <row r="18264" x14ac:dyDescent="0.55000000000000004"/>
    <row r="18265" x14ac:dyDescent="0.55000000000000004"/>
    <row r="18266" x14ac:dyDescent="0.55000000000000004"/>
    <row r="18267" x14ac:dyDescent="0.55000000000000004"/>
    <row r="18268" x14ac:dyDescent="0.55000000000000004"/>
    <row r="18269" x14ac:dyDescent="0.55000000000000004"/>
    <row r="18270" x14ac:dyDescent="0.55000000000000004"/>
    <row r="18271" x14ac:dyDescent="0.55000000000000004"/>
    <row r="18272" x14ac:dyDescent="0.55000000000000004"/>
    <row r="18273" x14ac:dyDescent="0.55000000000000004"/>
    <row r="18274" x14ac:dyDescent="0.55000000000000004"/>
    <row r="18275" x14ac:dyDescent="0.55000000000000004"/>
    <row r="18276" x14ac:dyDescent="0.55000000000000004"/>
    <row r="18277" x14ac:dyDescent="0.55000000000000004"/>
    <row r="18278" x14ac:dyDescent="0.55000000000000004"/>
    <row r="18279" x14ac:dyDescent="0.55000000000000004"/>
    <row r="18280" x14ac:dyDescent="0.55000000000000004"/>
    <row r="18281" x14ac:dyDescent="0.55000000000000004"/>
    <row r="18282" x14ac:dyDescent="0.55000000000000004"/>
    <row r="18283" x14ac:dyDescent="0.55000000000000004"/>
    <row r="18284" x14ac:dyDescent="0.55000000000000004"/>
    <row r="18285" x14ac:dyDescent="0.55000000000000004"/>
    <row r="18286" x14ac:dyDescent="0.55000000000000004"/>
    <row r="18287" x14ac:dyDescent="0.55000000000000004"/>
    <row r="18288" x14ac:dyDescent="0.55000000000000004"/>
    <row r="18289" x14ac:dyDescent="0.55000000000000004"/>
    <row r="18290" x14ac:dyDescent="0.55000000000000004"/>
    <row r="18291" x14ac:dyDescent="0.55000000000000004"/>
    <row r="18292" x14ac:dyDescent="0.55000000000000004"/>
    <row r="18293" x14ac:dyDescent="0.55000000000000004"/>
    <row r="18294" x14ac:dyDescent="0.55000000000000004"/>
    <row r="18295" x14ac:dyDescent="0.55000000000000004"/>
    <row r="18296" x14ac:dyDescent="0.55000000000000004"/>
    <row r="18297" x14ac:dyDescent="0.55000000000000004"/>
    <row r="18298" x14ac:dyDescent="0.55000000000000004"/>
    <row r="18299" x14ac:dyDescent="0.55000000000000004"/>
    <row r="18300" x14ac:dyDescent="0.55000000000000004"/>
    <row r="18301" x14ac:dyDescent="0.55000000000000004"/>
    <row r="18302" x14ac:dyDescent="0.55000000000000004"/>
    <row r="18303" x14ac:dyDescent="0.55000000000000004"/>
    <row r="18304" x14ac:dyDescent="0.55000000000000004"/>
    <row r="18305" x14ac:dyDescent="0.55000000000000004"/>
    <row r="18306" x14ac:dyDescent="0.55000000000000004"/>
    <row r="18307" x14ac:dyDescent="0.55000000000000004"/>
    <row r="18308" x14ac:dyDescent="0.55000000000000004"/>
    <row r="18309" x14ac:dyDescent="0.55000000000000004"/>
    <row r="18310" x14ac:dyDescent="0.55000000000000004"/>
    <row r="18311" x14ac:dyDescent="0.55000000000000004"/>
    <row r="18312" x14ac:dyDescent="0.55000000000000004"/>
    <row r="18313" x14ac:dyDescent="0.55000000000000004"/>
    <row r="18314" x14ac:dyDescent="0.55000000000000004"/>
    <row r="18315" x14ac:dyDescent="0.55000000000000004"/>
    <row r="18316" x14ac:dyDescent="0.55000000000000004"/>
    <row r="18317" x14ac:dyDescent="0.55000000000000004"/>
    <row r="18318" x14ac:dyDescent="0.55000000000000004"/>
    <row r="18319" x14ac:dyDescent="0.55000000000000004"/>
    <row r="18320" x14ac:dyDescent="0.55000000000000004"/>
    <row r="18321" x14ac:dyDescent="0.55000000000000004"/>
    <row r="18322" x14ac:dyDescent="0.55000000000000004"/>
    <row r="18323" x14ac:dyDescent="0.55000000000000004"/>
    <row r="18324" x14ac:dyDescent="0.55000000000000004"/>
    <row r="18325" x14ac:dyDescent="0.55000000000000004"/>
    <row r="18326" x14ac:dyDescent="0.55000000000000004"/>
    <row r="18327" x14ac:dyDescent="0.55000000000000004"/>
    <row r="18328" x14ac:dyDescent="0.55000000000000004"/>
    <row r="18329" x14ac:dyDescent="0.55000000000000004"/>
    <row r="18330" x14ac:dyDescent="0.55000000000000004"/>
    <row r="18331" x14ac:dyDescent="0.55000000000000004"/>
    <row r="18332" x14ac:dyDescent="0.55000000000000004"/>
    <row r="18333" x14ac:dyDescent="0.55000000000000004"/>
    <row r="18334" x14ac:dyDescent="0.55000000000000004"/>
    <row r="18335" x14ac:dyDescent="0.55000000000000004"/>
    <row r="18336" x14ac:dyDescent="0.55000000000000004"/>
    <row r="18337" x14ac:dyDescent="0.55000000000000004"/>
    <row r="18338" x14ac:dyDescent="0.55000000000000004"/>
    <row r="18339" x14ac:dyDescent="0.55000000000000004"/>
    <row r="18340" x14ac:dyDescent="0.55000000000000004"/>
    <row r="18341" x14ac:dyDescent="0.55000000000000004"/>
    <row r="18342" x14ac:dyDescent="0.55000000000000004"/>
    <row r="18343" x14ac:dyDescent="0.55000000000000004"/>
    <row r="18344" x14ac:dyDescent="0.55000000000000004"/>
    <row r="18345" x14ac:dyDescent="0.55000000000000004"/>
    <row r="18346" x14ac:dyDescent="0.55000000000000004"/>
    <row r="18347" x14ac:dyDescent="0.55000000000000004"/>
    <row r="18348" x14ac:dyDescent="0.55000000000000004"/>
    <row r="18349" x14ac:dyDescent="0.55000000000000004"/>
    <row r="18350" x14ac:dyDescent="0.55000000000000004"/>
    <row r="18351" x14ac:dyDescent="0.55000000000000004"/>
    <row r="18352" x14ac:dyDescent="0.55000000000000004"/>
    <row r="18353" x14ac:dyDescent="0.55000000000000004"/>
    <row r="18354" x14ac:dyDescent="0.55000000000000004"/>
    <row r="18355" x14ac:dyDescent="0.55000000000000004"/>
    <row r="18356" x14ac:dyDescent="0.55000000000000004"/>
    <row r="18357" x14ac:dyDescent="0.55000000000000004"/>
    <row r="18358" x14ac:dyDescent="0.55000000000000004"/>
    <row r="18359" x14ac:dyDescent="0.55000000000000004"/>
    <row r="18360" x14ac:dyDescent="0.55000000000000004"/>
    <row r="18361" x14ac:dyDescent="0.55000000000000004"/>
    <row r="18362" x14ac:dyDescent="0.55000000000000004"/>
    <row r="18363" x14ac:dyDescent="0.55000000000000004"/>
    <row r="18364" x14ac:dyDescent="0.55000000000000004"/>
    <row r="18365" x14ac:dyDescent="0.55000000000000004"/>
    <row r="18366" x14ac:dyDescent="0.55000000000000004"/>
    <row r="18367" x14ac:dyDescent="0.55000000000000004"/>
    <row r="18368" x14ac:dyDescent="0.55000000000000004"/>
    <row r="18369" x14ac:dyDescent="0.55000000000000004"/>
    <row r="18370" x14ac:dyDescent="0.55000000000000004"/>
    <row r="18371" x14ac:dyDescent="0.55000000000000004"/>
    <row r="18372" x14ac:dyDescent="0.55000000000000004"/>
    <row r="18373" x14ac:dyDescent="0.55000000000000004"/>
    <row r="18374" x14ac:dyDescent="0.55000000000000004"/>
    <row r="18375" x14ac:dyDescent="0.55000000000000004"/>
    <row r="18376" x14ac:dyDescent="0.55000000000000004"/>
    <row r="18377" x14ac:dyDescent="0.55000000000000004"/>
    <row r="18378" x14ac:dyDescent="0.55000000000000004"/>
    <row r="18379" x14ac:dyDescent="0.55000000000000004"/>
    <row r="18380" x14ac:dyDescent="0.55000000000000004"/>
    <row r="18381" x14ac:dyDescent="0.55000000000000004"/>
    <row r="18382" x14ac:dyDescent="0.55000000000000004"/>
    <row r="18383" x14ac:dyDescent="0.55000000000000004"/>
    <row r="18384" x14ac:dyDescent="0.55000000000000004"/>
    <row r="18385" x14ac:dyDescent="0.55000000000000004"/>
    <row r="18386" x14ac:dyDescent="0.55000000000000004"/>
    <row r="18387" x14ac:dyDescent="0.55000000000000004"/>
    <row r="18388" x14ac:dyDescent="0.55000000000000004"/>
    <row r="18389" x14ac:dyDescent="0.55000000000000004"/>
    <row r="18390" x14ac:dyDescent="0.55000000000000004"/>
    <row r="18391" x14ac:dyDescent="0.55000000000000004"/>
    <row r="18392" x14ac:dyDescent="0.55000000000000004"/>
    <row r="18393" x14ac:dyDescent="0.55000000000000004"/>
    <row r="18394" x14ac:dyDescent="0.55000000000000004"/>
    <row r="18395" x14ac:dyDescent="0.55000000000000004"/>
    <row r="18396" x14ac:dyDescent="0.55000000000000004"/>
    <row r="18397" x14ac:dyDescent="0.55000000000000004"/>
    <row r="18398" x14ac:dyDescent="0.55000000000000004"/>
    <row r="18399" x14ac:dyDescent="0.55000000000000004"/>
    <row r="18400" x14ac:dyDescent="0.55000000000000004"/>
    <row r="18401" x14ac:dyDescent="0.55000000000000004"/>
    <row r="18402" x14ac:dyDescent="0.55000000000000004"/>
    <row r="18403" x14ac:dyDescent="0.55000000000000004"/>
    <row r="18404" x14ac:dyDescent="0.55000000000000004"/>
    <row r="18405" x14ac:dyDescent="0.55000000000000004"/>
    <row r="18406" x14ac:dyDescent="0.55000000000000004"/>
    <row r="18407" x14ac:dyDescent="0.55000000000000004"/>
    <row r="18408" x14ac:dyDescent="0.55000000000000004"/>
    <row r="18409" x14ac:dyDescent="0.55000000000000004"/>
    <row r="18410" x14ac:dyDescent="0.55000000000000004"/>
    <row r="18411" x14ac:dyDescent="0.55000000000000004"/>
    <row r="18412" x14ac:dyDescent="0.55000000000000004"/>
    <row r="18413" x14ac:dyDescent="0.55000000000000004"/>
    <row r="18414" x14ac:dyDescent="0.55000000000000004"/>
    <row r="18415" x14ac:dyDescent="0.55000000000000004"/>
    <row r="18416" x14ac:dyDescent="0.55000000000000004"/>
    <row r="18417" x14ac:dyDescent="0.55000000000000004"/>
    <row r="18418" x14ac:dyDescent="0.55000000000000004"/>
    <row r="18419" x14ac:dyDescent="0.55000000000000004"/>
    <row r="18420" x14ac:dyDescent="0.55000000000000004"/>
    <row r="18421" x14ac:dyDescent="0.55000000000000004"/>
    <row r="18422" x14ac:dyDescent="0.55000000000000004"/>
    <row r="18423" x14ac:dyDescent="0.55000000000000004"/>
    <row r="18424" x14ac:dyDescent="0.55000000000000004"/>
    <row r="18425" x14ac:dyDescent="0.55000000000000004"/>
    <row r="18426" x14ac:dyDescent="0.55000000000000004"/>
    <row r="18427" x14ac:dyDescent="0.55000000000000004"/>
    <row r="18428" x14ac:dyDescent="0.55000000000000004"/>
    <row r="18429" x14ac:dyDescent="0.55000000000000004"/>
    <row r="18430" x14ac:dyDescent="0.55000000000000004"/>
    <row r="18431" x14ac:dyDescent="0.55000000000000004"/>
    <row r="18432" x14ac:dyDescent="0.55000000000000004"/>
    <row r="18433" x14ac:dyDescent="0.55000000000000004"/>
    <row r="18434" x14ac:dyDescent="0.55000000000000004"/>
    <row r="18435" x14ac:dyDescent="0.55000000000000004"/>
    <row r="18436" x14ac:dyDescent="0.55000000000000004"/>
    <row r="18437" x14ac:dyDescent="0.55000000000000004"/>
    <row r="18438" x14ac:dyDescent="0.55000000000000004"/>
    <row r="18439" x14ac:dyDescent="0.55000000000000004"/>
    <row r="18440" x14ac:dyDescent="0.55000000000000004"/>
    <row r="18441" x14ac:dyDescent="0.55000000000000004"/>
    <row r="18442" x14ac:dyDescent="0.55000000000000004"/>
    <row r="18443" x14ac:dyDescent="0.55000000000000004"/>
    <row r="18444" x14ac:dyDescent="0.55000000000000004"/>
    <row r="18445" x14ac:dyDescent="0.55000000000000004"/>
    <row r="18446" x14ac:dyDescent="0.55000000000000004"/>
    <row r="18447" x14ac:dyDescent="0.55000000000000004"/>
    <row r="18448" x14ac:dyDescent="0.55000000000000004"/>
    <row r="18449" x14ac:dyDescent="0.55000000000000004"/>
    <row r="18450" x14ac:dyDescent="0.55000000000000004"/>
    <row r="18451" x14ac:dyDescent="0.55000000000000004"/>
    <row r="18452" x14ac:dyDescent="0.55000000000000004"/>
    <row r="18453" x14ac:dyDescent="0.55000000000000004"/>
    <row r="18454" x14ac:dyDescent="0.55000000000000004"/>
    <row r="18455" x14ac:dyDescent="0.55000000000000004"/>
    <row r="18456" x14ac:dyDescent="0.55000000000000004"/>
    <row r="18457" x14ac:dyDescent="0.55000000000000004"/>
    <row r="18458" x14ac:dyDescent="0.55000000000000004"/>
    <row r="18459" x14ac:dyDescent="0.55000000000000004"/>
    <row r="18460" x14ac:dyDescent="0.55000000000000004"/>
    <row r="18461" x14ac:dyDescent="0.55000000000000004"/>
    <row r="18462" x14ac:dyDescent="0.55000000000000004"/>
    <row r="18463" x14ac:dyDescent="0.55000000000000004"/>
    <row r="18464" x14ac:dyDescent="0.55000000000000004"/>
    <row r="18465" x14ac:dyDescent="0.55000000000000004"/>
    <row r="18466" x14ac:dyDescent="0.55000000000000004"/>
    <row r="18467" x14ac:dyDescent="0.55000000000000004"/>
    <row r="18468" x14ac:dyDescent="0.55000000000000004"/>
    <row r="18469" x14ac:dyDescent="0.55000000000000004"/>
    <row r="18470" x14ac:dyDescent="0.55000000000000004"/>
    <row r="18471" x14ac:dyDescent="0.55000000000000004"/>
    <row r="18472" x14ac:dyDescent="0.55000000000000004"/>
    <row r="18473" x14ac:dyDescent="0.55000000000000004"/>
    <row r="18474" x14ac:dyDescent="0.55000000000000004"/>
    <row r="18475" x14ac:dyDescent="0.55000000000000004"/>
    <row r="18476" x14ac:dyDescent="0.55000000000000004"/>
    <row r="18477" x14ac:dyDescent="0.55000000000000004"/>
    <row r="18478" x14ac:dyDescent="0.55000000000000004"/>
    <row r="18479" x14ac:dyDescent="0.55000000000000004"/>
    <row r="18480" x14ac:dyDescent="0.55000000000000004"/>
    <row r="18481" x14ac:dyDescent="0.55000000000000004"/>
    <row r="18482" x14ac:dyDescent="0.55000000000000004"/>
    <row r="18483" x14ac:dyDescent="0.55000000000000004"/>
    <row r="18484" x14ac:dyDescent="0.55000000000000004"/>
    <row r="18485" x14ac:dyDescent="0.55000000000000004"/>
    <row r="18486" x14ac:dyDescent="0.55000000000000004"/>
    <row r="18487" x14ac:dyDescent="0.55000000000000004"/>
    <row r="18488" x14ac:dyDescent="0.55000000000000004"/>
    <row r="18489" x14ac:dyDescent="0.55000000000000004"/>
    <row r="18490" x14ac:dyDescent="0.55000000000000004"/>
    <row r="18491" x14ac:dyDescent="0.55000000000000004"/>
    <row r="18492" x14ac:dyDescent="0.55000000000000004"/>
    <row r="18493" x14ac:dyDescent="0.55000000000000004"/>
    <row r="18494" x14ac:dyDescent="0.55000000000000004"/>
    <row r="18495" x14ac:dyDescent="0.55000000000000004"/>
    <row r="18496" x14ac:dyDescent="0.55000000000000004"/>
    <row r="18497" x14ac:dyDescent="0.55000000000000004"/>
    <row r="18498" x14ac:dyDescent="0.55000000000000004"/>
    <row r="18499" x14ac:dyDescent="0.55000000000000004"/>
    <row r="18500" x14ac:dyDescent="0.55000000000000004"/>
    <row r="18501" x14ac:dyDescent="0.55000000000000004"/>
    <row r="18502" x14ac:dyDescent="0.55000000000000004"/>
    <row r="18503" x14ac:dyDescent="0.55000000000000004"/>
    <row r="18504" x14ac:dyDescent="0.55000000000000004"/>
    <row r="18505" x14ac:dyDescent="0.55000000000000004"/>
    <row r="18506" x14ac:dyDescent="0.55000000000000004"/>
    <row r="18507" x14ac:dyDescent="0.55000000000000004"/>
    <row r="18508" x14ac:dyDescent="0.55000000000000004"/>
    <row r="18509" x14ac:dyDescent="0.55000000000000004"/>
    <row r="18510" x14ac:dyDescent="0.55000000000000004"/>
    <row r="18511" x14ac:dyDescent="0.55000000000000004"/>
    <row r="18512" x14ac:dyDescent="0.55000000000000004"/>
    <row r="18513" x14ac:dyDescent="0.55000000000000004"/>
    <row r="18514" x14ac:dyDescent="0.55000000000000004"/>
    <row r="18515" x14ac:dyDescent="0.55000000000000004"/>
    <row r="18516" x14ac:dyDescent="0.55000000000000004"/>
    <row r="18517" x14ac:dyDescent="0.55000000000000004"/>
    <row r="18518" x14ac:dyDescent="0.55000000000000004"/>
    <row r="18519" x14ac:dyDescent="0.55000000000000004"/>
    <row r="18520" x14ac:dyDescent="0.55000000000000004"/>
    <row r="18521" x14ac:dyDescent="0.55000000000000004"/>
    <row r="18522" x14ac:dyDescent="0.55000000000000004"/>
    <row r="18523" x14ac:dyDescent="0.55000000000000004"/>
    <row r="18524" x14ac:dyDescent="0.55000000000000004"/>
    <row r="18525" x14ac:dyDescent="0.55000000000000004"/>
    <row r="18526" x14ac:dyDescent="0.55000000000000004"/>
    <row r="18527" x14ac:dyDescent="0.55000000000000004"/>
    <row r="18528" x14ac:dyDescent="0.55000000000000004"/>
    <row r="18529" x14ac:dyDescent="0.55000000000000004"/>
    <row r="18530" x14ac:dyDescent="0.55000000000000004"/>
    <row r="18531" x14ac:dyDescent="0.55000000000000004"/>
    <row r="18532" x14ac:dyDescent="0.55000000000000004"/>
    <row r="18533" x14ac:dyDescent="0.55000000000000004"/>
    <row r="18534" x14ac:dyDescent="0.55000000000000004"/>
    <row r="18535" x14ac:dyDescent="0.55000000000000004"/>
    <row r="18536" x14ac:dyDescent="0.55000000000000004"/>
    <row r="18537" x14ac:dyDescent="0.55000000000000004"/>
    <row r="18538" x14ac:dyDescent="0.55000000000000004"/>
    <row r="18539" x14ac:dyDescent="0.55000000000000004"/>
    <row r="18540" x14ac:dyDescent="0.55000000000000004"/>
    <row r="18541" x14ac:dyDescent="0.55000000000000004"/>
    <row r="18542" x14ac:dyDescent="0.55000000000000004"/>
    <row r="18543" x14ac:dyDescent="0.55000000000000004"/>
    <row r="18544" x14ac:dyDescent="0.55000000000000004"/>
    <row r="18545" x14ac:dyDescent="0.55000000000000004"/>
    <row r="18546" x14ac:dyDescent="0.55000000000000004"/>
    <row r="18547" x14ac:dyDescent="0.55000000000000004"/>
    <row r="18548" x14ac:dyDescent="0.55000000000000004"/>
    <row r="18549" x14ac:dyDescent="0.55000000000000004"/>
    <row r="18550" x14ac:dyDescent="0.55000000000000004"/>
    <row r="18551" x14ac:dyDescent="0.55000000000000004"/>
    <row r="18552" x14ac:dyDescent="0.55000000000000004"/>
    <row r="18553" x14ac:dyDescent="0.55000000000000004"/>
    <row r="18554" x14ac:dyDescent="0.55000000000000004"/>
    <row r="18555" x14ac:dyDescent="0.55000000000000004"/>
    <row r="18556" x14ac:dyDescent="0.55000000000000004"/>
    <row r="18557" x14ac:dyDescent="0.55000000000000004"/>
    <row r="18558" x14ac:dyDescent="0.55000000000000004"/>
    <row r="18559" x14ac:dyDescent="0.55000000000000004"/>
    <row r="18560" x14ac:dyDescent="0.55000000000000004"/>
    <row r="18561" x14ac:dyDescent="0.55000000000000004"/>
    <row r="18562" x14ac:dyDescent="0.55000000000000004"/>
    <row r="18563" x14ac:dyDescent="0.55000000000000004"/>
    <row r="18564" x14ac:dyDescent="0.55000000000000004"/>
    <row r="18565" x14ac:dyDescent="0.55000000000000004"/>
    <row r="18566" x14ac:dyDescent="0.55000000000000004"/>
    <row r="18567" x14ac:dyDescent="0.55000000000000004"/>
    <row r="18568" x14ac:dyDescent="0.55000000000000004"/>
    <row r="18569" x14ac:dyDescent="0.55000000000000004"/>
    <row r="18570" x14ac:dyDescent="0.55000000000000004"/>
    <row r="18571" x14ac:dyDescent="0.55000000000000004"/>
    <row r="18572" x14ac:dyDescent="0.55000000000000004"/>
    <row r="18573" x14ac:dyDescent="0.55000000000000004"/>
    <row r="18574" x14ac:dyDescent="0.55000000000000004"/>
    <row r="18575" x14ac:dyDescent="0.55000000000000004"/>
    <row r="18576" x14ac:dyDescent="0.55000000000000004"/>
    <row r="18577" x14ac:dyDescent="0.55000000000000004"/>
    <row r="18578" x14ac:dyDescent="0.55000000000000004"/>
    <row r="18579" x14ac:dyDescent="0.55000000000000004"/>
    <row r="18580" x14ac:dyDescent="0.55000000000000004"/>
    <row r="18581" x14ac:dyDescent="0.55000000000000004"/>
    <row r="18582" x14ac:dyDescent="0.55000000000000004"/>
    <row r="18583" x14ac:dyDescent="0.55000000000000004"/>
    <row r="18584" x14ac:dyDescent="0.55000000000000004"/>
    <row r="18585" x14ac:dyDescent="0.55000000000000004"/>
    <row r="18586" x14ac:dyDescent="0.55000000000000004"/>
    <row r="18587" x14ac:dyDescent="0.55000000000000004"/>
    <row r="18588" x14ac:dyDescent="0.55000000000000004"/>
    <row r="18589" x14ac:dyDescent="0.55000000000000004"/>
    <row r="18590" x14ac:dyDescent="0.55000000000000004"/>
    <row r="18591" x14ac:dyDescent="0.55000000000000004"/>
    <row r="18592" x14ac:dyDescent="0.55000000000000004"/>
    <row r="18593" x14ac:dyDescent="0.55000000000000004"/>
    <row r="18594" x14ac:dyDescent="0.55000000000000004"/>
    <row r="18595" x14ac:dyDescent="0.55000000000000004"/>
    <row r="18596" x14ac:dyDescent="0.55000000000000004"/>
    <row r="18597" x14ac:dyDescent="0.55000000000000004"/>
    <row r="18598" x14ac:dyDescent="0.55000000000000004"/>
    <row r="18599" x14ac:dyDescent="0.55000000000000004"/>
    <row r="18600" x14ac:dyDescent="0.55000000000000004"/>
    <row r="18601" x14ac:dyDescent="0.55000000000000004"/>
    <row r="18602" x14ac:dyDescent="0.55000000000000004"/>
    <row r="18603" x14ac:dyDescent="0.55000000000000004"/>
    <row r="18604" x14ac:dyDescent="0.55000000000000004"/>
    <row r="18605" x14ac:dyDescent="0.55000000000000004"/>
    <row r="18606" x14ac:dyDescent="0.55000000000000004"/>
    <row r="18607" x14ac:dyDescent="0.55000000000000004"/>
    <row r="18608" x14ac:dyDescent="0.55000000000000004"/>
    <row r="18609" x14ac:dyDescent="0.55000000000000004"/>
    <row r="18610" x14ac:dyDescent="0.55000000000000004"/>
    <row r="18611" x14ac:dyDescent="0.55000000000000004"/>
    <row r="18612" x14ac:dyDescent="0.55000000000000004"/>
    <row r="18613" x14ac:dyDescent="0.55000000000000004"/>
    <row r="18614" x14ac:dyDescent="0.55000000000000004"/>
    <row r="18615" x14ac:dyDescent="0.55000000000000004"/>
    <row r="18616" x14ac:dyDescent="0.55000000000000004"/>
    <row r="18617" x14ac:dyDescent="0.55000000000000004"/>
    <row r="18618" x14ac:dyDescent="0.55000000000000004"/>
    <row r="18619" x14ac:dyDescent="0.55000000000000004"/>
    <row r="18620" x14ac:dyDescent="0.55000000000000004"/>
    <row r="18621" x14ac:dyDescent="0.55000000000000004"/>
    <row r="18622" x14ac:dyDescent="0.55000000000000004"/>
    <row r="18623" x14ac:dyDescent="0.55000000000000004"/>
    <row r="18624" x14ac:dyDescent="0.55000000000000004"/>
    <row r="18625" x14ac:dyDescent="0.55000000000000004"/>
    <row r="18626" x14ac:dyDescent="0.55000000000000004"/>
    <row r="18627" x14ac:dyDescent="0.55000000000000004"/>
    <row r="18628" x14ac:dyDescent="0.55000000000000004"/>
    <row r="18629" x14ac:dyDescent="0.55000000000000004"/>
    <row r="18630" x14ac:dyDescent="0.55000000000000004"/>
    <row r="18631" x14ac:dyDescent="0.55000000000000004"/>
    <row r="18632" x14ac:dyDescent="0.55000000000000004"/>
    <row r="18633" x14ac:dyDescent="0.55000000000000004"/>
    <row r="18634" x14ac:dyDescent="0.55000000000000004"/>
    <row r="18635" x14ac:dyDescent="0.55000000000000004"/>
    <row r="18636" x14ac:dyDescent="0.55000000000000004"/>
    <row r="18637" x14ac:dyDescent="0.55000000000000004"/>
    <row r="18638" x14ac:dyDescent="0.55000000000000004"/>
    <row r="18639" x14ac:dyDescent="0.55000000000000004"/>
    <row r="18640" x14ac:dyDescent="0.55000000000000004"/>
    <row r="18641" x14ac:dyDescent="0.55000000000000004"/>
    <row r="18642" x14ac:dyDescent="0.55000000000000004"/>
    <row r="18643" x14ac:dyDescent="0.55000000000000004"/>
    <row r="18644" x14ac:dyDescent="0.55000000000000004"/>
    <row r="18645" x14ac:dyDescent="0.55000000000000004"/>
    <row r="18646" x14ac:dyDescent="0.55000000000000004"/>
    <row r="18647" x14ac:dyDescent="0.55000000000000004"/>
    <row r="18648" x14ac:dyDescent="0.55000000000000004"/>
    <row r="18649" x14ac:dyDescent="0.55000000000000004"/>
    <row r="18650" x14ac:dyDescent="0.55000000000000004"/>
    <row r="18651" x14ac:dyDescent="0.55000000000000004"/>
    <row r="18652" x14ac:dyDescent="0.55000000000000004"/>
    <row r="18653" x14ac:dyDescent="0.55000000000000004"/>
    <row r="18654" x14ac:dyDescent="0.55000000000000004"/>
    <row r="18655" x14ac:dyDescent="0.55000000000000004"/>
    <row r="18656" x14ac:dyDescent="0.55000000000000004"/>
    <row r="18657" x14ac:dyDescent="0.55000000000000004"/>
    <row r="18658" x14ac:dyDescent="0.55000000000000004"/>
    <row r="18659" x14ac:dyDescent="0.55000000000000004"/>
    <row r="18660" x14ac:dyDescent="0.55000000000000004"/>
    <row r="18661" x14ac:dyDescent="0.55000000000000004"/>
    <row r="18662" x14ac:dyDescent="0.55000000000000004"/>
    <row r="18663" x14ac:dyDescent="0.55000000000000004"/>
    <row r="18664" x14ac:dyDescent="0.55000000000000004"/>
    <row r="18665" x14ac:dyDescent="0.55000000000000004"/>
    <row r="18666" x14ac:dyDescent="0.55000000000000004"/>
    <row r="18667" x14ac:dyDescent="0.55000000000000004"/>
    <row r="18668" x14ac:dyDescent="0.55000000000000004"/>
    <row r="18669" x14ac:dyDescent="0.55000000000000004"/>
    <row r="18670" x14ac:dyDescent="0.55000000000000004"/>
    <row r="18671" x14ac:dyDescent="0.55000000000000004"/>
    <row r="18672" x14ac:dyDescent="0.55000000000000004"/>
    <row r="18673" x14ac:dyDescent="0.55000000000000004"/>
    <row r="18674" x14ac:dyDescent="0.55000000000000004"/>
    <row r="18675" x14ac:dyDescent="0.55000000000000004"/>
    <row r="18676" x14ac:dyDescent="0.55000000000000004"/>
    <row r="18677" x14ac:dyDescent="0.55000000000000004"/>
    <row r="18678" x14ac:dyDescent="0.55000000000000004"/>
    <row r="18679" x14ac:dyDescent="0.55000000000000004"/>
    <row r="18680" x14ac:dyDescent="0.55000000000000004"/>
    <row r="18681" x14ac:dyDescent="0.55000000000000004"/>
    <row r="18682" x14ac:dyDescent="0.55000000000000004"/>
    <row r="18683" x14ac:dyDescent="0.55000000000000004"/>
    <row r="18684" x14ac:dyDescent="0.55000000000000004"/>
    <row r="18685" x14ac:dyDescent="0.55000000000000004"/>
    <row r="18686" x14ac:dyDescent="0.55000000000000004"/>
    <row r="18687" x14ac:dyDescent="0.55000000000000004"/>
    <row r="18688" x14ac:dyDescent="0.55000000000000004"/>
    <row r="18689" x14ac:dyDescent="0.55000000000000004"/>
    <row r="18690" x14ac:dyDescent="0.55000000000000004"/>
    <row r="18691" x14ac:dyDescent="0.55000000000000004"/>
    <row r="18692" x14ac:dyDescent="0.55000000000000004"/>
    <row r="18693" x14ac:dyDescent="0.55000000000000004"/>
    <row r="18694" x14ac:dyDescent="0.55000000000000004"/>
    <row r="18695" x14ac:dyDescent="0.55000000000000004"/>
    <row r="18696" x14ac:dyDescent="0.55000000000000004"/>
    <row r="18697" x14ac:dyDescent="0.55000000000000004"/>
    <row r="18698" x14ac:dyDescent="0.55000000000000004"/>
    <row r="18699" x14ac:dyDescent="0.55000000000000004"/>
    <row r="18700" x14ac:dyDescent="0.55000000000000004"/>
    <row r="18701" x14ac:dyDescent="0.55000000000000004"/>
    <row r="18702" x14ac:dyDescent="0.55000000000000004"/>
    <row r="18703" x14ac:dyDescent="0.55000000000000004"/>
    <row r="18704" x14ac:dyDescent="0.55000000000000004"/>
    <row r="18705" x14ac:dyDescent="0.55000000000000004"/>
    <row r="18706" x14ac:dyDescent="0.55000000000000004"/>
    <row r="18707" x14ac:dyDescent="0.55000000000000004"/>
    <row r="18708" x14ac:dyDescent="0.55000000000000004"/>
    <row r="18709" x14ac:dyDescent="0.55000000000000004"/>
    <row r="18710" x14ac:dyDescent="0.55000000000000004"/>
    <row r="18711" x14ac:dyDescent="0.55000000000000004"/>
    <row r="18712" x14ac:dyDescent="0.55000000000000004"/>
    <row r="18713" x14ac:dyDescent="0.55000000000000004"/>
    <row r="18714" x14ac:dyDescent="0.55000000000000004"/>
    <row r="18715" x14ac:dyDescent="0.55000000000000004"/>
    <row r="18716" x14ac:dyDescent="0.55000000000000004"/>
    <row r="18717" x14ac:dyDescent="0.55000000000000004"/>
    <row r="18718" x14ac:dyDescent="0.55000000000000004"/>
    <row r="18719" x14ac:dyDescent="0.55000000000000004"/>
    <row r="18720" x14ac:dyDescent="0.55000000000000004"/>
    <row r="18721" x14ac:dyDescent="0.55000000000000004"/>
    <row r="18722" x14ac:dyDescent="0.55000000000000004"/>
    <row r="18723" x14ac:dyDescent="0.55000000000000004"/>
    <row r="18724" x14ac:dyDescent="0.55000000000000004"/>
    <row r="18725" x14ac:dyDescent="0.55000000000000004"/>
    <row r="18726" x14ac:dyDescent="0.55000000000000004"/>
    <row r="18727" x14ac:dyDescent="0.55000000000000004"/>
    <row r="18728" x14ac:dyDescent="0.55000000000000004"/>
    <row r="18729" x14ac:dyDescent="0.55000000000000004"/>
    <row r="18730" x14ac:dyDescent="0.55000000000000004"/>
    <row r="18731" x14ac:dyDescent="0.55000000000000004"/>
    <row r="18732" x14ac:dyDescent="0.55000000000000004"/>
    <row r="18733" x14ac:dyDescent="0.55000000000000004"/>
    <row r="18734" x14ac:dyDescent="0.55000000000000004"/>
    <row r="18735" x14ac:dyDescent="0.55000000000000004"/>
    <row r="18736" x14ac:dyDescent="0.55000000000000004"/>
    <row r="18737" x14ac:dyDescent="0.55000000000000004"/>
    <row r="18738" x14ac:dyDescent="0.55000000000000004"/>
    <row r="18739" x14ac:dyDescent="0.55000000000000004"/>
    <row r="18740" x14ac:dyDescent="0.55000000000000004"/>
    <row r="18741" x14ac:dyDescent="0.55000000000000004"/>
    <row r="18742" x14ac:dyDescent="0.55000000000000004"/>
    <row r="18743" x14ac:dyDescent="0.55000000000000004"/>
    <row r="18744" x14ac:dyDescent="0.55000000000000004"/>
    <row r="18745" x14ac:dyDescent="0.55000000000000004"/>
    <row r="18746" x14ac:dyDescent="0.55000000000000004"/>
    <row r="18747" x14ac:dyDescent="0.55000000000000004"/>
    <row r="18748" x14ac:dyDescent="0.55000000000000004"/>
    <row r="18749" x14ac:dyDescent="0.55000000000000004"/>
    <row r="18750" x14ac:dyDescent="0.55000000000000004"/>
    <row r="18751" x14ac:dyDescent="0.55000000000000004"/>
    <row r="18752" x14ac:dyDescent="0.55000000000000004"/>
    <row r="18753" x14ac:dyDescent="0.55000000000000004"/>
    <row r="18754" x14ac:dyDescent="0.55000000000000004"/>
    <row r="18755" x14ac:dyDescent="0.55000000000000004"/>
    <row r="18756" x14ac:dyDescent="0.55000000000000004"/>
    <row r="18757" x14ac:dyDescent="0.55000000000000004"/>
    <row r="18758" x14ac:dyDescent="0.55000000000000004"/>
    <row r="18759" x14ac:dyDescent="0.55000000000000004"/>
    <row r="18760" x14ac:dyDescent="0.55000000000000004"/>
    <row r="18761" x14ac:dyDescent="0.55000000000000004"/>
    <row r="18762" x14ac:dyDescent="0.55000000000000004"/>
    <row r="18763" x14ac:dyDescent="0.55000000000000004"/>
    <row r="18764" x14ac:dyDescent="0.55000000000000004"/>
    <row r="18765" x14ac:dyDescent="0.55000000000000004"/>
    <row r="18766" x14ac:dyDescent="0.55000000000000004"/>
    <row r="18767" x14ac:dyDescent="0.55000000000000004"/>
    <row r="18768" x14ac:dyDescent="0.55000000000000004"/>
    <row r="18769" x14ac:dyDescent="0.55000000000000004"/>
    <row r="18770" x14ac:dyDescent="0.55000000000000004"/>
    <row r="18771" x14ac:dyDescent="0.55000000000000004"/>
    <row r="18772" x14ac:dyDescent="0.55000000000000004"/>
    <row r="18773" x14ac:dyDescent="0.55000000000000004"/>
    <row r="18774" x14ac:dyDescent="0.55000000000000004"/>
    <row r="18775" x14ac:dyDescent="0.55000000000000004"/>
    <row r="18776" x14ac:dyDescent="0.55000000000000004"/>
    <row r="18777" x14ac:dyDescent="0.55000000000000004"/>
    <row r="18778" x14ac:dyDescent="0.55000000000000004"/>
    <row r="18779" x14ac:dyDescent="0.55000000000000004"/>
    <row r="18780" x14ac:dyDescent="0.55000000000000004"/>
    <row r="18781" x14ac:dyDescent="0.55000000000000004"/>
    <row r="18782" x14ac:dyDescent="0.55000000000000004"/>
    <row r="18783" x14ac:dyDescent="0.55000000000000004"/>
    <row r="18784" x14ac:dyDescent="0.55000000000000004"/>
    <row r="18785" x14ac:dyDescent="0.55000000000000004"/>
    <row r="18786" x14ac:dyDescent="0.55000000000000004"/>
    <row r="18787" x14ac:dyDescent="0.55000000000000004"/>
    <row r="18788" x14ac:dyDescent="0.55000000000000004"/>
    <row r="18789" x14ac:dyDescent="0.55000000000000004"/>
    <row r="18790" x14ac:dyDescent="0.55000000000000004"/>
    <row r="18791" x14ac:dyDescent="0.55000000000000004"/>
    <row r="18792" x14ac:dyDescent="0.55000000000000004"/>
    <row r="18793" x14ac:dyDescent="0.55000000000000004"/>
    <row r="18794" x14ac:dyDescent="0.55000000000000004"/>
    <row r="18795" x14ac:dyDescent="0.55000000000000004"/>
    <row r="18796" x14ac:dyDescent="0.55000000000000004"/>
    <row r="18797" x14ac:dyDescent="0.55000000000000004"/>
    <row r="18798" x14ac:dyDescent="0.55000000000000004"/>
    <row r="18799" x14ac:dyDescent="0.55000000000000004"/>
    <row r="18800" x14ac:dyDescent="0.55000000000000004"/>
    <row r="18801" x14ac:dyDescent="0.55000000000000004"/>
    <row r="18802" x14ac:dyDescent="0.55000000000000004"/>
    <row r="18803" x14ac:dyDescent="0.55000000000000004"/>
    <row r="18804" x14ac:dyDescent="0.55000000000000004"/>
    <row r="18805" x14ac:dyDescent="0.55000000000000004"/>
    <row r="18806" x14ac:dyDescent="0.55000000000000004"/>
    <row r="18807" x14ac:dyDescent="0.55000000000000004"/>
    <row r="18808" x14ac:dyDescent="0.55000000000000004"/>
    <row r="18809" x14ac:dyDescent="0.55000000000000004"/>
    <row r="18810" x14ac:dyDescent="0.55000000000000004"/>
    <row r="18811" x14ac:dyDescent="0.55000000000000004"/>
    <row r="18812" x14ac:dyDescent="0.55000000000000004"/>
    <row r="18813" x14ac:dyDescent="0.55000000000000004"/>
    <row r="18814" x14ac:dyDescent="0.55000000000000004"/>
    <row r="18815" x14ac:dyDescent="0.55000000000000004"/>
    <row r="18816" x14ac:dyDescent="0.55000000000000004"/>
    <row r="18817" x14ac:dyDescent="0.55000000000000004"/>
    <row r="18818" x14ac:dyDescent="0.55000000000000004"/>
    <row r="18819" x14ac:dyDescent="0.55000000000000004"/>
    <row r="18820" x14ac:dyDescent="0.55000000000000004"/>
    <row r="18821" x14ac:dyDescent="0.55000000000000004"/>
    <row r="18822" x14ac:dyDescent="0.55000000000000004"/>
    <row r="18823" x14ac:dyDescent="0.55000000000000004"/>
    <row r="18824" x14ac:dyDescent="0.55000000000000004"/>
    <row r="18825" x14ac:dyDescent="0.55000000000000004"/>
    <row r="18826" x14ac:dyDescent="0.55000000000000004"/>
    <row r="18827" x14ac:dyDescent="0.55000000000000004"/>
    <row r="18828" x14ac:dyDescent="0.55000000000000004"/>
    <row r="18829" x14ac:dyDescent="0.55000000000000004"/>
    <row r="18830" x14ac:dyDescent="0.55000000000000004"/>
    <row r="18831" x14ac:dyDescent="0.55000000000000004"/>
    <row r="18832" x14ac:dyDescent="0.55000000000000004"/>
    <row r="18833" x14ac:dyDescent="0.55000000000000004"/>
    <row r="18834" x14ac:dyDescent="0.55000000000000004"/>
    <row r="18835" x14ac:dyDescent="0.55000000000000004"/>
    <row r="18836" x14ac:dyDescent="0.55000000000000004"/>
    <row r="18837" x14ac:dyDescent="0.55000000000000004"/>
    <row r="18838" x14ac:dyDescent="0.55000000000000004"/>
    <row r="18839" x14ac:dyDescent="0.55000000000000004"/>
    <row r="18840" x14ac:dyDescent="0.55000000000000004"/>
    <row r="18841" x14ac:dyDescent="0.55000000000000004"/>
    <row r="18842" x14ac:dyDescent="0.55000000000000004"/>
    <row r="18843" x14ac:dyDescent="0.55000000000000004"/>
    <row r="18844" x14ac:dyDescent="0.55000000000000004"/>
    <row r="18845" x14ac:dyDescent="0.55000000000000004"/>
    <row r="18846" x14ac:dyDescent="0.55000000000000004"/>
    <row r="18847" x14ac:dyDescent="0.55000000000000004"/>
    <row r="18848" x14ac:dyDescent="0.55000000000000004"/>
    <row r="18849" x14ac:dyDescent="0.55000000000000004"/>
    <row r="18850" x14ac:dyDescent="0.55000000000000004"/>
    <row r="18851" x14ac:dyDescent="0.55000000000000004"/>
    <row r="18852" x14ac:dyDescent="0.55000000000000004"/>
    <row r="18853" x14ac:dyDescent="0.55000000000000004"/>
    <row r="18854" x14ac:dyDescent="0.55000000000000004"/>
    <row r="18855" x14ac:dyDescent="0.55000000000000004"/>
    <row r="18856" x14ac:dyDescent="0.55000000000000004"/>
    <row r="18857" x14ac:dyDescent="0.55000000000000004"/>
    <row r="18858" x14ac:dyDescent="0.55000000000000004"/>
    <row r="18859" x14ac:dyDescent="0.55000000000000004"/>
    <row r="18860" x14ac:dyDescent="0.55000000000000004"/>
    <row r="18861" x14ac:dyDescent="0.55000000000000004"/>
    <row r="18862" x14ac:dyDescent="0.55000000000000004"/>
    <row r="18863" x14ac:dyDescent="0.55000000000000004"/>
    <row r="18864" x14ac:dyDescent="0.55000000000000004"/>
    <row r="18865" x14ac:dyDescent="0.55000000000000004"/>
    <row r="18866" x14ac:dyDescent="0.55000000000000004"/>
    <row r="18867" x14ac:dyDescent="0.55000000000000004"/>
    <row r="18868" x14ac:dyDescent="0.55000000000000004"/>
    <row r="18869" x14ac:dyDescent="0.55000000000000004"/>
    <row r="18870" x14ac:dyDescent="0.55000000000000004"/>
    <row r="18871" x14ac:dyDescent="0.55000000000000004"/>
    <row r="18872" x14ac:dyDescent="0.55000000000000004"/>
    <row r="18873" x14ac:dyDescent="0.55000000000000004"/>
    <row r="18874" x14ac:dyDescent="0.55000000000000004"/>
    <row r="18875" x14ac:dyDescent="0.55000000000000004"/>
    <row r="18876" x14ac:dyDescent="0.55000000000000004"/>
    <row r="18877" x14ac:dyDescent="0.55000000000000004"/>
    <row r="18878" x14ac:dyDescent="0.55000000000000004"/>
    <row r="18879" x14ac:dyDescent="0.55000000000000004"/>
    <row r="18880" x14ac:dyDescent="0.55000000000000004"/>
    <row r="18881" x14ac:dyDescent="0.55000000000000004"/>
    <row r="18882" x14ac:dyDescent="0.55000000000000004"/>
    <row r="18883" x14ac:dyDescent="0.55000000000000004"/>
    <row r="18884" x14ac:dyDescent="0.55000000000000004"/>
    <row r="18885" x14ac:dyDescent="0.55000000000000004"/>
    <row r="18886" x14ac:dyDescent="0.55000000000000004"/>
    <row r="18887" x14ac:dyDescent="0.55000000000000004"/>
    <row r="18888" x14ac:dyDescent="0.55000000000000004"/>
    <row r="18889" x14ac:dyDescent="0.55000000000000004"/>
    <row r="18890" x14ac:dyDescent="0.55000000000000004"/>
    <row r="18891" x14ac:dyDescent="0.55000000000000004"/>
    <row r="18892" x14ac:dyDescent="0.55000000000000004"/>
    <row r="18893" x14ac:dyDescent="0.55000000000000004"/>
    <row r="18894" x14ac:dyDescent="0.55000000000000004"/>
    <row r="18895" x14ac:dyDescent="0.55000000000000004"/>
    <row r="18896" x14ac:dyDescent="0.55000000000000004"/>
    <row r="18897" x14ac:dyDescent="0.55000000000000004"/>
    <row r="18898" x14ac:dyDescent="0.55000000000000004"/>
    <row r="18899" x14ac:dyDescent="0.55000000000000004"/>
    <row r="18900" x14ac:dyDescent="0.55000000000000004"/>
    <row r="18901" x14ac:dyDescent="0.55000000000000004"/>
    <row r="18902" x14ac:dyDescent="0.55000000000000004"/>
    <row r="18903" x14ac:dyDescent="0.55000000000000004"/>
    <row r="18904" x14ac:dyDescent="0.55000000000000004"/>
    <row r="18905" x14ac:dyDescent="0.55000000000000004"/>
    <row r="18906" x14ac:dyDescent="0.55000000000000004"/>
    <row r="18907" x14ac:dyDescent="0.55000000000000004"/>
    <row r="18908" x14ac:dyDescent="0.55000000000000004"/>
    <row r="18909" x14ac:dyDescent="0.55000000000000004"/>
    <row r="18910" x14ac:dyDescent="0.55000000000000004"/>
    <row r="18911" x14ac:dyDescent="0.55000000000000004"/>
    <row r="18912" x14ac:dyDescent="0.55000000000000004"/>
    <row r="18913" x14ac:dyDescent="0.55000000000000004"/>
    <row r="18914" x14ac:dyDescent="0.55000000000000004"/>
    <row r="18915" x14ac:dyDescent="0.55000000000000004"/>
    <row r="18916" x14ac:dyDescent="0.55000000000000004"/>
    <row r="18917" x14ac:dyDescent="0.55000000000000004"/>
    <row r="18918" x14ac:dyDescent="0.55000000000000004"/>
    <row r="18919" x14ac:dyDescent="0.55000000000000004"/>
    <row r="18920" x14ac:dyDescent="0.55000000000000004"/>
    <row r="18921" x14ac:dyDescent="0.55000000000000004"/>
    <row r="18922" x14ac:dyDescent="0.55000000000000004"/>
    <row r="18923" x14ac:dyDescent="0.55000000000000004"/>
    <row r="18924" x14ac:dyDescent="0.55000000000000004"/>
    <row r="18925" x14ac:dyDescent="0.55000000000000004"/>
    <row r="18926" x14ac:dyDescent="0.55000000000000004"/>
    <row r="18927" x14ac:dyDescent="0.55000000000000004"/>
    <row r="18928" x14ac:dyDescent="0.55000000000000004"/>
    <row r="18929" x14ac:dyDescent="0.55000000000000004"/>
    <row r="18930" x14ac:dyDescent="0.55000000000000004"/>
    <row r="18931" x14ac:dyDescent="0.55000000000000004"/>
    <row r="18932" x14ac:dyDescent="0.55000000000000004"/>
    <row r="18933" x14ac:dyDescent="0.55000000000000004"/>
    <row r="18934" x14ac:dyDescent="0.55000000000000004"/>
    <row r="18935" x14ac:dyDescent="0.55000000000000004"/>
    <row r="18936" x14ac:dyDescent="0.55000000000000004"/>
    <row r="18937" x14ac:dyDescent="0.55000000000000004"/>
    <row r="18938" x14ac:dyDescent="0.55000000000000004"/>
    <row r="18939" x14ac:dyDescent="0.55000000000000004"/>
    <row r="18940" x14ac:dyDescent="0.55000000000000004"/>
    <row r="18941" x14ac:dyDescent="0.55000000000000004"/>
    <row r="18942" x14ac:dyDescent="0.55000000000000004"/>
    <row r="18943" x14ac:dyDescent="0.55000000000000004"/>
    <row r="18944" x14ac:dyDescent="0.55000000000000004"/>
    <row r="18945" x14ac:dyDescent="0.55000000000000004"/>
    <row r="18946" x14ac:dyDescent="0.55000000000000004"/>
    <row r="18947" x14ac:dyDescent="0.55000000000000004"/>
    <row r="18948" x14ac:dyDescent="0.55000000000000004"/>
    <row r="18949" x14ac:dyDescent="0.55000000000000004"/>
    <row r="18950" x14ac:dyDescent="0.55000000000000004"/>
    <row r="18951" x14ac:dyDescent="0.55000000000000004"/>
    <row r="18952" x14ac:dyDescent="0.55000000000000004"/>
    <row r="18953" x14ac:dyDescent="0.55000000000000004"/>
    <row r="18954" x14ac:dyDescent="0.55000000000000004"/>
    <row r="18955" x14ac:dyDescent="0.55000000000000004"/>
    <row r="18956" x14ac:dyDescent="0.55000000000000004"/>
    <row r="18957" x14ac:dyDescent="0.55000000000000004"/>
    <row r="18958" x14ac:dyDescent="0.55000000000000004"/>
    <row r="18959" x14ac:dyDescent="0.55000000000000004"/>
    <row r="18960" x14ac:dyDescent="0.55000000000000004"/>
    <row r="18961" x14ac:dyDescent="0.55000000000000004"/>
    <row r="18962" x14ac:dyDescent="0.55000000000000004"/>
    <row r="18963" x14ac:dyDescent="0.55000000000000004"/>
    <row r="18964" x14ac:dyDescent="0.55000000000000004"/>
    <row r="18965" x14ac:dyDescent="0.55000000000000004"/>
    <row r="18966" x14ac:dyDescent="0.55000000000000004"/>
    <row r="18967" x14ac:dyDescent="0.55000000000000004"/>
    <row r="18968" x14ac:dyDescent="0.55000000000000004"/>
    <row r="18969" x14ac:dyDescent="0.55000000000000004"/>
    <row r="18970" x14ac:dyDescent="0.55000000000000004"/>
    <row r="18971" x14ac:dyDescent="0.55000000000000004"/>
    <row r="18972" x14ac:dyDescent="0.55000000000000004"/>
    <row r="18973" x14ac:dyDescent="0.55000000000000004"/>
    <row r="18974" x14ac:dyDescent="0.55000000000000004"/>
    <row r="18975" x14ac:dyDescent="0.55000000000000004"/>
    <row r="18976" x14ac:dyDescent="0.55000000000000004"/>
    <row r="18977" x14ac:dyDescent="0.55000000000000004"/>
    <row r="18978" x14ac:dyDescent="0.55000000000000004"/>
    <row r="18979" x14ac:dyDescent="0.55000000000000004"/>
    <row r="18980" x14ac:dyDescent="0.55000000000000004"/>
    <row r="18981" x14ac:dyDescent="0.55000000000000004"/>
    <row r="18982" x14ac:dyDescent="0.55000000000000004"/>
    <row r="18983" x14ac:dyDescent="0.55000000000000004"/>
    <row r="18984" x14ac:dyDescent="0.55000000000000004"/>
    <row r="18985" x14ac:dyDescent="0.55000000000000004"/>
    <row r="18986" x14ac:dyDescent="0.55000000000000004"/>
    <row r="18987" x14ac:dyDescent="0.55000000000000004"/>
    <row r="18988" x14ac:dyDescent="0.55000000000000004"/>
    <row r="18989" x14ac:dyDescent="0.55000000000000004"/>
    <row r="18990" x14ac:dyDescent="0.55000000000000004"/>
    <row r="18991" x14ac:dyDescent="0.55000000000000004"/>
    <row r="18992" x14ac:dyDescent="0.55000000000000004"/>
    <row r="18993" x14ac:dyDescent="0.55000000000000004"/>
    <row r="18994" x14ac:dyDescent="0.55000000000000004"/>
    <row r="18995" x14ac:dyDescent="0.55000000000000004"/>
    <row r="18996" x14ac:dyDescent="0.55000000000000004"/>
    <row r="18997" x14ac:dyDescent="0.55000000000000004"/>
    <row r="18998" x14ac:dyDescent="0.55000000000000004"/>
    <row r="18999" x14ac:dyDescent="0.55000000000000004"/>
    <row r="19000" x14ac:dyDescent="0.55000000000000004"/>
    <row r="19001" x14ac:dyDescent="0.55000000000000004"/>
    <row r="19002" x14ac:dyDescent="0.55000000000000004"/>
    <row r="19003" x14ac:dyDescent="0.55000000000000004"/>
    <row r="19004" x14ac:dyDescent="0.55000000000000004"/>
    <row r="19005" x14ac:dyDescent="0.55000000000000004"/>
    <row r="19006" x14ac:dyDescent="0.55000000000000004"/>
    <row r="19007" x14ac:dyDescent="0.55000000000000004"/>
    <row r="19008" x14ac:dyDescent="0.55000000000000004"/>
    <row r="19009" x14ac:dyDescent="0.55000000000000004"/>
    <row r="19010" x14ac:dyDescent="0.55000000000000004"/>
    <row r="19011" x14ac:dyDescent="0.55000000000000004"/>
    <row r="19012" x14ac:dyDescent="0.55000000000000004"/>
    <row r="19013" x14ac:dyDescent="0.55000000000000004"/>
    <row r="19014" x14ac:dyDescent="0.55000000000000004"/>
    <row r="19015" x14ac:dyDescent="0.55000000000000004"/>
    <row r="19016" x14ac:dyDescent="0.55000000000000004"/>
    <row r="19017" x14ac:dyDescent="0.55000000000000004"/>
    <row r="19018" x14ac:dyDescent="0.55000000000000004"/>
    <row r="19019" x14ac:dyDescent="0.55000000000000004"/>
    <row r="19020" x14ac:dyDescent="0.55000000000000004"/>
    <row r="19021" x14ac:dyDescent="0.55000000000000004"/>
    <row r="19022" x14ac:dyDescent="0.55000000000000004"/>
    <row r="19023" x14ac:dyDescent="0.55000000000000004"/>
    <row r="19024" x14ac:dyDescent="0.55000000000000004"/>
    <row r="19025" x14ac:dyDescent="0.55000000000000004"/>
    <row r="19026" x14ac:dyDescent="0.55000000000000004"/>
    <row r="19027" x14ac:dyDescent="0.55000000000000004"/>
    <row r="19028" x14ac:dyDescent="0.55000000000000004"/>
    <row r="19029" x14ac:dyDescent="0.55000000000000004"/>
    <row r="19030" x14ac:dyDescent="0.55000000000000004"/>
    <row r="19031" x14ac:dyDescent="0.55000000000000004"/>
    <row r="19032" x14ac:dyDescent="0.55000000000000004"/>
    <row r="19033" x14ac:dyDescent="0.55000000000000004"/>
    <row r="19034" x14ac:dyDescent="0.55000000000000004"/>
    <row r="19035" x14ac:dyDescent="0.55000000000000004"/>
    <row r="19036" x14ac:dyDescent="0.55000000000000004"/>
    <row r="19037" x14ac:dyDescent="0.55000000000000004"/>
    <row r="19038" x14ac:dyDescent="0.55000000000000004"/>
    <row r="19039" x14ac:dyDescent="0.55000000000000004"/>
    <row r="19040" x14ac:dyDescent="0.55000000000000004"/>
    <row r="19041" x14ac:dyDescent="0.55000000000000004"/>
    <row r="19042" x14ac:dyDescent="0.55000000000000004"/>
    <row r="19043" x14ac:dyDescent="0.55000000000000004"/>
    <row r="19044" x14ac:dyDescent="0.55000000000000004"/>
    <row r="19045" x14ac:dyDescent="0.55000000000000004"/>
    <row r="19046" x14ac:dyDescent="0.55000000000000004"/>
    <row r="19047" x14ac:dyDescent="0.55000000000000004"/>
    <row r="19048" x14ac:dyDescent="0.55000000000000004"/>
    <row r="19049" x14ac:dyDescent="0.55000000000000004"/>
    <row r="19050" x14ac:dyDescent="0.55000000000000004"/>
    <row r="19051" x14ac:dyDescent="0.55000000000000004"/>
    <row r="19052" x14ac:dyDescent="0.55000000000000004"/>
    <row r="19053" x14ac:dyDescent="0.55000000000000004"/>
    <row r="19054" x14ac:dyDescent="0.55000000000000004"/>
    <row r="19055" x14ac:dyDescent="0.55000000000000004"/>
    <row r="19056" x14ac:dyDescent="0.55000000000000004"/>
    <row r="19057" x14ac:dyDescent="0.55000000000000004"/>
    <row r="19058" x14ac:dyDescent="0.55000000000000004"/>
    <row r="19059" x14ac:dyDescent="0.55000000000000004"/>
    <row r="19060" x14ac:dyDescent="0.55000000000000004"/>
    <row r="19061" x14ac:dyDescent="0.55000000000000004"/>
    <row r="19062" x14ac:dyDescent="0.55000000000000004"/>
    <row r="19063" x14ac:dyDescent="0.55000000000000004"/>
    <row r="19064" x14ac:dyDescent="0.55000000000000004"/>
    <row r="19065" x14ac:dyDescent="0.55000000000000004"/>
    <row r="19066" x14ac:dyDescent="0.55000000000000004"/>
    <row r="19067" x14ac:dyDescent="0.55000000000000004"/>
    <row r="19068" x14ac:dyDescent="0.55000000000000004"/>
    <row r="19069" x14ac:dyDescent="0.55000000000000004"/>
    <row r="19070" x14ac:dyDescent="0.55000000000000004"/>
    <row r="19071" x14ac:dyDescent="0.55000000000000004"/>
    <row r="19072" x14ac:dyDescent="0.55000000000000004"/>
    <row r="19073" x14ac:dyDescent="0.55000000000000004"/>
    <row r="19074" x14ac:dyDescent="0.55000000000000004"/>
    <row r="19075" x14ac:dyDescent="0.55000000000000004"/>
    <row r="19076" x14ac:dyDescent="0.55000000000000004"/>
    <row r="19077" x14ac:dyDescent="0.55000000000000004"/>
    <row r="19078" x14ac:dyDescent="0.55000000000000004"/>
    <row r="19079" x14ac:dyDescent="0.55000000000000004"/>
    <row r="19080" x14ac:dyDescent="0.55000000000000004"/>
    <row r="19081" x14ac:dyDescent="0.55000000000000004"/>
    <row r="19082" x14ac:dyDescent="0.55000000000000004"/>
    <row r="19083" x14ac:dyDescent="0.55000000000000004"/>
    <row r="19084" x14ac:dyDescent="0.55000000000000004"/>
    <row r="19085" x14ac:dyDescent="0.55000000000000004"/>
    <row r="19086" x14ac:dyDescent="0.55000000000000004"/>
    <row r="19087" x14ac:dyDescent="0.55000000000000004"/>
    <row r="19088" x14ac:dyDescent="0.55000000000000004"/>
    <row r="19089" x14ac:dyDescent="0.55000000000000004"/>
    <row r="19090" x14ac:dyDescent="0.55000000000000004"/>
    <row r="19091" x14ac:dyDescent="0.55000000000000004"/>
    <row r="19092" x14ac:dyDescent="0.55000000000000004"/>
    <row r="19093" x14ac:dyDescent="0.55000000000000004"/>
    <row r="19094" x14ac:dyDescent="0.55000000000000004"/>
    <row r="19095" x14ac:dyDescent="0.55000000000000004"/>
    <row r="19096" x14ac:dyDescent="0.55000000000000004"/>
    <row r="19097" x14ac:dyDescent="0.55000000000000004"/>
    <row r="19098" x14ac:dyDescent="0.55000000000000004"/>
    <row r="19099" x14ac:dyDescent="0.55000000000000004"/>
    <row r="19100" x14ac:dyDescent="0.55000000000000004"/>
    <row r="19101" x14ac:dyDescent="0.55000000000000004"/>
    <row r="19102" x14ac:dyDescent="0.55000000000000004"/>
    <row r="19103" x14ac:dyDescent="0.55000000000000004"/>
    <row r="19104" x14ac:dyDescent="0.55000000000000004"/>
    <row r="19105" x14ac:dyDescent="0.55000000000000004"/>
    <row r="19106" x14ac:dyDescent="0.55000000000000004"/>
    <row r="19107" x14ac:dyDescent="0.55000000000000004"/>
    <row r="19108" x14ac:dyDescent="0.55000000000000004"/>
    <row r="19109" x14ac:dyDescent="0.55000000000000004"/>
    <row r="19110" x14ac:dyDescent="0.55000000000000004"/>
    <row r="19111" x14ac:dyDescent="0.55000000000000004"/>
    <row r="19112" x14ac:dyDescent="0.55000000000000004"/>
    <row r="19113" x14ac:dyDescent="0.55000000000000004"/>
    <row r="19114" x14ac:dyDescent="0.55000000000000004"/>
    <row r="19115" x14ac:dyDescent="0.55000000000000004"/>
    <row r="19116" x14ac:dyDescent="0.55000000000000004"/>
    <row r="19117" x14ac:dyDescent="0.55000000000000004"/>
    <row r="19118" x14ac:dyDescent="0.55000000000000004"/>
    <row r="19119" x14ac:dyDescent="0.55000000000000004"/>
    <row r="19120" x14ac:dyDescent="0.55000000000000004"/>
    <row r="19121" x14ac:dyDescent="0.55000000000000004"/>
    <row r="19122" x14ac:dyDescent="0.55000000000000004"/>
    <row r="19123" x14ac:dyDescent="0.55000000000000004"/>
    <row r="19124" x14ac:dyDescent="0.55000000000000004"/>
    <row r="19125" x14ac:dyDescent="0.55000000000000004"/>
    <row r="19126" x14ac:dyDescent="0.55000000000000004"/>
    <row r="19127" x14ac:dyDescent="0.55000000000000004"/>
    <row r="19128" x14ac:dyDescent="0.55000000000000004"/>
    <row r="19129" x14ac:dyDescent="0.55000000000000004"/>
    <row r="19130" x14ac:dyDescent="0.55000000000000004"/>
    <row r="19131" x14ac:dyDescent="0.55000000000000004"/>
    <row r="19132" x14ac:dyDescent="0.55000000000000004"/>
    <row r="19133" x14ac:dyDescent="0.55000000000000004"/>
    <row r="19134" x14ac:dyDescent="0.55000000000000004"/>
    <row r="19135" x14ac:dyDescent="0.55000000000000004"/>
    <row r="19136" x14ac:dyDescent="0.55000000000000004"/>
    <row r="19137" x14ac:dyDescent="0.55000000000000004"/>
    <row r="19138" x14ac:dyDescent="0.55000000000000004"/>
    <row r="19139" x14ac:dyDescent="0.55000000000000004"/>
    <row r="19140" x14ac:dyDescent="0.55000000000000004"/>
    <row r="19141" x14ac:dyDescent="0.55000000000000004"/>
    <row r="19142" x14ac:dyDescent="0.55000000000000004"/>
    <row r="19143" x14ac:dyDescent="0.55000000000000004"/>
    <row r="19144" x14ac:dyDescent="0.55000000000000004"/>
    <row r="19145" x14ac:dyDescent="0.55000000000000004"/>
    <row r="19146" x14ac:dyDescent="0.55000000000000004"/>
    <row r="19147" x14ac:dyDescent="0.55000000000000004"/>
    <row r="19148" x14ac:dyDescent="0.55000000000000004"/>
    <row r="19149" x14ac:dyDescent="0.55000000000000004"/>
    <row r="19150" x14ac:dyDescent="0.55000000000000004"/>
    <row r="19151" x14ac:dyDescent="0.55000000000000004"/>
    <row r="19152" x14ac:dyDescent="0.55000000000000004"/>
    <row r="19153" x14ac:dyDescent="0.55000000000000004"/>
    <row r="19154" x14ac:dyDescent="0.55000000000000004"/>
    <row r="19155" x14ac:dyDescent="0.55000000000000004"/>
    <row r="19156" x14ac:dyDescent="0.55000000000000004"/>
    <row r="19157" x14ac:dyDescent="0.55000000000000004"/>
    <row r="19158" x14ac:dyDescent="0.55000000000000004"/>
    <row r="19159" x14ac:dyDescent="0.55000000000000004"/>
    <row r="19160" x14ac:dyDescent="0.55000000000000004"/>
    <row r="19161" x14ac:dyDescent="0.55000000000000004"/>
    <row r="19162" x14ac:dyDescent="0.55000000000000004"/>
    <row r="19163" x14ac:dyDescent="0.55000000000000004"/>
    <row r="19164" x14ac:dyDescent="0.55000000000000004"/>
    <row r="19165" x14ac:dyDescent="0.55000000000000004"/>
    <row r="19166" x14ac:dyDescent="0.55000000000000004"/>
    <row r="19167" x14ac:dyDescent="0.55000000000000004"/>
    <row r="19168" x14ac:dyDescent="0.55000000000000004"/>
    <row r="19169" x14ac:dyDescent="0.55000000000000004"/>
    <row r="19170" x14ac:dyDescent="0.55000000000000004"/>
    <row r="19171" x14ac:dyDescent="0.55000000000000004"/>
    <row r="19172" x14ac:dyDescent="0.55000000000000004"/>
    <row r="19173" x14ac:dyDescent="0.55000000000000004"/>
    <row r="19174" x14ac:dyDescent="0.55000000000000004"/>
    <row r="19175" x14ac:dyDescent="0.55000000000000004"/>
    <row r="19176" x14ac:dyDescent="0.55000000000000004"/>
    <row r="19177" x14ac:dyDescent="0.55000000000000004"/>
    <row r="19178" x14ac:dyDescent="0.55000000000000004"/>
    <row r="19179" x14ac:dyDescent="0.55000000000000004"/>
    <row r="19180" x14ac:dyDescent="0.55000000000000004"/>
    <row r="19181" x14ac:dyDescent="0.55000000000000004"/>
    <row r="19182" x14ac:dyDescent="0.55000000000000004"/>
    <row r="19183" x14ac:dyDescent="0.55000000000000004"/>
    <row r="19184" x14ac:dyDescent="0.55000000000000004"/>
    <row r="19185" x14ac:dyDescent="0.55000000000000004"/>
    <row r="19186" x14ac:dyDescent="0.55000000000000004"/>
    <row r="19187" x14ac:dyDescent="0.55000000000000004"/>
    <row r="19188" x14ac:dyDescent="0.55000000000000004"/>
    <row r="19189" x14ac:dyDescent="0.55000000000000004"/>
    <row r="19190" x14ac:dyDescent="0.55000000000000004"/>
    <row r="19191" x14ac:dyDescent="0.55000000000000004"/>
    <row r="19192" x14ac:dyDescent="0.55000000000000004"/>
    <row r="19193" x14ac:dyDescent="0.55000000000000004"/>
    <row r="19194" x14ac:dyDescent="0.55000000000000004"/>
    <row r="19195" x14ac:dyDescent="0.55000000000000004"/>
    <row r="19196" x14ac:dyDescent="0.55000000000000004"/>
    <row r="19197" x14ac:dyDescent="0.55000000000000004"/>
    <row r="19198" x14ac:dyDescent="0.55000000000000004"/>
    <row r="19199" x14ac:dyDescent="0.55000000000000004"/>
    <row r="19200" x14ac:dyDescent="0.55000000000000004"/>
    <row r="19201" x14ac:dyDescent="0.55000000000000004"/>
    <row r="19202" x14ac:dyDescent="0.55000000000000004"/>
    <row r="19203" x14ac:dyDescent="0.55000000000000004"/>
    <row r="19204" x14ac:dyDescent="0.55000000000000004"/>
    <row r="19205" x14ac:dyDescent="0.55000000000000004"/>
    <row r="19206" x14ac:dyDescent="0.55000000000000004"/>
    <row r="19207" x14ac:dyDescent="0.55000000000000004"/>
    <row r="19208" x14ac:dyDescent="0.55000000000000004"/>
    <row r="19209" x14ac:dyDescent="0.55000000000000004"/>
    <row r="19210" x14ac:dyDescent="0.55000000000000004"/>
    <row r="19211" x14ac:dyDescent="0.55000000000000004"/>
    <row r="19212" x14ac:dyDescent="0.55000000000000004"/>
    <row r="19213" x14ac:dyDescent="0.55000000000000004"/>
    <row r="19214" x14ac:dyDescent="0.55000000000000004"/>
    <row r="19215" x14ac:dyDescent="0.55000000000000004"/>
    <row r="19216" x14ac:dyDescent="0.55000000000000004"/>
    <row r="19217" x14ac:dyDescent="0.55000000000000004"/>
    <row r="19218" x14ac:dyDescent="0.55000000000000004"/>
    <row r="19219" x14ac:dyDescent="0.55000000000000004"/>
    <row r="19220" x14ac:dyDescent="0.55000000000000004"/>
    <row r="19221" x14ac:dyDescent="0.55000000000000004"/>
    <row r="19222" x14ac:dyDescent="0.55000000000000004"/>
    <row r="19223" x14ac:dyDescent="0.55000000000000004"/>
    <row r="19224" x14ac:dyDescent="0.55000000000000004"/>
    <row r="19225" x14ac:dyDescent="0.55000000000000004"/>
    <row r="19226" x14ac:dyDescent="0.55000000000000004"/>
    <row r="19227" x14ac:dyDescent="0.55000000000000004"/>
    <row r="19228" x14ac:dyDescent="0.55000000000000004"/>
    <row r="19229" x14ac:dyDescent="0.55000000000000004"/>
    <row r="19230" x14ac:dyDescent="0.55000000000000004"/>
    <row r="19231" x14ac:dyDescent="0.55000000000000004"/>
    <row r="19232" x14ac:dyDescent="0.55000000000000004"/>
    <row r="19233" x14ac:dyDescent="0.55000000000000004"/>
    <row r="19234" x14ac:dyDescent="0.55000000000000004"/>
    <row r="19235" x14ac:dyDescent="0.55000000000000004"/>
    <row r="19236" x14ac:dyDescent="0.55000000000000004"/>
    <row r="19237" x14ac:dyDescent="0.55000000000000004"/>
    <row r="19238" x14ac:dyDescent="0.55000000000000004"/>
    <row r="19239" x14ac:dyDescent="0.55000000000000004"/>
    <row r="19240" x14ac:dyDescent="0.55000000000000004"/>
    <row r="19241" x14ac:dyDescent="0.55000000000000004"/>
    <row r="19242" x14ac:dyDescent="0.55000000000000004"/>
    <row r="19243" x14ac:dyDescent="0.55000000000000004"/>
    <row r="19244" x14ac:dyDescent="0.55000000000000004"/>
    <row r="19245" x14ac:dyDescent="0.55000000000000004"/>
    <row r="19246" x14ac:dyDescent="0.55000000000000004"/>
    <row r="19247" x14ac:dyDescent="0.55000000000000004"/>
    <row r="19248" x14ac:dyDescent="0.55000000000000004"/>
    <row r="19249" x14ac:dyDescent="0.55000000000000004"/>
    <row r="19250" x14ac:dyDescent="0.55000000000000004"/>
    <row r="19251" x14ac:dyDescent="0.55000000000000004"/>
    <row r="19252" x14ac:dyDescent="0.55000000000000004"/>
    <row r="19253" x14ac:dyDescent="0.55000000000000004"/>
    <row r="19254" x14ac:dyDescent="0.55000000000000004"/>
    <row r="19255" x14ac:dyDescent="0.55000000000000004"/>
    <row r="19256" x14ac:dyDescent="0.55000000000000004"/>
    <row r="19257" x14ac:dyDescent="0.55000000000000004"/>
    <row r="19258" x14ac:dyDescent="0.55000000000000004"/>
    <row r="19259" x14ac:dyDescent="0.55000000000000004"/>
    <row r="19260" x14ac:dyDescent="0.55000000000000004"/>
    <row r="19261" x14ac:dyDescent="0.55000000000000004"/>
    <row r="19262" x14ac:dyDescent="0.55000000000000004"/>
    <row r="19263" x14ac:dyDescent="0.55000000000000004"/>
    <row r="19264" x14ac:dyDescent="0.55000000000000004"/>
    <row r="19265" x14ac:dyDescent="0.55000000000000004"/>
    <row r="19266" x14ac:dyDescent="0.55000000000000004"/>
    <row r="19267" x14ac:dyDescent="0.55000000000000004"/>
    <row r="19268" x14ac:dyDescent="0.55000000000000004"/>
    <row r="19269" x14ac:dyDescent="0.55000000000000004"/>
    <row r="19270" x14ac:dyDescent="0.55000000000000004"/>
    <row r="19271" x14ac:dyDescent="0.55000000000000004"/>
    <row r="19272" x14ac:dyDescent="0.55000000000000004"/>
    <row r="19273" x14ac:dyDescent="0.55000000000000004"/>
    <row r="19274" x14ac:dyDescent="0.55000000000000004"/>
    <row r="19275" x14ac:dyDescent="0.55000000000000004"/>
    <row r="19276" x14ac:dyDescent="0.55000000000000004"/>
    <row r="19277" x14ac:dyDescent="0.55000000000000004"/>
    <row r="19278" x14ac:dyDescent="0.55000000000000004"/>
    <row r="19279" x14ac:dyDescent="0.55000000000000004"/>
    <row r="19280" x14ac:dyDescent="0.55000000000000004"/>
    <row r="19281" x14ac:dyDescent="0.55000000000000004"/>
    <row r="19282" x14ac:dyDescent="0.55000000000000004"/>
    <row r="19283" x14ac:dyDescent="0.55000000000000004"/>
    <row r="19284" x14ac:dyDescent="0.55000000000000004"/>
    <row r="19285" x14ac:dyDescent="0.55000000000000004"/>
    <row r="19286" x14ac:dyDescent="0.55000000000000004"/>
    <row r="19287" x14ac:dyDescent="0.55000000000000004"/>
    <row r="19288" x14ac:dyDescent="0.55000000000000004"/>
    <row r="19289" x14ac:dyDescent="0.55000000000000004"/>
    <row r="19290" x14ac:dyDescent="0.55000000000000004"/>
    <row r="19291" x14ac:dyDescent="0.55000000000000004"/>
    <row r="19292" x14ac:dyDescent="0.55000000000000004"/>
    <row r="19293" x14ac:dyDescent="0.55000000000000004"/>
    <row r="19294" x14ac:dyDescent="0.55000000000000004"/>
    <row r="19295" x14ac:dyDescent="0.55000000000000004"/>
    <row r="19296" x14ac:dyDescent="0.55000000000000004"/>
    <row r="19297" x14ac:dyDescent="0.55000000000000004"/>
    <row r="19298" x14ac:dyDescent="0.55000000000000004"/>
    <row r="19299" x14ac:dyDescent="0.55000000000000004"/>
    <row r="19300" x14ac:dyDescent="0.55000000000000004"/>
    <row r="19301" x14ac:dyDescent="0.55000000000000004"/>
    <row r="19302" x14ac:dyDescent="0.55000000000000004"/>
    <row r="19303" x14ac:dyDescent="0.55000000000000004"/>
    <row r="19304" x14ac:dyDescent="0.55000000000000004"/>
    <row r="19305" x14ac:dyDescent="0.55000000000000004"/>
    <row r="19306" x14ac:dyDescent="0.55000000000000004"/>
    <row r="19307" x14ac:dyDescent="0.55000000000000004"/>
    <row r="19308" x14ac:dyDescent="0.55000000000000004"/>
    <row r="19309" x14ac:dyDescent="0.55000000000000004"/>
    <row r="19310" x14ac:dyDescent="0.55000000000000004"/>
    <row r="19311" x14ac:dyDescent="0.55000000000000004"/>
    <row r="19312" x14ac:dyDescent="0.55000000000000004"/>
    <row r="19313" x14ac:dyDescent="0.55000000000000004"/>
    <row r="19314" x14ac:dyDescent="0.55000000000000004"/>
    <row r="19315" x14ac:dyDescent="0.55000000000000004"/>
    <row r="19316" x14ac:dyDescent="0.55000000000000004"/>
    <row r="19317" x14ac:dyDescent="0.55000000000000004"/>
    <row r="19318" x14ac:dyDescent="0.55000000000000004"/>
    <row r="19319" x14ac:dyDescent="0.55000000000000004"/>
    <row r="19320" x14ac:dyDescent="0.55000000000000004"/>
    <row r="19321" x14ac:dyDescent="0.55000000000000004"/>
    <row r="19322" x14ac:dyDescent="0.55000000000000004"/>
    <row r="19323" x14ac:dyDescent="0.55000000000000004"/>
    <row r="19324" x14ac:dyDescent="0.55000000000000004"/>
    <row r="19325" x14ac:dyDescent="0.55000000000000004"/>
    <row r="19326" x14ac:dyDescent="0.55000000000000004"/>
    <row r="19327" x14ac:dyDescent="0.55000000000000004"/>
    <row r="19328" x14ac:dyDescent="0.55000000000000004"/>
    <row r="19329" x14ac:dyDescent="0.55000000000000004"/>
    <row r="19330" x14ac:dyDescent="0.55000000000000004"/>
    <row r="19331" x14ac:dyDescent="0.55000000000000004"/>
    <row r="19332" x14ac:dyDescent="0.55000000000000004"/>
    <row r="19333" x14ac:dyDescent="0.55000000000000004"/>
    <row r="19334" x14ac:dyDescent="0.55000000000000004"/>
    <row r="19335" x14ac:dyDescent="0.55000000000000004"/>
    <row r="19336" x14ac:dyDescent="0.55000000000000004"/>
    <row r="19337" x14ac:dyDescent="0.55000000000000004"/>
    <row r="19338" x14ac:dyDescent="0.55000000000000004"/>
    <row r="19339" x14ac:dyDescent="0.55000000000000004"/>
    <row r="19340" x14ac:dyDescent="0.55000000000000004"/>
    <row r="19341" x14ac:dyDescent="0.55000000000000004"/>
    <row r="19342" x14ac:dyDescent="0.55000000000000004"/>
    <row r="19343" x14ac:dyDescent="0.55000000000000004"/>
    <row r="19344" x14ac:dyDescent="0.55000000000000004"/>
    <row r="19345" x14ac:dyDescent="0.55000000000000004"/>
    <row r="19346" x14ac:dyDescent="0.55000000000000004"/>
    <row r="19347" x14ac:dyDescent="0.55000000000000004"/>
    <row r="19348" x14ac:dyDescent="0.55000000000000004"/>
    <row r="19349" x14ac:dyDescent="0.55000000000000004"/>
    <row r="19350" x14ac:dyDescent="0.55000000000000004"/>
    <row r="19351" x14ac:dyDescent="0.55000000000000004"/>
    <row r="19352" x14ac:dyDescent="0.55000000000000004"/>
    <row r="19353" x14ac:dyDescent="0.55000000000000004"/>
    <row r="19354" x14ac:dyDescent="0.55000000000000004"/>
    <row r="19355" x14ac:dyDescent="0.55000000000000004"/>
    <row r="19356" x14ac:dyDescent="0.55000000000000004"/>
    <row r="19357" x14ac:dyDescent="0.55000000000000004"/>
    <row r="19358" x14ac:dyDescent="0.55000000000000004"/>
    <row r="19359" x14ac:dyDescent="0.55000000000000004"/>
    <row r="19360" x14ac:dyDescent="0.55000000000000004"/>
    <row r="19361" x14ac:dyDescent="0.55000000000000004"/>
    <row r="19362" x14ac:dyDescent="0.55000000000000004"/>
    <row r="19363" x14ac:dyDescent="0.55000000000000004"/>
    <row r="19364" x14ac:dyDescent="0.55000000000000004"/>
    <row r="19365" x14ac:dyDescent="0.55000000000000004"/>
    <row r="19366" x14ac:dyDescent="0.55000000000000004"/>
    <row r="19367" x14ac:dyDescent="0.55000000000000004"/>
    <row r="19368" x14ac:dyDescent="0.55000000000000004"/>
    <row r="19369" x14ac:dyDescent="0.55000000000000004"/>
    <row r="19370" x14ac:dyDescent="0.55000000000000004"/>
    <row r="19371" x14ac:dyDescent="0.55000000000000004"/>
    <row r="19372" x14ac:dyDescent="0.55000000000000004"/>
    <row r="19373" x14ac:dyDescent="0.55000000000000004"/>
    <row r="19374" x14ac:dyDescent="0.55000000000000004"/>
    <row r="19375" x14ac:dyDescent="0.55000000000000004"/>
    <row r="19376" x14ac:dyDescent="0.55000000000000004"/>
    <row r="19377" x14ac:dyDescent="0.55000000000000004"/>
    <row r="19378" x14ac:dyDescent="0.55000000000000004"/>
    <row r="19379" x14ac:dyDescent="0.55000000000000004"/>
    <row r="19380" x14ac:dyDescent="0.55000000000000004"/>
    <row r="19381" x14ac:dyDescent="0.55000000000000004"/>
    <row r="19382" x14ac:dyDescent="0.55000000000000004"/>
    <row r="19383" x14ac:dyDescent="0.55000000000000004"/>
    <row r="19384" x14ac:dyDescent="0.55000000000000004"/>
    <row r="19385" x14ac:dyDescent="0.55000000000000004"/>
    <row r="19386" x14ac:dyDescent="0.55000000000000004"/>
    <row r="19387" x14ac:dyDescent="0.55000000000000004"/>
    <row r="19388" x14ac:dyDescent="0.55000000000000004"/>
    <row r="19389" x14ac:dyDescent="0.55000000000000004"/>
    <row r="19390" x14ac:dyDescent="0.55000000000000004"/>
    <row r="19391" x14ac:dyDescent="0.55000000000000004"/>
    <row r="19392" x14ac:dyDescent="0.55000000000000004"/>
    <row r="19393" x14ac:dyDescent="0.55000000000000004"/>
    <row r="19394" x14ac:dyDescent="0.55000000000000004"/>
    <row r="19395" x14ac:dyDescent="0.55000000000000004"/>
    <row r="19396" x14ac:dyDescent="0.55000000000000004"/>
    <row r="19397" x14ac:dyDescent="0.55000000000000004"/>
    <row r="19398" x14ac:dyDescent="0.55000000000000004"/>
    <row r="19399" x14ac:dyDescent="0.55000000000000004"/>
    <row r="19400" x14ac:dyDescent="0.55000000000000004"/>
    <row r="19401" x14ac:dyDescent="0.55000000000000004"/>
    <row r="19402" x14ac:dyDescent="0.55000000000000004"/>
    <row r="19403" x14ac:dyDescent="0.55000000000000004"/>
    <row r="19404" x14ac:dyDescent="0.55000000000000004"/>
    <row r="19405" x14ac:dyDescent="0.55000000000000004"/>
    <row r="19406" x14ac:dyDescent="0.55000000000000004"/>
    <row r="19407" x14ac:dyDescent="0.55000000000000004"/>
    <row r="19408" x14ac:dyDescent="0.55000000000000004"/>
    <row r="19409" x14ac:dyDescent="0.55000000000000004"/>
    <row r="19410" x14ac:dyDescent="0.55000000000000004"/>
    <row r="19411" x14ac:dyDescent="0.55000000000000004"/>
    <row r="19412" x14ac:dyDescent="0.55000000000000004"/>
    <row r="19413" x14ac:dyDescent="0.55000000000000004"/>
    <row r="19414" x14ac:dyDescent="0.55000000000000004"/>
    <row r="19415" x14ac:dyDescent="0.55000000000000004"/>
    <row r="19416" x14ac:dyDescent="0.55000000000000004"/>
    <row r="19417" x14ac:dyDescent="0.55000000000000004"/>
    <row r="19418" x14ac:dyDescent="0.55000000000000004"/>
    <row r="19419" x14ac:dyDescent="0.55000000000000004"/>
    <row r="19420" x14ac:dyDescent="0.55000000000000004"/>
    <row r="19421" x14ac:dyDescent="0.55000000000000004"/>
    <row r="19422" x14ac:dyDescent="0.55000000000000004"/>
    <row r="19423" x14ac:dyDescent="0.55000000000000004"/>
    <row r="19424" x14ac:dyDescent="0.55000000000000004"/>
    <row r="19425" x14ac:dyDescent="0.55000000000000004"/>
    <row r="19426" x14ac:dyDescent="0.55000000000000004"/>
    <row r="19427" x14ac:dyDescent="0.55000000000000004"/>
    <row r="19428" x14ac:dyDescent="0.55000000000000004"/>
    <row r="19429" x14ac:dyDescent="0.55000000000000004"/>
    <row r="19430" x14ac:dyDescent="0.55000000000000004"/>
    <row r="19431" x14ac:dyDescent="0.55000000000000004"/>
    <row r="19432" x14ac:dyDescent="0.55000000000000004"/>
    <row r="19433" x14ac:dyDescent="0.55000000000000004"/>
    <row r="19434" x14ac:dyDescent="0.55000000000000004"/>
    <row r="19435" x14ac:dyDescent="0.55000000000000004"/>
    <row r="19436" x14ac:dyDescent="0.55000000000000004"/>
    <row r="19437" x14ac:dyDescent="0.55000000000000004"/>
    <row r="19438" x14ac:dyDescent="0.55000000000000004"/>
    <row r="19439" x14ac:dyDescent="0.55000000000000004"/>
    <row r="19440" x14ac:dyDescent="0.55000000000000004"/>
    <row r="19441" x14ac:dyDescent="0.55000000000000004"/>
    <row r="19442" x14ac:dyDescent="0.55000000000000004"/>
    <row r="19443" x14ac:dyDescent="0.55000000000000004"/>
    <row r="19444" x14ac:dyDescent="0.55000000000000004"/>
    <row r="19445" x14ac:dyDescent="0.55000000000000004"/>
    <row r="19446" x14ac:dyDescent="0.55000000000000004"/>
    <row r="19447" x14ac:dyDescent="0.55000000000000004"/>
    <row r="19448" x14ac:dyDescent="0.55000000000000004"/>
    <row r="19449" x14ac:dyDescent="0.55000000000000004"/>
    <row r="19450" x14ac:dyDescent="0.55000000000000004"/>
    <row r="19451" x14ac:dyDescent="0.55000000000000004"/>
    <row r="19452" x14ac:dyDescent="0.55000000000000004"/>
    <row r="19453" x14ac:dyDescent="0.55000000000000004"/>
    <row r="19454" x14ac:dyDescent="0.55000000000000004"/>
    <row r="19455" x14ac:dyDescent="0.55000000000000004"/>
    <row r="19456" x14ac:dyDescent="0.55000000000000004"/>
    <row r="19457" x14ac:dyDescent="0.55000000000000004"/>
    <row r="19458" x14ac:dyDescent="0.55000000000000004"/>
    <row r="19459" x14ac:dyDescent="0.55000000000000004"/>
    <row r="19460" x14ac:dyDescent="0.55000000000000004"/>
    <row r="19461" x14ac:dyDescent="0.55000000000000004"/>
    <row r="19462" x14ac:dyDescent="0.55000000000000004"/>
    <row r="19463" x14ac:dyDescent="0.55000000000000004"/>
    <row r="19464" x14ac:dyDescent="0.55000000000000004"/>
    <row r="19465" x14ac:dyDescent="0.55000000000000004"/>
    <row r="19466" x14ac:dyDescent="0.55000000000000004"/>
    <row r="19467" x14ac:dyDescent="0.55000000000000004"/>
    <row r="19468" x14ac:dyDescent="0.55000000000000004"/>
    <row r="19469" x14ac:dyDescent="0.55000000000000004"/>
    <row r="19470" x14ac:dyDescent="0.55000000000000004"/>
    <row r="19471" x14ac:dyDescent="0.55000000000000004"/>
    <row r="19472" x14ac:dyDescent="0.55000000000000004"/>
    <row r="19473" x14ac:dyDescent="0.55000000000000004"/>
    <row r="19474" x14ac:dyDescent="0.55000000000000004"/>
    <row r="19475" x14ac:dyDescent="0.55000000000000004"/>
    <row r="19476" x14ac:dyDescent="0.55000000000000004"/>
    <row r="19477" x14ac:dyDescent="0.55000000000000004"/>
    <row r="19478" x14ac:dyDescent="0.55000000000000004"/>
    <row r="19479" x14ac:dyDescent="0.55000000000000004"/>
    <row r="19480" x14ac:dyDescent="0.55000000000000004"/>
    <row r="19481" x14ac:dyDescent="0.55000000000000004"/>
    <row r="19482" x14ac:dyDescent="0.55000000000000004"/>
    <row r="19483" x14ac:dyDescent="0.55000000000000004"/>
    <row r="19484" x14ac:dyDescent="0.55000000000000004"/>
    <row r="19485" x14ac:dyDescent="0.55000000000000004"/>
    <row r="19486" x14ac:dyDescent="0.55000000000000004"/>
    <row r="19487" x14ac:dyDescent="0.55000000000000004"/>
    <row r="19488" x14ac:dyDescent="0.55000000000000004"/>
    <row r="19489" x14ac:dyDescent="0.55000000000000004"/>
    <row r="19490" x14ac:dyDescent="0.55000000000000004"/>
    <row r="19491" x14ac:dyDescent="0.55000000000000004"/>
    <row r="19492" x14ac:dyDescent="0.55000000000000004"/>
    <row r="19493" x14ac:dyDescent="0.55000000000000004"/>
    <row r="19494" x14ac:dyDescent="0.55000000000000004"/>
    <row r="19495" x14ac:dyDescent="0.55000000000000004"/>
    <row r="19496" x14ac:dyDescent="0.55000000000000004"/>
    <row r="19497" x14ac:dyDescent="0.55000000000000004"/>
    <row r="19498" x14ac:dyDescent="0.55000000000000004"/>
    <row r="19499" x14ac:dyDescent="0.55000000000000004"/>
    <row r="19500" x14ac:dyDescent="0.55000000000000004"/>
    <row r="19501" x14ac:dyDescent="0.55000000000000004"/>
    <row r="19502" x14ac:dyDescent="0.55000000000000004"/>
    <row r="19503" x14ac:dyDescent="0.55000000000000004"/>
    <row r="19504" x14ac:dyDescent="0.55000000000000004"/>
    <row r="19505" x14ac:dyDescent="0.55000000000000004"/>
    <row r="19506" x14ac:dyDescent="0.55000000000000004"/>
    <row r="19507" x14ac:dyDescent="0.55000000000000004"/>
    <row r="19508" x14ac:dyDescent="0.55000000000000004"/>
    <row r="19509" x14ac:dyDescent="0.55000000000000004"/>
    <row r="19510" x14ac:dyDescent="0.55000000000000004"/>
    <row r="19511" x14ac:dyDescent="0.55000000000000004"/>
    <row r="19512" x14ac:dyDescent="0.55000000000000004"/>
    <row r="19513" x14ac:dyDescent="0.55000000000000004"/>
    <row r="19514" x14ac:dyDescent="0.55000000000000004"/>
    <row r="19515" x14ac:dyDescent="0.55000000000000004"/>
    <row r="19516" x14ac:dyDescent="0.55000000000000004"/>
    <row r="19517" x14ac:dyDescent="0.55000000000000004"/>
    <row r="19518" x14ac:dyDescent="0.55000000000000004"/>
    <row r="19519" x14ac:dyDescent="0.55000000000000004"/>
    <row r="19520" x14ac:dyDescent="0.55000000000000004"/>
    <row r="19521" x14ac:dyDescent="0.55000000000000004"/>
    <row r="19522" x14ac:dyDescent="0.55000000000000004"/>
    <row r="19523" x14ac:dyDescent="0.55000000000000004"/>
    <row r="19524" x14ac:dyDescent="0.55000000000000004"/>
    <row r="19525" x14ac:dyDescent="0.55000000000000004"/>
    <row r="19526" x14ac:dyDescent="0.55000000000000004"/>
    <row r="19527" x14ac:dyDescent="0.55000000000000004"/>
    <row r="19528" x14ac:dyDescent="0.55000000000000004"/>
    <row r="19529" x14ac:dyDescent="0.55000000000000004"/>
    <row r="19530" x14ac:dyDescent="0.55000000000000004"/>
    <row r="19531" x14ac:dyDescent="0.55000000000000004"/>
    <row r="19532" x14ac:dyDescent="0.55000000000000004"/>
    <row r="19533" x14ac:dyDescent="0.55000000000000004"/>
    <row r="19534" x14ac:dyDescent="0.55000000000000004"/>
    <row r="19535" x14ac:dyDescent="0.55000000000000004"/>
    <row r="19536" x14ac:dyDescent="0.55000000000000004"/>
    <row r="19537" x14ac:dyDescent="0.55000000000000004"/>
    <row r="19538" x14ac:dyDescent="0.55000000000000004"/>
    <row r="19539" x14ac:dyDescent="0.55000000000000004"/>
    <row r="19540" x14ac:dyDescent="0.55000000000000004"/>
    <row r="19541" x14ac:dyDescent="0.55000000000000004"/>
    <row r="19542" x14ac:dyDescent="0.55000000000000004"/>
    <row r="19543" x14ac:dyDescent="0.55000000000000004"/>
    <row r="19544" x14ac:dyDescent="0.55000000000000004"/>
    <row r="19545" x14ac:dyDescent="0.55000000000000004"/>
    <row r="19546" x14ac:dyDescent="0.55000000000000004"/>
    <row r="19547" x14ac:dyDescent="0.55000000000000004"/>
    <row r="19548" x14ac:dyDescent="0.55000000000000004"/>
    <row r="19549" x14ac:dyDescent="0.55000000000000004"/>
    <row r="19550" x14ac:dyDescent="0.55000000000000004"/>
    <row r="19551" x14ac:dyDescent="0.55000000000000004"/>
    <row r="19552" x14ac:dyDescent="0.55000000000000004"/>
    <row r="19553" x14ac:dyDescent="0.55000000000000004"/>
    <row r="19554" x14ac:dyDescent="0.55000000000000004"/>
    <row r="19555" x14ac:dyDescent="0.55000000000000004"/>
    <row r="19556" x14ac:dyDescent="0.55000000000000004"/>
    <row r="19557" x14ac:dyDescent="0.55000000000000004"/>
    <row r="19558" x14ac:dyDescent="0.55000000000000004"/>
    <row r="19559" x14ac:dyDescent="0.55000000000000004"/>
    <row r="19560" x14ac:dyDescent="0.55000000000000004"/>
    <row r="19561" x14ac:dyDescent="0.55000000000000004"/>
    <row r="19562" x14ac:dyDescent="0.55000000000000004"/>
    <row r="19563" x14ac:dyDescent="0.55000000000000004"/>
    <row r="19564" x14ac:dyDescent="0.55000000000000004"/>
    <row r="19565" x14ac:dyDescent="0.55000000000000004"/>
    <row r="19566" x14ac:dyDescent="0.55000000000000004"/>
    <row r="19567" x14ac:dyDescent="0.55000000000000004"/>
    <row r="19568" x14ac:dyDescent="0.55000000000000004"/>
    <row r="19569" x14ac:dyDescent="0.55000000000000004"/>
    <row r="19570" x14ac:dyDescent="0.55000000000000004"/>
    <row r="19571" x14ac:dyDescent="0.55000000000000004"/>
    <row r="19572" x14ac:dyDescent="0.55000000000000004"/>
    <row r="19573" x14ac:dyDescent="0.55000000000000004"/>
    <row r="19574" x14ac:dyDescent="0.55000000000000004"/>
    <row r="19575" x14ac:dyDescent="0.55000000000000004"/>
    <row r="19576" x14ac:dyDescent="0.55000000000000004"/>
    <row r="19577" x14ac:dyDescent="0.55000000000000004"/>
    <row r="19578" x14ac:dyDescent="0.55000000000000004"/>
    <row r="19579" x14ac:dyDescent="0.55000000000000004"/>
    <row r="19580" x14ac:dyDescent="0.55000000000000004"/>
    <row r="19581" x14ac:dyDescent="0.55000000000000004"/>
    <row r="19582" x14ac:dyDescent="0.55000000000000004"/>
    <row r="19583" x14ac:dyDescent="0.55000000000000004"/>
    <row r="19584" x14ac:dyDescent="0.55000000000000004"/>
    <row r="19585" x14ac:dyDescent="0.55000000000000004"/>
    <row r="19586" x14ac:dyDescent="0.55000000000000004"/>
    <row r="19587" x14ac:dyDescent="0.55000000000000004"/>
    <row r="19588" x14ac:dyDescent="0.55000000000000004"/>
    <row r="19589" x14ac:dyDescent="0.55000000000000004"/>
    <row r="19590" x14ac:dyDescent="0.55000000000000004"/>
    <row r="19591" x14ac:dyDescent="0.55000000000000004"/>
    <row r="19592" x14ac:dyDescent="0.55000000000000004"/>
    <row r="19593" x14ac:dyDescent="0.55000000000000004"/>
    <row r="19594" x14ac:dyDescent="0.55000000000000004"/>
    <row r="19595" x14ac:dyDescent="0.55000000000000004"/>
    <row r="19596" x14ac:dyDescent="0.55000000000000004"/>
    <row r="19597" x14ac:dyDescent="0.55000000000000004"/>
    <row r="19598" x14ac:dyDescent="0.55000000000000004"/>
    <row r="19599" x14ac:dyDescent="0.55000000000000004"/>
    <row r="19600" x14ac:dyDescent="0.55000000000000004"/>
    <row r="19601" x14ac:dyDescent="0.55000000000000004"/>
    <row r="19602" x14ac:dyDescent="0.55000000000000004"/>
    <row r="19603" x14ac:dyDescent="0.55000000000000004"/>
    <row r="19604" x14ac:dyDescent="0.55000000000000004"/>
    <row r="19605" x14ac:dyDescent="0.55000000000000004"/>
    <row r="19606" x14ac:dyDescent="0.55000000000000004"/>
    <row r="19607" x14ac:dyDescent="0.55000000000000004"/>
    <row r="19608" x14ac:dyDescent="0.55000000000000004"/>
    <row r="19609" x14ac:dyDescent="0.55000000000000004"/>
    <row r="19610" x14ac:dyDescent="0.55000000000000004"/>
    <row r="19611" x14ac:dyDescent="0.55000000000000004"/>
    <row r="19612" x14ac:dyDescent="0.55000000000000004"/>
    <row r="19613" x14ac:dyDescent="0.55000000000000004"/>
    <row r="19614" x14ac:dyDescent="0.55000000000000004"/>
    <row r="19615" x14ac:dyDescent="0.55000000000000004"/>
    <row r="19616" x14ac:dyDescent="0.55000000000000004"/>
    <row r="19617" x14ac:dyDescent="0.55000000000000004"/>
    <row r="19618" x14ac:dyDescent="0.55000000000000004"/>
    <row r="19619" x14ac:dyDescent="0.55000000000000004"/>
    <row r="19620" x14ac:dyDescent="0.55000000000000004"/>
    <row r="19621" x14ac:dyDescent="0.55000000000000004"/>
    <row r="19622" x14ac:dyDescent="0.55000000000000004"/>
    <row r="19623" x14ac:dyDescent="0.55000000000000004"/>
    <row r="19624" x14ac:dyDescent="0.55000000000000004"/>
    <row r="19625" x14ac:dyDescent="0.55000000000000004"/>
    <row r="19626" x14ac:dyDescent="0.55000000000000004"/>
    <row r="19627" x14ac:dyDescent="0.55000000000000004"/>
    <row r="19628" x14ac:dyDescent="0.55000000000000004"/>
    <row r="19629" x14ac:dyDescent="0.55000000000000004"/>
    <row r="19630" x14ac:dyDescent="0.55000000000000004"/>
    <row r="19631" x14ac:dyDescent="0.55000000000000004"/>
    <row r="19632" x14ac:dyDescent="0.55000000000000004"/>
    <row r="19633" x14ac:dyDescent="0.55000000000000004"/>
    <row r="19634" x14ac:dyDescent="0.55000000000000004"/>
    <row r="19635" x14ac:dyDescent="0.55000000000000004"/>
    <row r="19636" x14ac:dyDescent="0.55000000000000004"/>
    <row r="19637" x14ac:dyDescent="0.55000000000000004"/>
    <row r="19638" x14ac:dyDescent="0.55000000000000004"/>
    <row r="19639" x14ac:dyDescent="0.55000000000000004"/>
    <row r="19640" x14ac:dyDescent="0.55000000000000004"/>
    <row r="19641" x14ac:dyDescent="0.55000000000000004"/>
    <row r="19642" x14ac:dyDescent="0.55000000000000004"/>
    <row r="19643" x14ac:dyDescent="0.55000000000000004"/>
    <row r="19644" x14ac:dyDescent="0.55000000000000004"/>
    <row r="19645" x14ac:dyDescent="0.55000000000000004"/>
    <row r="19646" x14ac:dyDescent="0.55000000000000004"/>
    <row r="19647" x14ac:dyDescent="0.55000000000000004"/>
    <row r="19648" x14ac:dyDescent="0.55000000000000004"/>
    <row r="19649" x14ac:dyDescent="0.55000000000000004"/>
    <row r="19650" x14ac:dyDescent="0.55000000000000004"/>
    <row r="19651" x14ac:dyDescent="0.55000000000000004"/>
    <row r="19652" x14ac:dyDescent="0.55000000000000004"/>
    <row r="19653" x14ac:dyDescent="0.55000000000000004"/>
    <row r="19654" x14ac:dyDescent="0.55000000000000004"/>
    <row r="19655" x14ac:dyDescent="0.55000000000000004"/>
    <row r="19656" x14ac:dyDescent="0.55000000000000004"/>
    <row r="19657" x14ac:dyDescent="0.55000000000000004"/>
    <row r="19658" x14ac:dyDescent="0.55000000000000004"/>
    <row r="19659" x14ac:dyDescent="0.55000000000000004"/>
    <row r="19660" x14ac:dyDescent="0.55000000000000004"/>
    <row r="19661" x14ac:dyDescent="0.55000000000000004"/>
    <row r="19662" x14ac:dyDescent="0.55000000000000004"/>
    <row r="19663" x14ac:dyDescent="0.55000000000000004"/>
    <row r="19664" x14ac:dyDescent="0.55000000000000004"/>
    <row r="19665" x14ac:dyDescent="0.55000000000000004"/>
    <row r="19666" x14ac:dyDescent="0.55000000000000004"/>
    <row r="19667" x14ac:dyDescent="0.55000000000000004"/>
    <row r="19668" x14ac:dyDescent="0.55000000000000004"/>
    <row r="19669" x14ac:dyDescent="0.55000000000000004"/>
    <row r="19670" x14ac:dyDescent="0.55000000000000004"/>
    <row r="19671" x14ac:dyDescent="0.55000000000000004"/>
    <row r="19672" x14ac:dyDescent="0.55000000000000004"/>
    <row r="19673" x14ac:dyDescent="0.55000000000000004"/>
    <row r="19674" x14ac:dyDescent="0.55000000000000004"/>
    <row r="19675" x14ac:dyDescent="0.55000000000000004"/>
    <row r="19676" x14ac:dyDescent="0.55000000000000004"/>
    <row r="19677" x14ac:dyDescent="0.55000000000000004"/>
    <row r="19678" x14ac:dyDescent="0.55000000000000004"/>
    <row r="19679" x14ac:dyDescent="0.55000000000000004"/>
    <row r="19680" x14ac:dyDescent="0.55000000000000004"/>
    <row r="19681" x14ac:dyDescent="0.55000000000000004"/>
    <row r="19682" x14ac:dyDescent="0.55000000000000004"/>
    <row r="19683" x14ac:dyDescent="0.55000000000000004"/>
    <row r="19684" x14ac:dyDescent="0.55000000000000004"/>
    <row r="19685" x14ac:dyDescent="0.55000000000000004"/>
    <row r="19686" x14ac:dyDescent="0.55000000000000004"/>
    <row r="19687" x14ac:dyDescent="0.55000000000000004"/>
    <row r="19688" x14ac:dyDescent="0.55000000000000004"/>
    <row r="19689" x14ac:dyDescent="0.55000000000000004"/>
    <row r="19690" x14ac:dyDescent="0.55000000000000004"/>
    <row r="19691" x14ac:dyDescent="0.55000000000000004"/>
    <row r="19692" x14ac:dyDescent="0.55000000000000004"/>
    <row r="19693" x14ac:dyDescent="0.55000000000000004"/>
    <row r="19694" x14ac:dyDescent="0.55000000000000004"/>
    <row r="19695" x14ac:dyDescent="0.55000000000000004"/>
    <row r="19696" x14ac:dyDescent="0.55000000000000004"/>
    <row r="19697" x14ac:dyDescent="0.55000000000000004"/>
    <row r="19698" x14ac:dyDescent="0.55000000000000004"/>
    <row r="19699" x14ac:dyDescent="0.55000000000000004"/>
    <row r="19700" x14ac:dyDescent="0.55000000000000004"/>
    <row r="19701" x14ac:dyDescent="0.55000000000000004"/>
    <row r="19702" x14ac:dyDescent="0.55000000000000004"/>
    <row r="19703" x14ac:dyDescent="0.55000000000000004"/>
    <row r="19704" x14ac:dyDescent="0.55000000000000004"/>
    <row r="19705" x14ac:dyDescent="0.55000000000000004"/>
    <row r="19706" x14ac:dyDescent="0.55000000000000004"/>
    <row r="19707" x14ac:dyDescent="0.55000000000000004"/>
    <row r="19708" x14ac:dyDescent="0.55000000000000004"/>
    <row r="19709" x14ac:dyDescent="0.55000000000000004"/>
    <row r="19710" x14ac:dyDescent="0.55000000000000004"/>
    <row r="19711" x14ac:dyDescent="0.55000000000000004"/>
    <row r="19712" x14ac:dyDescent="0.55000000000000004"/>
    <row r="19713" x14ac:dyDescent="0.55000000000000004"/>
    <row r="19714" x14ac:dyDescent="0.55000000000000004"/>
    <row r="19715" x14ac:dyDescent="0.55000000000000004"/>
    <row r="19716" x14ac:dyDescent="0.55000000000000004"/>
    <row r="19717" x14ac:dyDescent="0.55000000000000004"/>
    <row r="19718" x14ac:dyDescent="0.55000000000000004"/>
    <row r="19719" x14ac:dyDescent="0.55000000000000004"/>
    <row r="19720" x14ac:dyDescent="0.55000000000000004"/>
    <row r="19721" x14ac:dyDescent="0.55000000000000004"/>
    <row r="19722" x14ac:dyDescent="0.55000000000000004"/>
    <row r="19723" x14ac:dyDescent="0.55000000000000004"/>
    <row r="19724" x14ac:dyDescent="0.55000000000000004"/>
    <row r="19725" x14ac:dyDescent="0.55000000000000004"/>
    <row r="19726" x14ac:dyDescent="0.55000000000000004"/>
    <row r="19727" x14ac:dyDescent="0.55000000000000004"/>
    <row r="19728" x14ac:dyDescent="0.55000000000000004"/>
    <row r="19729" x14ac:dyDescent="0.55000000000000004"/>
    <row r="19730" x14ac:dyDescent="0.55000000000000004"/>
    <row r="19731" x14ac:dyDescent="0.55000000000000004"/>
    <row r="19732" x14ac:dyDescent="0.55000000000000004"/>
    <row r="19733" x14ac:dyDescent="0.55000000000000004"/>
    <row r="19734" x14ac:dyDescent="0.55000000000000004"/>
    <row r="19735" x14ac:dyDescent="0.55000000000000004"/>
    <row r="19736" x14ac:dyDescent="0.55000000000000004"/>
    <row r="19737" x14ac:dyDescent="0.55000000000000004"/>
    <row r="19738" x14ac:dyDescent="0.55000000000000004"/>
    <row r="19739" x14ac:dyDescent="0.55000000000000004"/>
    <row r="19740" x14ac:dyDescent="0.55000000000000004"/>
    <row r="19741" x14ac:dyDescent="0.55000000000000004"/>
    <row r="19742" x14ac:dyDescent="0.55000000000000004"/>
    <row r="19743" x14ac:dyDescent="0.55000000000000004"/>
    <row r="19744" x14ac:dyDescent="0.55000000000000004"/>
    <row r="19745" x14ac:dyDescent="0.55000000000000004"/>
    <row r="19746" x14ac:dyDescent="0.55000000000000004"/>
    <row r="19747" x14ac:dyDescent="0.55000000000000004"/>
    <row r="19748" x14ac:dyDescent="0.55000000000000004"/>
    <row r="19749" x14ac:dyDescent="0.55000000000000004"/>
    <row r="19750" x14ac:dyDescent="0.55000000000000004"/>
    <row r="19751" x14ac:dyDescent="0.55000000000000004"/>
    <row r="19752" x14ac:dyDescent="0.55000000000000004"/>
    <row r="19753" x14ac:dyDescent="0.55000000000000004"/>
    <row r="19754" x14ac:dyDescent="0.55000000000000004"/>
    <row r="19755" x14ac:dyDescent="0.55000000000000004"/>
    <row r="19756" x14ac:dyDescent="0.55000000000000004"/>
    <row r="19757" x14ac:dyDescent="0.55000000000000004"/>
    <row r="19758" x14ac:dyDescent="0.55000000000000004"/>
    <row r="19759" x14ac:dyDescent="0.55000000000000004"/>
    <row r="19760" x14ac:dyDescent="0.55000000000000004"/>
    <row r="19761" x14ac:dyDescent="0.55000000000000004"/>
    <row r="19762" x14ac:dyDescent="0.55000000000000004"/>
    <row r="19763" x14ac:dyDescent="0.55000000000000004"/>
    <row r="19764" x14ac:dyDescent="0.55000000000000004"/>
    <row r="19765" x14ac:dyDescent="0.55000000000000004"/>
    <row r="19766" x14ac:dyDescent="0.55000000000000004"/>
    <row r="19767" x14ac:dyDescent="0.55000000000000004"/>
    <row r="19768" x14ac:dyDescent="0.55000000000000004"/>
    <row r="19769" x14ac:dyDescent="0.55000000000000004"/>
    <row r="19770" x14ac:dyDescent="0.55000000000000004"/>
    <row r="19771" x14ac:dyDescent="0.55000000000000004"/>
    <row r="19772" x14ac:dyDescent="0.55000000000000004"/>
    <row r="19773" x14ac:dyDescent="0.55000000000000004"/>
    <row r="19774" x14ac:dyDescent="0.55000000000000004"/>
    <row r="19775" x14ac:dyDescent="0.55000000000000004"/>
    <row r="19776" x14ac:dyDescent="0.55000000000000004"/>
    <row r="19777" x14ac:dyDescent="0.55000000000000004"/>
    <row r="19778" x14ac:dyDescent="0.55000000000000004"/>
    <row r="19779" x14ac:dyDescent="0.55000000000000004"/>
    <row r="19780" x14ac:dyDescent="0.55000000000000004"/>
    <row r="19781" x14ac:dyDescent="0.55000000000000004"/>
    <row r="19782" x14ac:dyDescent="0.55000000000000004"/>
    <row r="19783" x14ac:dyDescent="0.55000000000000004"/>
    <row r="19784" x14ac:dyDescent="0.55000000000000004"/>
    <row r="19785" x14ac:dyDescent="0.55000000000000004"/>
    <row r="19786" x14ac:dyDescent="0.55000000000000004"/>
    <row r="19787" x14ac:dyDescent="0.55000000000000004"/>
    <row r="19788" x14ac:dyDescent="0.55000000000000004"/>
    <row r="19789" x14ac:dyDescent="0.55000000000000004"/>
    <row r="19790" x14ac:dyDescent="0.55000000000000004"/>
    <row r="19791" x14ac:dyDescent="0.55000000000000004"/>
    <row r="19792" x14ac:dyDescent="0.55000000000000004"/>
    <row r="19793" x14ac:dyDescent="0.55000000000000004"/>
    <row r="19794" x14ac:dyDescent="0.55000000000000004"/>
    <row r="19795" x14ac:dyDescent="0.55000000000000004"/>
    <row r="19796" x14ac:dyDescent="0.55000000000000004"/>
    <row r="19797" x14ac:dyDescent="0.55000000000000004"/>
    <row r="19798" x14ac:dyDescent="0.55000000000000004"/>
    <row r="19799" x14ac:dyDescent="0.55000000000000004"/>
    <row r="19800" x14ac:dyDescent="0.55000000000000004"/>
    <row r="19801" x14ac:dyDescent="0.55000000000000004"/>
    <row r="19802" x14ac:dyDescent="0.55000000000000004"/>
    <row r="19803" x14ac:dyDescent="0.55000000000000004"/>
    <row r="19804" x14ac:dyDescent="0.55000000000000004"/>
    <row r="19805" x14ac:dyDescent="0.55000000000000004"/>
    <row r="19806" x14ac:dyDescent="0.55000000000000004"/>
    <row r="19807" x14ac:dyDescent="0.55000000000000004"/>
    <row r="19808" x14ac:dyDescent="0.55000000000000004"/>
    <row r="19809" x14ac:dyDescent="0.55000000000000004"/>
    <row r="19810" x14ac:dyDescent="0.55000000000000004"/>
    <row r="19811" x14ac:dyDescent="0.55000000000000004"/>
    <row r="19812" x14ac:dyDescent="0.55000000000000004"/>
    <row r="19813" x14ac:dyDescent="0.55000000000000004"/>
    <row r="19814" x14ac:dyDescent="0.55000000000000004"/>
    <row r="19815" x14ac:dyDescent="0.55000000000000004"/>
    <row r="19816" x14ac:dyDescent="0.55000000000000004"/>
    <row r="19817" x14ac:dyDescent="0.55000000000000004"/>
    <row r="19818" x14ac:dyDescent="0.55000000000000004"/>
    <row r="19819" x14ac:dyDescent="0.55000000000000004"/>
    <row r="19820" x14ac:dyDescent="0.55000000000000004"/>
    <row r="19821" x14ac:dyDescent="0.55000000000000004"/>
    <row r="19822" x14ac:dyDescent="0.55000000000000004"/>
    <row r="19823" x14ac:dyDescent="0.55000000000000004"/>
    <row r="19824" x14ac:dyDescent="0.55000000000000004"/>
    <row r="19825" x14ac:dyDescent="0.55000000000000004"/>
    <row r="19826" x14ac:dyDescent="0.55000000000000004"/>
    <row r="19827" x14ac:dyDescent="0.55000000000000004"/>
    <row r="19828" x14ac:dyDescent="0.55000000000000004"/>
    <row r="19829" x14ac:dyDescent="0.55000000000000004"/>
    <row r="19830" x14ac:dyDescent="0.55000000000000004"/>
    <row r="19831" x14ac:dyDescent="0.55000000000000004"/>
    <row r="19832" x14ac:dyDescent="0.55000000000000004"/>
    <row r="19833" x14ac:dyDescent="0.55000000000000004"/>
    <row r="19834" x14ac:dyDescent="0.55000000000000004"/>
    <row r="19835" x14ac:dyDescent="0.55000000000000004"/>
    <row r="19836" x14ac:dyDescent="0.55000000000000004"/>
    <row r="19837" x14ac:dyDescent="0.55000000000000004"/>
    <row r="19838" x14ac:dyDescent="0.55000000000000004"/>
    <row r="19839" x14ac:dyDescent="0.55000000000000004"/>
    <row r="19840" x14ac:dyDescent="0.55000000000000004"/>
    <row r="19841" x14ac:dyDescent="0.55000000000000004"/>
    <row r="19842" x14ac:dyDescent="0.55000000000000004"/>
    <row r="19843" x14ac:dyDescent="0.55000000000000004"/>
    <row r="19844" x14ac:dyDescent="0.55000000000000004"/>
    <row r="19845" x14ac:dyDescent="0.55000000000000004"/>
    <row r="19846" x14ac:dyDescent="0.55000000000000004"/>
    <row r="19847" x14ac:dyDescent="0.55000000000000004"/>
    <row r="19848" x14ac:dyDescent="0.55000000000000004"/>
    <row r="19849" x14ac:dyDescent="0.55000000000000004"/>
    <row r="19850" x14ac:dyDescent="0.55000000000000004"/>
    <row r="19851" x14ac:dyDescent="0.55000000000000004"/>
    <row r="19852" x14ac:dyDescent="0.55000000000000004"/>
    <row r="19853" x14ac:dyDescent="0.55000000000000004"/>
    <row r="19854" x14ac:dyDescent="0.55000000000000004"/>
    <row r="19855" x14ac:dyDescent="0.55000000000000004"/>
    <row r="19856" x14ac:dyDescent="0.55000000000000004"/>
    <row r="19857" x14ac:dyDescent="0.55000000000000004"/>
    <row r="19858" x14ac:dyDescent="0.55000000000000004"/>
    <row r="19859" x14ac:dyDescent="0.55000000000000004"/>
    <row r="19860" x14ac:dyDescent="0.55000000000000004"/>
    <row r="19861" x14ac:dyDescent="0.55000000000000004"/>
    <row r="19862" x14ac:dyDescent="0.55000000000000004"/>
    <row r="19863" x14ac:dyDescent="0.55000000000000004"/>
    <row r="19864" x14ac:dyDescent="0.55000000000000004"/>
    <row r="19865" x14ac:dyDescent="0.55000000000000004"/>
    <row r="19866" x14ac:dyDescent="0.55000000000000004"/>
    <row r="19867" x14ac:dyDescent="0.55000000000000004"/>
    <row r="19868" x14ac:dyDescent="0.55000000000000004"/>
    <row r="19869" x14ac:dyDescent="0.55000000000000004"/>
    <row r="19870" x14ac:dyDescent="0.55000000000000004"/>
    <row r="19871" x14ac:dyDescent="0.55000000000000004"/>
    <row r="19872" x14ac:dyDescent="0.55000000000000004"/>
    <row r="19873" x14ac:dyDescent="0.55000000000000004"/>
    <row r="19874" x14ac:dyDescent="0.55000000000000004"/>
    <row r="19875" x14ac:dyDescent="0.55000000000000004"/>
    <row r="19876" x14ac:dyDescent="0.55000000000000004"/>
    <row r="19877" x14ac:dyDescent="0.55000000000000004"/>
    <row r="19878" x14ac:dyDescent="0.55000000000000004"/>
    <row r="19879" x14ac:dyDescent="0.55000000000000004"/>
    <row r="19880" x14ac:dyDescent="0.55000000000000004"/>
    <row r="19881" x14ac:dyDescent="0.55000000000000004"/>
    <row r="19882" x14ac:dyDescent="0.55000000000000004"/>
    <row r="19883" x14ac:dyDescent="0.55000000000000004"/>
    <row r="19884" x14ac:dyDescent="0.55000000000000004"/>
    <row r="19885" x14ac:dyDescent="0.55000000000000004"/>
    <row r="19886" x14ac:dyDescent="0.55000000000000004"/>
    <row r="19887" x14ac:dyDescent="0.55000000000000004"/>
    <row r="19888" x14ac:dyDescent="0.55000000000000004"/>
    <row r="19889" x14ac:dyDescent="0.55000000000000004"/>
    <row r="19890" x14ac:dyDescent="0.55000000000000004"/>
    <row r="19891" x14ac:dyDescent="0.55000000000000004"/>
    <row r="19892" x14ac:dyDescent="0.55000000000000004"/>
    <row r="19893" x14ac:dyDescent="0.55000000000000004"/>
    <row r="19894" x14ac:dyDescent="0.55000000000000004"/>
    <row r="19895" x14ac:dyDescent="0.55000000000000004"/>
    <row r="19896" x14ac:dyDescent="0.55000000000000004"/>
    <row r="19897" x14ac:dyDescent="0.55000000000000004"/>
    <row r="19898" x14ac:dyDescent="0.55000000000000004"/>
    <row r="19899" x14ac:dyDescent="0.55000000000000004"/>
    <row r="19900" x14ac:dyDescent="0.55000000000000004"/>
    <row r="19901" x14ac:dyDescent="0.55000000000000004"/>
    <row r="19902" x14ac:dyDescent="0.55000000000000004"/>
    <row r="19903" x14ac:dyDescent="0.55000000000000004"/>
    <row r="19904" x14ac:dyDescent="0.55000000000000004"/>
    <row r="19905" x14ac:dyDescent="0.55000000000000004"/>
    <row r="19906" x14ac:dyDescent="0.55000000000000004"/>
    <row r="19907" x14ac:dyDescent="0.55000000000000004"/>
    <row r="19908" x14ac:dyDescent="0.55000000000000004"/>
    <row r="19909" x14ac:dyDescent="0.55000000000000004"/>
    <row r="19910" x14ac:dyDescent="0.55000000000000004"/>
    <row r="19911" x14ac:dyDescent="0.55000000000000004"/>
    <row r="19912" x14ac:dyDescent="0.55000000000000004"/>
    <row r="19913" x14ac:dyDescent="0.55000000000000004"/>
    <row r="19914" x14ac:dyDescent="0.55000000000000004"/>
    <row r="19915" x14ac:dyDescent="0.55000000000000004"/>
    <row r="19916" x14ac:dyDescent="0.55000000000000004"/>
    <row r="19917" x14ac:dyDescent="0.55000000000000004"/>
    <row r="19918" x14ac:dyDescent="0.55000000000000004"/>
    <row r="19919" x14ac:dyDescent="0.55000000000000004"/>
    <row r="19920" x14ac:dyDescent="0.55000000000000004"/>
    <row r="19921" x14ac:dyDescent="0.55000000000000004"/>
    <row r="19922" x14ac:dyDescent="0.55000000000000004"/>
    <row r="19923" x14ac:dyDescent="0.55000000000000004"/>
    <row r="19924" x14ac:dyDescent="0.55000000000000004"/>
    <row r="19925" x14ac:dyDescent="0.55000000000000004"/>
    <row r="19926" x14ac:dyDescent="0.55000000000000004"/>
    <row r="19927" x14ac:dyDescent="0.55000000000000004"/>
    <row r="19928" x14ac:dyDescent="0.55000000000000004"/>
    <row r="19929" x14ac:dyDescent="0.55000000000000004"/>
    <row r="19930" x14ac:dyDescent="0.55000000000000004"/>
    <row r="19931" x14ac:dyDescent="0.55000000000000004"/>
    <row r="19932" x14ac:dyDescent="0.55000000000000004"/>
    <row r="19933" x14ac:dyDescent="0.55000000000000004"/>
    <row r="19934" x14ac:dyDescent="0.55000000000000004"/>
    <row r="19935" x14ac:dyDescent="0.55000000000000004"/>
    <row r="19936" x14ac:dyDescent="0.55000000000000004"/>
    <row r="19937" x14ac:dyDescent="0.55000000000000004"/>
    <row r="19938" x14ac:dyDescent="0.55000000000000004"/>
    <row r="19939" x14ac:dyDescent="0.55000000000000004"/>
    <row r="19940" x14ac:dyDescent="0.55000000000000004"/>
    <row r="19941" x14ac:dyDescent="0.55000000000000004"/>
    <row r="19942" x14ac:dyDescent="0.55000000000000004"/>
    <row r="19943" x14ac:dyDescent="0.55000000000000004"/>
    <row r="19944" x14ac:dyDescent="0.55000000000000004"/>
    <row r="19945" x14ac:dyDescent="0.55000000000000004"/>
    <row r="19946" x14ac:dyDescent="0.55000000000000004"/>
    <row r="19947" x14ac:dyDescent="0.55000000000000004"/>
    <row r="19948" x14ac:dyDescent="0.55000000000000004"/>
    <row r="19949" x14ac:dyDescent="0.55000000000000004"/>
    <row r="19950" x14ac:dyDescent="0.55000000000000004"/>
    <row r="19951" x14ac:dyDescent="0.55000000000000004"/>
    <row r="19952" x14ac:dyDescent="0.55000000000000004"/>
    <row r="19953" x14ac:dyDescent="0.55000000000000004"/>
    <row r="19954" x14ac:dyDescent="0.55000000000000004"/>
    <row r="19955" x14ac:dyDescent="0.55000000000000004"/>
    <row r="19956" x14ac:dyDescent="0.55000000000000004"/>
    <row r="19957" x14ac:dyDescent="0.55000000000000004"/>
    <row r="19958" x14ac:dyDescent="0.55000000000000004"/>
    <row r="19959" x14ac:dyDescent="0.55000000000000004"/>
    <row r="19960" x14ac:dyDescent="0.55000000000000004"/>
    <row r="19961" x14ac:dyDescent="0.55000000000000004"/>
    <row r="19962" x14ac:dyDescent="0.55000000000000004"/>
    <row r="19963" x14ac:dyDescent="0.55000000000000004"/>
    <row r="19964" x14ac:dyDescent="0.55000000000000004"/>
    <row r="19965" x14ac:dyDescent="0.55000000000000004"/>
    <row r="19966" x14ac:dyDescent="0.55000000000000004"/>
    <row r="19967" x14ac:dyDescent="0.55000000000000004"/>
    <row r="19968" x14ac:dyDescent="0.55000000000000004"/>
    <row r="19969" x14ac:dyDescent="0.55000000000000004"/>
    <row r="19970" x14ac:dyDescent="0.55000000000000004"/>
    <row r="19971" x14ac:dyDescent="0.55000000000000004"/>
    <row r="19972" x14ac:dyDescent="0.55000000000000004"/>
    <row r="19973" x14ac:dyDescent="0.55000000000000004"/>
    <row r="19974" x14ac:dyDescent="0.55000000000000004"/>
    <row r="19975" x14ac:dyDescent="0.55000000000000004"/>
    <row r="19976" x14ac:dyDescent="0.55000000000000004"/>
    <row r="19977" x14ac:dyDescent="0.55000000000000004"/>
    <row r="19978" x14ac:dyDescent="0.55000000000000004"/>
    <row r="19979" x14ac:dyDescent="0.55000000000000004"/>
    <row r="19980" x14ac:dyDescent="0.55000000000000004"/>
    <row r="19981" x14ac:dyDescent="0.55000000000000004"/>
    <row r="19982" x14ac:dyDescent="0.55000000000000004"/>
    <row r="19983" x14ac:dyDescent="0.55000000000000004"/>
    <row r="19984" x14ac:dyDescent="0.55000000000000004"/>
    <row r="19985" x14ac:dyDescent="0.55000000000000004"/>
    <row r="19986" x14ac:dyDescent="0.55000000000000004"/>
    <row r="19987" x14ac:dyDescent="0.55000000000000004"/>
    <row r="19988" x14ac:dyDescent="0.55000000000000004"/>
    <row r="19989" x14ac:dyDescent="0.55000000000000004"/>
    <row r="19990" x14ac:dyDescent="0.55000000000000004"/>
    <row r="19991" x14ac:dyDescent="0.55000000000000004"/>
    <row r="19992" x14ac:dyDescent="0.55000000000000004"/>
    <row r="19993" x14ac:dyDescent="0.55000000000000004"/>
    <row r="19994" x14ac:dyDescent="0.55000000000000004"/>
    <row r="19995" x14ac:dyDescent="0.55000000000000004"/>
    <row r="19996" x14ac:dyDescent="0.55000000000000004"/>
    <row r="19997" x14ac:dyDescent="0.55000000000000004"/>
    <row r="19998" x14ac:dyDescent="0.55000000000000004"/>
    <row r="19999" x14ac:dyDescent="0.55000000000000004"/>
    <row r="20000" x14ac:dyDescent="0.55000000000000004"/>
    <row r="20001" x14ac:dyDescent="0.55000000000000004"/>
    <row r="20002" x14ac:dyDescent="0.55000000000000004"/>
    <row r="20003" x14ac:dyDescent="0.55000000000000004"/>
    <row r="20004" x14ac:dyDescent="0.55000000000000004"/>
    <row r="20005" x14ac:dyDescent="0.55000000000000004"/>
    <row r="20006" x14ac:dyDescent="0.55000000000000004"/>
    <row r="20007" x14ac:dyDescent="0.55000000000000004"/>
    <row r="20008" x14ac:dyDescent="0.55000000000000004"/>
    <row r="20009" x14ac:dyDescent="0.55000000000000004"/>
    <row r="20010" x14ac:dyDescent="0.55000000000000004"/>
    <row r="20011" x14ac:dyDescent="0.55000000000000004"/>
    <row r="20012" x14ac:dyDescent="0.55000000000000004"/>
    <row r="20013" x14ac:dyDescent="0.55000000000000004"/>
    <row r="20014" x14ac:dyDescent="0.55000000000000004"/>
    <row r="20015" x14ac:dyDescent="0.55000000000000004"/>
    <row r="20016" x14ac:dyDescent="0.55000000000000004"/>
    <row r="20017" x14ac:dyDescent="0.55000000000000004"/>
    <row r="20018" x14ac:dyDescent="0.55000000000000004"/>
    <row r="20019" x14ac:dyDescent="0.55000000000000004"/>
    <row r="20020" x14ac:dyDescent="0.55000000000000004"/>
    <row r="20021" x14ac:dyDescent="0.55000000000000004"/>
    <row r="20022" x14ac:dyDescent="0.55000000000000004"/>
    <row r="20023" x14ac:dyDescent="0.55000000000000004"/>
    <row r="20024" x14ac:dyDescent="0.55000000000000004"/>
    <row r="20025" x14ac:dyDescent="0.55000000000000004"/>
    <row r="20026" x14ac:dyDescent="0.55000000000000004"/>
    <row r="20027" x14ac:dyDescent="0.55000000000000004"/>
    <row r="20028" x14ac:dyDescent="0.55000000000000004"/>
    <row r="20029" x14ac:dyDescent="0.55000000000000004"/>
    <row r="20030" x14ac:dyDescent="0.55000000000000004"/>
    <row r="20031" x14ac:dyDescent="0.55000000000000004"/>
    <row r="20032" x14ac:dyDescent="0.55000000000000004"/>
    <row r="20033" x14ac:dyDescent="0.55000000000000004"/>
    <row r="20034" x14ac:dyDescent="0.55000000000000004"/>
    <row r="20035" x14ac:dyDescent="0.55000000000000004"/>
    <row r="20036" x14ac:dyDescent="0.55000000000000004"/>
    <row r="20037" x14ac:dyDescent="0.55000000000000004"/>
    <row r="20038" x14ac:dyDescent="0.55000000000000004"/>
    <row r="20039" x14ac:dyDescent="0.55000000000000004"/>
    <row r="20040" x14ac:dyDescent="0.55000000000000004"/>
    <row r="20041" x14ac:dyDescent="0.55000000000000004"/>
    <row r="20042" x14ac:dyDescent="0.55000000000000004"/>
    <row r="20043" x14ac:dyDescent="0.55000000000000004"/>
    <row r="20044" x14ac:dyDescent="0.55000000000000004"/>
    <row r="20045" x14ac:dyDescent="0.55000000000000004"/>
    <row r="20046" x14ac:dyDescent="0.55000000000000004"/>
    <row r="20047" x14ac:dyDescent="0.55000000000000004"/>
    <row r="20048" x14ac:dyDescent="0.55000000000000004"/>
    <row r="20049" x14ac:dyDescent="0.55000000000000004"/>
    <row r="20050" x14ac:dyDescent="0.55000000000000004"/>
    <row r="20051" x14ac:dyDescent="0.55000000000000004"/>
    <row r="20052" x14ac:dyDescent="0.55000000000000004"/>
    <row r="20053" x14ac:dyDescent="0.55000000000000004"/>
    <row r="20054" x14ac:dyDescent="0.55000000000000004"/>
    <row r="20055" x14ac:dyDescent="0.55000000000000004"/>
    <row r="20056" x14ac:dyDescent="0.55000000000000004"/>
    <row r="20057" x14ac:dyDescent="0.55000000000000004"/>
    <row r="20058" x14ac:dyDescent="0.55000000000000004"/>
    <row r="20059" x14ac:dyDescent="0.55000000000000004"/>
    <row r="20060" x14ac:dyDescent="0.55000000000000004"/>
    <row r="20061" x14ac:dyDescent="0.55000000000000004"/>
    <row r="20062" x14ac:dyDescent="0.55000000000000004"/>
    <row r="20063" x14ac:dyDescent="0.55000000000000004"/>
    <row r="20064" x14ac:dyDescent="0.55000000000000004"/>
    <row r="20065" x14ac:dyDescent="0.55000000000000004"/>
    <row r="20066" x14ac:dyDescent="0.55000000000000004"/>
    <row r="20067" x14ac:dyDescent="0.55000000000000004"/>
    <row r="20068" x14ac:dyDescent="0.55000000000000004"/>
    <row r="20069" x14ac:dyDescent="0.55000000000000004"/>
    <row r="20070" x14ac:dyDescent="0.55000000000000004"/>
    <row r="20071" x14ac:dyDescent="0.55000000000000004"/>
    <row r="20072" x14ac:dyDescent="0.55000000000000004"/>
    <row r="20073" x14ac:dyDescent="0.55000000000000004"/>
    <row r="20074" x14ac:dyDescent="0.55000000000000004"/>
    <row r="20075" x14ac:dyDescent="0.55000000000000004"/>
    <row r="20076" x14ac:dyDescent="0.55000000000000004"/>
    <row r="20077" x14ac:dyDescent="0.55000000000000004"/>
    <row r="20078" x14ac:dyDescent="0.55000000000000004"/>
    <row r="20079" x14ac:dyDescent="0.55000000000000004"/>
    <row r="20080" x14ac:dyDescent="0.55000000000000004"/>
    <row r="20081" x14ac:dyDescent="0.55000000000000004"/>
    <row r="20082" x14ac:dyDescent="0.55000000000000004"/>
    <row r="20083" x14ac:dyDescent="0.55000000000000004"/>
    <row r="20084" x14ac:dyDescent="0.55000000000000004"/>
    <row r="20085" x14ac:dyDescent="0.55000000000000004"/>
    <row r="20086" x14ac:dyDescent="0.55000000000000004"/>
    <row r="20087" x14ac:dyDescent="0.55000000000000004"/>
    <row r="20088" x14ac:dyDescent="0.55000000000000004"/>
    <row r="20089" x14ac:dyDescent="0.55000000000000004"/>
    <row r="20090" x14ac:dyDescent="0.55000000000000004"/>
    <row r="20091" x14ac:dyDescent="0.55000000000000004"/>
    <row r="20092" x14ac:dyDescent="0.55000000000000004"/>
    <row r="20093" x14ac:dyDescent="0.55000000000000004"/>
    <row r="20094" x14ac:dyDescent="0.55000000000000004"/>
    <row r="20095" x14ac:dyDescent="0.55000000000000004"/>
    <row r="20096" x14ac:dyDescent="0.55000000000000004"/>
    <row r="20097" x14ac:dyDescent="0.55000000000000004"/>
    <row r="20098" x14ac:dyDescent="0.55000000000000004"/>
    <row r="20099" x14ac:dyDescent="0.55000000000000004"/>
    <row r="20100" x14ac:dyDescent="0.55000000000000004"/>
    <row r="20101" x14ac:dyDescent="0.55000000000000004"/>
    <row r="20102" x14ac:dyDescent="0.55000000000000004"/>
    <row r="20103" x14ac:dyDescent="0.55000000000000004"/>
    <row r="20104" x14ac:dyDescent="0.55000000000000004"/>
    <row r="20105" x14ac:dyDescent="0.55000000000000004"/>
    <row r="20106" x14ac:dyDescent="0.55000000000000004"/>
    <row r="20107" x14ac:dyDescent="0.55000000000000004"/>
    <row r="20108" x14ac:dyDescent="0.55000000000000004"/>
    <row r="20109" x14ac:dyDescent="0.55000000000000004"/>
    <row r="20110" x14ac:dyDescent="0.55000000000000004"/>
    <row r="20111" x14ac:dyDescent="0.55000000000000004"/>
    <row r="20112" x14ac:dyDescent="0.55000000000000004"/>
    <row r="20113" x14ac:dyDescent="0.55000000000000004"/>
    <row r="20114" x14ac:dyDescent="0.55000000000000004"/>
    <row r="20115" x14ac:dyDescent="0.55000000000000004"/>
    <row r="20116" x14ac:dyDescent="0.55000000000000004"/>
    <row r="20117" x14ac:dyDescent="0.55000000000000004"/>
    <row r="20118" x14ac:dyDescent="0.55000000000000004"/>
    <row r="20119" x14ac:dyDescent="0.55000000000000004"/>
    <row r="20120" x14ac:dyDescent="0.55000000000000004"/>
    <row r="20121" x14ac:dyDescent="0.55000000000000004"/>
    <row r="20122" x14ac:dyDescent="0.55000000000000004"/>
    <row r="20123" x14ac:dyDescent="0.55000000000000004"/>
    <row r="20124" x14ac:dyDescent="0.55000000000000004"/>
    <row r="20125" x14ac:dyDescent="0.55000000000000004"/>
    <row r="20126" x14ac:dyDescent="0.55000000000000004"/>
    <row r="20127" x14ac:dyDescent="0.55000000000000004"/>
    <row r="20128" x14ac:dyDescent="0.55000000000000004"/>
    <row r="20129" x14ac:dyDescent="0.55000000000000004"/>
    <row r="20130" x14ac:dyDescent="0.55000000000000004"/>
    <row r="20131" x14ac:dyDescent="0.55000000000000004"/>
    <row r="20132" x14ac:dyDescent="0.55000000000000004"/>
    <row r="20133" x14ac:dyDescent="0.55000000000000004"/>
    <row r="20134" x14ac:dyDescent="0.55000000000000004"/>
    <row r="20135" x14ac:dyDescent="0.55000000000000004"/>
    <row r="20136" x14ac:dyDescent="0.55000000000000004"/>
    <row r="20137" x14ac:dyDescent="0.55000000000000004"/>
    <row r="20138" x14ac:dyDescent="0.55000000000000004"/>
    <row r="20139" x14ac:dyDescent="0.55000000000000004"/>
    <row r="20140" x14ac:dyDescent="0.55000000000000004"/>
    <row r="20141" x14ac:dyDescent="0.55000000000000004"/>
    <row r="20142" x14ac:dyDescent="0.55000000000000004"/>
    <row r="20143" x14ac:dyDescent="0.55000000000000004"/>
    <row r="20144" x14ac:dyDescent="0.55000000000000004"/>
    <row r="20145" x14ac:dyDescent="0.55000000000000004"/>
    <row r="20146" x14ac:dyDescent="0.55000000000000004"/>
    <row r="20147" x14ac:dyDescent="0.55000000000000004"/>
    <row r="20148" x14ac:dyDescent="0.55000000000000004"/>
    <row r="20149" x14ac:dyDescent="0.55000000000000004"/>
    <row r="20150" x14ac:dyDescent="0.55000000000000004"/>
    <row r="20151" x14ac:dyDescent="0.55000000000000004"/>
    <row r="20152" x14ac:dyDescent="0.55000000000000004"/>
    <row r="20153" x14ac:dyDescent="0.55000000000000004"/>
    <row r="20154" x14ac:dyDescent="0.55000000000000004"/>
    <row r="20155" x14ac:dyDescent="0.55000000000000004"/>
    <row r="20156" x14ac:dyDescent="0.55000000000000004"/>
    <row r="20157" x14ac:dyDescent="0.55000000000000004"/>
    <row r="20158" x14ac:dyDescent="0.55000000000000004"/>
    <row r="20159" x14ac:dyDescent="0.55000000000000004"/>
    <row r="20160" x14ac:dyDescent="0.55000000000000004"/>
    <row r="20161" x14ac:dyDescent="0.55000000000000004"/>
    <row r="20162" x14ac:dyDescent="0.55000000000000004"/>
    <row r="20163" x14ac:dyDescent="0.55000000000000004"/>
    <row r="20164" x14ac:dyDescent="0.55000000000000004"/>
    <row r="20165" x14ac:dyDescent="0.55000000000000004"/>
    <row r="20166" x14ac:dyDescent="0.55000000000000004"/>
    <row r="20167" x14ac:dyDescent="0.55000000000000004"/>
    <row r="20168" x14ac:dyDescent="0.55000000000000004"/>
    <row r="20169" x14ac:dyDescent="0.55000000000000004"/>
    <row r="20170" x14ac:dyDescent="0.55000000000000004"/>
    <row r="20171" x14ac:dyDescent="0.55000000000000004"/>
    <row r="20172" x14ac:dyDescent="0.55000000000000004"/>
    <row r="20173" x14ac:dyDescent="0.55000000000000004"/>
    <row r="20174" x14ac:dyDescent="0.55000000000000004"/>
    <row r="20175" x14ac:dyDescent="0.55000000000000004"/>
    <row r="20176" x14ac:dyDescent="0.55000000000000004"/>
    <row r="20177" x14ac:dyDescent="0.55000000000000004"/>
    <row r="20178" x14ac:dyDescent="0.55000000000000004"/>
    <row r="20179" x14ac:dyDescent="0.55000000000000004"/>
    <row r="20180" x14ac:dyDescent="0.55000000000000004"/>
    <row r="20181" x14ac:dyDescent="0.55000000000000004"/>
    <row r="20182" x14ac:dyDescent="0.55000000000000004"/>
    <row r="20183" x14ac:dyDescent="0.55000000000000004"/>
    <row r="20184" x14ac:dyDescent="0.55000000000000004"/>
    <row r="20185" x14ac:dyDescent="0.55000000000000004"/>
    <row r="20186" x14ac:dyDescent="0.55000000000000004"/>
    <row r="20187" x14ac:dyDescent="0.55000000000000004"/>
    <row r="20188" x14ac:dyDescent="0.55000000000000004"/>
    <row r="20189" x14ac:dyDescent="0.55000000000000004"/>
    <row r="20190" x14ac:dyDescent="0.55000000000000004"/>
    <row r="20191" x14ac:dyDescent="0.55000000000000004"/>
    <row r="20192" x14ac:dyDescent="0.55000000000000004"/>
    <row r="20193" x14ac:dyDescent="0.55000000000000004"/>
    <row r="20194" x14ac:dyDescent="0.55000000000000004"/>
    <row r="20195" x14ac:dyDescent="0.55000000000000004"/>
    <row r="20196" x14ac:dyDescent="0.55000000000000004"/>
    <row r="20197" x14ac:dyDescent="0.55000000000000004"/>
    <row r="20198" x14ac:dyDescent="0.55000000000000004"/>
    <row r="20199" x14ac:dyDescent="0.55000000000000004"/>
    <row r="20200" x14ac:dyDescent="0.55000000000000004"/>
    <row r="20201" x14ac:dyDescent="0.55000000000000004"/>
    <row r="20202" x14ac:dyDescent="0.55000000000000004"/>
    <row r="20203" x14ac:dyDescent="0.55000000000000004"/>
    <row r="20204" x14ac:dyDescent="0.55000000000000004"/>
    <row r="20205" x14ac:dyDescent="0.55000000000000004"/>
    <row r="20206" x14ac:dyDescent="0.55000000000000004"/>
    <row r="20207" x14ac:dyDescent="0.55000000000000004"/>
    <row r="20208" x14ac:dyDescent="0.55000000000000004"/>
    <row r="20209" x14ac:dyDescent="0.55000000000000004"/>
    <row r="20210" x14ac:dyDescent="0.55000000000000004"/>
    <row r="20211" x14ac:dyDescent="0.55000000000000004"/>
    <row r="20212" x14ac:dyDescent="0.55000000000000004"/>
    <row r="20213" x14ac:dyDescent="0.55000000000000004"/>
    <row r="20214" x14ac:dyDescent="0.55000000000000004"/>
    <row r="20215" x14ac:dyDescent="0.55000000000000004"/>
    <row r="20216" x14ac:dyDescent="0.55000000000000004"/>
    <row r="20217" x14ac:dyDescent="0.55000000000000004"/>
    <row r="20218" x14ac:dyDescent="0.55000000000000004"/>
    <row r="20219" x14ac:dyDescent="0.55000000000000004"/>
    <row r="20220" x14ac:dyDescent="0.55000000000000004"/>
    <row r="20221" x14ac:dyDescent="0.55000000000000004"/>
    <row r="20222" x14ac:dyDescent="0.55000000000000004"/>
    <row r="20223" x14ac:dyDescent="0.55000000000000004"/>
    <row r="20224" x14ac:dyDescent="0.55000000000000004"/>
    <row r="20225" x14ac:dyDescent="0.55000000000000004"/>
    <row r="20226" x14ac:dyDescent="0.55000000000000004"/>
    <row r="20227" x14ac:dyDescent="0.55000000000000004"/>
    <row r="20228" x14ac:dyDescent="0.55000000000000004"/>
    <row r="20229" x14ac:dyDescent="0.55000000000000004"/>
    <row r="20230" x14ac:dyDescent="0.55000000000000004"/>
    <row r="20231" x14ac:dyDescent="0.55000000000000004"/>
    <row r="20232" x14ac:dyDescent="0.55000000000000004"/>
    <row r="20233" x14ac:dyDescent="0.55000000000000004"/>
    <row r="20234" x14ac:dyDescent="0.55000000000000004"/>
    <row r="20235" x14ac:dyDescent="0.55000000000000004"/>
    <row r="20236" x14ac:dyDescent="0.55000000000000004"/>
    <row r="20237" x14ac:dyDescent="0.55000000000000004"/>
    <row r="20238" x14ac:dyDescent="0.55000000000000004"/>
    <row r="20239" x14ac:dyDescent="0.55000000000000004"/>
    <row r="20240" x14ac:dyDescent="0.55000000000000004"/>
    <row r="20241" x14ac:dyDescent="0.55000000000000004"/>
    <row r="20242" x14ac:dyDescent="0.55000000000000004"/>
    <row r="20243" x14ac:dyDescent="0.55000000000000004"/>
    <row r="20244" x14ac:dyDescent="0.55000000000000004"/>
    <row r="20245" x14ac:dyDescent="0.55000000000000004"/>
    <row r="20246" x14ac:dyDescent="0.55000000000000004"/>
    <row r="20247" x14ac:dyDescent="0.55000000000000004"/>
    <row r="20248" x14ac:dyDescent="0.55000000000000004"/>
    <row r="20249" x14ac:dyDescent="0.55000000000000004"/>
    <row r="20250" x14ac:dyDescent="0.55000000000000004"/>
    <row r="20251" x14ac:dyDescent="0.55000000000000004"/>
    <row r="20252" x14ac:dyDescent="0.55000000000000004"/>
    <row r="20253" x14ac:dyDescent="0.55000000000000004"/>
    <row r="20254" x14ac:dyDescent="0.55000000000000004"/>
    <row r="20255" x14ac:dyDescent="0.55000000000000004"/>
    <row r="20256" x14ac:dyDescent="0.55000000000000004"/>
    <row r="20257" x14ac:dyDescent="0.55000000000000004"/>
    <row r="20258" x14ac:dyDescent="0.55000000000000004"/>
    <row r="20259" x14ac:dyDescent="0.55000000000000004"/>
    <row r="20260" x14ac:dyDescent="0.55000000000000004"/>
    <row r="20261" x14ac:dyDescent="0.55000000000000004"/>
    <row r="20262" x14ac:dyDescent="0.55000000000000004"/>
    <row r="20263" x14ac:dyDescent="0.55000000000000004"/>
    <row r="20264" x14ac:dyDescent="0.55000000000000004"/>
    <row r="20265" x14ac:dyDescent="0.55000000000000004"/>
    <row r="20266" x14ac:dyDescent="0.55000000000000004"/>
    <row r="20267" x14ac:dyDescent="0.55000000000000004"/>
    <row r="20268" x14ac:dyDescent="0.55000000000000004"/>
    <row r="20269" x14ac:dyDescent="0.55000000000000004"/>
    <row r="20270" x14ac:dyDescent="0.55000000000000004"/>
    <row r="20271" x14ac:dyDescent="0.55000000000000004"/>
    <row r="20272" x14ac:dyDescent="0.55000000000000004"/>
    <row r="20273" x14ac:dyDescent="0.55000000000000004"/>
    <row r="20274" x14ac:dyDescent="0.55000000000000004"/>
    <row r="20275" x14ac:dyDescent="0.55000000000000004"/>
    <row r="20276" x14ac:dyDescent="0.55000000000000004"/>
    <row r="20277" x14ac:dyDescent="0.55000000000000004"/>
    <row r="20278" x14ac:dyDescent="0.55000000000000004"/>
    <row r="20279" x14ac:dyDescent="0.55000000000000004"/>
    <row r="20280" x14ac:dyDescent="0.55000000000000004"/>
    <row r="20281" x14ac:dyDescent="0.55000000000000004"/>
    <row r="20282" x14ac:dyDescent="0.55000000000000004"/>
    <row r="20283" x14ac:dyDescent="0.55000000000000004"/>
    <row r="20284" x14ac:dyDescent="0.55000000000000004"/>
    <row r="20285" x14ac:dyDescent="0.55000000000000004"/>
    <row r="20286" x14ac:dyDescent="0.55000000000000004"/>
    <row r="20287" x14ac:dyDescent="0.55000000000000004"/>
    <row r="20288" x14ac:dyDescent="0.55000000000000004"/>
    <row r="20289" x14ac:dyDescent="0.55000000000000004"/>
    <row r="20290" x14ac:dyDescent="0.55000000000000004"/>
    <row r="20291" x14ac:dyDescent="0.55000000000000004"/>
    <row r="20292" x14ac:dyDescent="0.55000000000000004"/>
    <row r="20293" x14ac:dyDescent="0.55000000000000004"/>
    <row r="20294" x14ac:dyDescent="0.55000000000000004"/>
    <row r="20295" x14ac:dyDescent="0.55000000000000004"/>
    <row r="20296" x14ac:dyDescent="0.55000000000000004"/>
    <row r="20297" x14ac:dyDescent="0.55000000000000004"/>
    <row r="20298" x14ac:dyDescent="0.55000000000000004"/>
    <row r="20299" x14ac:dyDescent="0.55000000000000004"/>
    <row r="20300" x14ac:dyDescent="0.55000000000000004"/>
    <row r="20301" x14ac:dyDescent="0.55000000000000004"/>
    <row r="20302" x14ac:dyDescent="0.55000000000000004"/>
    <row r="20303" x14ac:dyDescent="0.55000000000000004"/>
    <row r="20304" x14ac:dyDescent="0.55000000000000004"/>
    <row r="20305" x14ac:dyDescent="0.55000000000000004"/>
    <row r="20306" x14ac:dyDescent="0.55000000000000004"/>
    <row r="20307" x14ac:dyDescent="0.55000000000000004"/>
    <row r="20308" x14ac:dyDescent="0.55000000000000004"/>
    <row r="20309" x14ac:dyDescent="0.55000000000000004"/>
    <row r="20310" x14ac:dyDescent="0.55000000000000004"/>
    <row r="20311" x14ac:dyDescent="0.55000000000000004"/>
    <row r="20312" x14ac:dyDescent="0.55000000000000004"/>
    <row r="20313" x14ac:dyDescent="0.55000000000000004"/>
    <row r="20314" x14ac:dyDescent="0.55000000000000004"/>
    <row r="20315" x14ac:dyDescent="0.55000000000000004"/>
    <row r="20316" x14ac:dyDescent="0.55000000000000004"/>
    <row r="20317" x14ac:dyDescent="0.55000000000000004"/>
    <row r="20318" x14ac:dyDescent="0.55000000000000004"/>
    <row r="20319" x14ac:dyDescent="0.55000000000000004"/>
    <row r="20320" x14ac:dyDescent="0.55000000000000004"/>
    <row r="20321" x14ac:dyDescent="0.55000000000000004"/>
    <row r="20322" x14ac:dyDescent="0.55000000000000004"/>
    <row r="20323" x14ac:dyDescent="0.55000000000000004"/>
    <row r="20324" x14ac:dyDescent="0.55000000000000004"/>
    <row r="20325" x14ac:dyDescent="0.55000000000000004"/>
    <row r="20326" x14ac:dyDescent="0.55000000000000004"/>
    <row r="20327" x14ac:dyDescent="0.55000000000000004"/>
    <row r="20328" x14ac:dyDescent="0.55000000000000004"/>
    <row r="20329" x14ac:dyDescent="0.55000000000000004"/>
    <row r="20330" x14ac:dyDescent="0.55000000000000004"/>
    <row r="20331" x14ac:dyDescent="0.55000000000000004"/>
    <row r="20332" x14ac:dyDescent="0.55000000000000004"/>
    <row r="20333" x14ac:dyDescent="0.55000000000000004"/>
    <row r="20334" x14ac:dyDescent="0.55000000000000004"/>
    <row r="20335" x14ac:dyDescent="0.55000000000000004"/>
    <row r="20336" x14ac:dyDescent="0.55000000000000004"/>
    <row r="20337" x14ac:dyDescent="0.55000000000000004"/>
    <row r="20338" x14ac:dyDescent="0.55000000000000004"/>
    <row r="20339" x14ac:dyDescent="0.55000000000000004"/>
    <row r="20340" x14ac:dyDescent="0.55000000000000004"/>
    <row r="20341" x14ac:dyDescent="0.55000000000000004"/>
    <row r="20342" x14ac:dyDescent="0.55000000000000004"/>
    <row r="20343" x14ac:dyDescent="0.55000000000000004"/>
    <row r="20344" x14ac:dyDescent="0.55000000000000004"/>
    <row r="20345" x14ac:dyDescent="0.55000000000000004"/>
    <row r="20346" x14ac:dyDescent="0.55000000000000004"/>
    <row r="20347" x14ac:dyDescent="0.55000000000000004"/>
    <row r="20348" x14ac:dyDescent="0.55000000000000004"/>
    <row r="20349" x14ac:dyDescent="0.55000000000000004"/>
    <row r="20350" x14ac:dyDescent="0.55000000000000004"/>
    <row r="20351" x14ac:dyDescent="0.55000000000000004"/>
    <row r="20352" x14ac:dyDescent="0.55000000000000004"/>
    <row r="20353" x14ac:dyDescent="0.55000000000000004"/>
    <row r="20354" x14ac:dyDescent="0.55000000000000004"/>
    <row r="20355" x14ac:dyDescent="0.55000000000000004"/>
    <row r="20356" x14ac:dyDescent="0.55000000000000004"/>
    <row r="20357" x14ac:dyDescent="0.55000000000000004"/>
    <row r="20358" x14ac:dyDescent="0.55000000000000004"/>
    <row r="20359" x14ac:dyDescent="0.55000000000000004"/>
    <row r="20360" x14ac:dyDescent="0.55000000000000004"/>
    <row r="20361" x14ac:dyDescent="0.55000000000000004"/>
    <row r="20362" x14ac:dyDescent="0.55000000000000004"/>
    <row r="20363" x14ac:dyDescent="0.55000000000000004"/>
    <row r="20364" x14ac:dyDescent="0.55000000000000004"/>
    <row r="20365" x14ac:dyDescent="0.55000000000000004"/>
    <row r="20366" x14ac:dyDescent="0.55000000000000004"/>
    <row r="20367" x14ac:dyDescent="0.55000000000000004"/>
    <row r="20368" x14ac:dyDescent="0.55000000000000004"/>
    <row r="20369" x14ac:dyDescent="0.55000000000000004"/>
    <row r="20370" x14ac:dyDescent="0.55000000000000004"/>
    <row r="20371" x14ac:dyDescent="0.55000000000000004"/>
    <row r="20372" x14ac:dyDescent="0.55000000000000004"/>
    <row r="20373" x14ac:dyDescent="0.55000000000000004"/>
    <row r="20374" x14ac:dyDescent="0.55000000000000004"/>
    <row r="20375" x14ac:dyDescent="0.55000000000000004"/>
    <row r="20376" x14ac:dyDescent="0.55000000000000004"/>
    <row r="20377" x14ac:dyDescent="0.55000000000000004"/>
    <row r="20378" x14ac:dyDescent="0.55000000000000004"/>
    <row r="20379" x14ac:dyDescent="0.55000000000000004"/>
    <row r="20380" x14ac:dyDescent="0.55000000000000004"/>
    <row r="20381" x14ac:dyDescent="0.55000000000000004"/>
    <row r="20382" x14ac:dyDescent="0.55000000000000004"/>
    <row r="20383" x14ac:dyDescent="0.55000000000000004"/>
    <row r="20384" x14ac:dyDescent="0.55000000000000004"/>
    <row r="20385" x14ac:dyDescent="0.55000000000000004"/>
    <row r="20386" x14ac:dyDescent="0.55000000000000004"/>
    <row r="20387" x14ac:dyDescent="0.55000000000000004"/>
    <row r="20388" x14ac:dyDescent="0.55000000000000004"/>
    <row r="20389" x14ac:dyDescent="0.55000000000000004"/>
    <row r="20390" x14ac:dyDescent="0.55000000000000004"/>
    <row r="20391" x14ac:dyDescent="0.55000000000000004"/>
    <row r="20392" x14ac:dyDescent="0.55000000000000004"/>
    <row r="20393" x14ac:dyDescent="0.55000000000000004"/>
    <row r="20394" x14ac:dyDescent="0.55000000000000004"/>
    <row r="20395" x14ac:dyDescent="0.55000000000000004"/>
    <row r="20396" x14ac:dyDescent="0.55000000000000004"/>
    <row r="20397" x14ac:dyDescent="0.55000000000000004"/>
    <row r="20398" x14ac:dyDescent="0.55000000000000004"/>
    <row r="20399" x14ac:dyDescent="0.55000000000000004"/>
    <row r="20400" x14ac:dyDescent="0.55000000000000004"/>
    <row r="20401" x14ac:dyDescent="0.55000000000000004"/>
    <row r="20402" x14ac:dyDescent="0.55000000000000004"/>
    <row r="20403" x14ac:dyDescent="0.55000000000000004"/>
    <row r="20404" x14ac:dyDescent="0.55000000000000004"/>
    <row r="20405" x14ac:dyDescent="0.55000000000000004"/>
    <row r="20406" x14ac:dyDescent="0.55000000000000004"/>
    <row r="20407" x14ac:dyDescent="0.55000000000000004"/>
    <row r="20408" x14ac:dyDescent="0.55000000000000004"/>
    <row r="20409" x14ac:dyDescent="0.55000000000000004"/>
    <row r="20410" x14ac:dyDescent="0.55000000000000004"/>
    <row r="20411" x14ac:dyDescent="0.55000000000000004"/>
    <row r="20412" x14ac:dyDescent="0.55000000000000004"/>
    <row r="20413" x14ac:dyDescent="0.55000000000000004"/>
    <row r="20414" x14ac:dyDescent="0.55000000000000004"/>
    <row r="20415" x14ac:dyDescent="0.55000000000000004"/>
    <row r="20416" x14ac:dyDescent="0.55000000000000004"/>
    <row r="20417" x14ac:dyDescent="0.55000000000000004"/>
    <row r="20418" x14ac:dyDescent="0.55000000000000004"/>
    <row r="20419" x14ac:dyDescent="0.55000000000000004"/>
    <row r="20420" x14ac:dyDescent="0.55000000000000004"/>
    <row r="20421" x14ac:dyDescent="0.55000000000000004"/>
    <row r="20422" x14ac:dyDescent="0.55000000000000004"/>
    <row r="20423" x14ac:dyDescent="0.55000000000000004"/>
    <row r="20424" x14ac:dyDescent="0.55000000000000004"/>
    <row r="20425" x14ac:dyDescent="0.55000000000000004"/>
    <row r="20426" x14ac:dyDescent="0.55000000000000004"/>
    <row r="20427" x14ac:dyDescent="0.55000000000000004"/>
    <row r="20428" x14ac:dyDescent="0.55000000000000004"/>
    <row r="20429" x14ac:dyDescent="0.55000000000000004"/>
    <row r="20430" x14ac:dyDescent="0.55000000000000004"/>
    <row r="20431" x14ac:dyDescent="0.55000000000000004"/>
    <row r="20432" x14ac:dyDescent="0.55000000000000004"/>
    <row r="20433" x14ac:dyDescent="0.55000000000000004"/>
    <row r="20434" x14ac:dyDescent="0.55000000000000004"/>
    <row r="20435" x14ac:dyDescent="0.55000000000000004"/>
    <row r="20436" x14ac:dyDescent="0.55000000000000004"/>
    <row r="20437" x14ac:dyDescent="0.55000000000000004"/>
    <row r="20438" x14ac:dyDescent="0.55000000000000004"/>
    <row r="20439" x14ac:dyDescent="0.55000000000000004"/>
    <row r="20440" x14ac:dyDescent="0.55000000000000004"/>
    <row r="20441" x14ac:dyDescent="0.55000000000000004"/>
    <row r="20442" x14ac:dyDescent="0.55000000000000004"/>
    <row r="20443" x14ac:dyDescent="0.55000000000000004"/>
    <row r="20444" x14ac:dyDescent="0.55000000000000004"/>
    <row r="20445" x14ac:dyDescent="0.55000000000000004"/>
    <row r="20446" x14ac:dyDescent="0.55000000000000004"/>
    <row r="20447" x14ac:dyDescent="0.55000000000000004"/>
    <row r="20448" x14ac:dyDescent="0.55000000000000004"/>
    <row r="20449" x14ac:dyDescent="0.55000000000000004"/>
    <row r="20450" x14ac:dyDescent="0.55000000000000004"/>
    <row r="20451" x14ac:dyDescent="0.55000000000000004"/>
    <row r="20452" x14ac:dyDescent="0.55000000000000004"/>
    <row r="20453" x14ac:dyDescent="0.55000000000000004"/>
    <row r="20454" x14ac:dyDescent="0.55000000000000004"/>
    <row r="20455" x14ac:dyDescent="0.55000000000000004"/>
    <row r="20456" x14ac:dyDescent="0.55000000000000004"/>
    <row r="20457" x14ac:dyDescent="0.55000000000000004"/>
    <row r="20458" x14ac:dyDescent="0.55000000000000004"/>
    <row r="20459" x14ac:dyDescent="0.55000000000000004"/>
    <row r="20460" x14ac:dyDescent="0.55000000000000004"/>
    <row r="20461" x14ac:dyDescent="0.55000000000000004"/>
    <row r="20462" x14ac:dyDescent="0.55000000000000004"/>
    <row r="20463" x14ac:dyDescent="0.55000000000000004"/>
    <row r="20464" x14ac:dyDescent="0.55000000000000004"/>
    <row r="20465" x14ac:dyDescent="0.55000000000000004"/>
    <row r="20466" x14ac:dyDescent="0.55000000000000004"/>
    <row r="20467" x14ac:dyDescent="0.55000000000000004"/>
    <row r="20468" x14ac:dyDescent="0.55000000000000004"/>
    <row r="20469" x14ac:dyDescent="0.55000000000000004"/>
    <row r="20470" x14ac:dyDescent="0.55000000000000004"/>
    <row r="20471" x14ac:dyDescent="0.55000000000000004"/>
    <row r="20472" x14ac:dyDescent="0.55000000000000004"/>
    <row r="20473" x14ac:dyDescent="0.55000000000000004"/>
    <row r="20474" x14ac:dyDescent="0.55000000000000004"/>
    <row r="20475" x14ac:dyDescent="0.55000000000000004"/>
    <row r="20476" x14ac:dyDescent="0.55000000000000004"/>
    <row r="20477" x14ac:dyDescent="0.55000000000000004"/>
    <row r="20478" x14ac:dyDescent="0.55000000000000004"/>
    <row r="20479" x14ac:dyDescent="0.55000000000000004"/>
    <row r="20480" x14ac:dyDescent="0.55000000000000004"/>
    <row r="20481" x14ac:dyDescent="0.55000000000000004"/>
    <row r="20482" x14ac:dyDescent="0.55000000000000004"/>
    <row r="20483" x14ac:dyDescent="0.55000000000000004"/>
    <row r="20484" x14ac:dyDescent="0.55000000000000004"/>
    <row r="20485" x14ac:dyDescent="0.55000000000000004"/>
    <row r="20486" x14ac:dyDescent="0.55000000000000004"/>
    <row r="20487" x14ac:dyDescent="0.55000000000000004"/>
    <row r="20488" x14ac:dyDescent="0.55000000000000004"/>
    <row r="20489" x14ac:dyDescent="0.55000000000000004"/>
    <row r="20490" x14ac:dyDescent="0.55000000000000004"/>
    <row r="20491" x14ac:dyDescent="0.55000000000000004"/>
    <row r="20492" x14ac:dyDescent="0.55000000000000004"/>
    <row r="20493" x14ac:dyDescent="0.55000000000000004"/>
    <row r="20494" x14ac:dyDescent="0.55000000000000004"/>
    <row r="20495" x14ac:dyDescent="0.55000000000000004"/>
    <row r="20496" x14ac:dyDescent="0.55000000000000004"/>
    <row r="20497" x14ac:dyDescent="0.55000000000000004"/>
    <row r="20498" x14ac:dyDescent="0.55000000000000004"/>
    <row r="20499" x14ac:dyDescent="0.55000000000000004"/>
    <row r="20500" x14ac:dyDescent="0.55000000000000004"/>
    <row r="20501" x14ac:dyDescent="0.55000000000000004"/>
    <row r="20502" x14ac:dyDescent="0.55000000000000004"/>
    <row r="20503" x14ac:dyDescent="0.55000000000000004"/>
    <row r="20504" x14ac:dyDescent="0.55000000000000004"/>
    <row r="20505" x14ac:dyDescent="0.55000000000000004"/>
    <row r="20506" x14ac:dyDescent="0.55000000000000004"/>
    <row r="20507" x14ac:dyDescent="0.55000000000000004"/>
    <row r="20508" x14ac:dyDescent="0.55000000000000004"/>
    <row r="20509" x14ac:dyDescent="0.55000000000000004"/>
    <row r="20510" x14ac:dyDescent="0.55000000000000004"/>
    <row r="20511" x14ac:dyDescent="0.55000000000000004"/>
    <row r="20512" x14ac:dyDescent="0.55000000000000004"/>
    <row r="20513" x14ac:dyDescent="0.55000000000000004"/>
    <row r="20514" x14ac:dyDescent="0.55000000000000004"/>
    <row r="20515" x14ac:dyDescent="0.55000000000000004"/>
    <row r="20516" x14ac:dyDescent="0.55000000000000004"/>
    <row r="20517" x14ac:dyDescent="0.55000000000000004"/>
    <row r="20518" x14ac:dyDescent="0.55000000000000004"/>
    <row r="20519" x14ac:dyDescent="0.55000000000000004"/>
    <row r="20520" x14ac:dyDescent="0.55000000000000004"/>
    <row r="20521" x14ac:dyDescent="0.55000000000000004"/>
    <row r="20522" x14ac:dyDescent="0.55000000000000004"/>
    <row r="20523" x14ac:dyDescent="0.55000000000000004"/>
    <row r="20524" x14ac:dyDescent="0.55000000000000004"/>
    <row r="20525" x14ac:dyDescent="0.55000000000000004"/>
    <row r="20526" x14ac:dyDescent="0.55000000000000004"/>
    <row r="20527" x14ac:dyDescent="0.55000000000000004"/>
    <row r="20528" x14ac:dyDescent="0.55000000000000004"/>
    <row r="20529" x14ac:dyDescent="0.55000000000000004"/>
    <row r="20530" x14ac:dyDescent="0.55000000000000004"/>
    <row r="20531" x14ac:dyDescent="0.55000000000000004"/>
    <row r="20532" x14ac:dyDescent="0.55000000000000004"/>
    <row r="20533" x14ac:dyDescent="0.55000000000000004"/>
    <row r="20534" x14ac:dyDescent="0.55000000000000004"/>
    <row r="20535" x14ac:dyDescent="0.55000000000000004"/>
    <row r="20536" x14ac:dyDescent="0.55000000000000004"/>
    <row r="20537" x14ac:dyDescent="0.55000000000000004"/>
    <row r="20538" x14ac:dyDescent="0.55000000000000004"/>
    <row r="20539" x14ac:dyDescent="0.55000000000000004"/>
    <row r="20540" x14ac:dyDescent="0.55000000000000004"/>
    <row r="20541" x14ac:dyDescent="0.55000000000000004"/>
    <row r="20542" x14ac:dyDescent="0.55000000000000004"/>
    <row r="20543" x14ac:dyDescent="0.55000000000000004"/>
    <row r="20544" x14ac:dyDescent="0.55000000000000004"/>
    <row r="20545" x14ac:dyDescent="0.55000000000000004"/>
    <row r="20546" x14ac:dyDescent="0.55000000000000004"/>
    <row r="20547" x14ac:dyDescent="0.55000000000000004"/>
    <row r="20548" x14ac:dyDescent="0.55000000000000004"/>
    <row r="20549" x14ac:dyDescent="0.55000000000000004"/>
    <row r="20550" x14ac:dyDescent="0.55000000000000004"/>
    <row r="20551" x14ac:dyDescent="0.55000000000000004"/>
    <row r="20552" x14ac:dyDescent="0.55000000000000004"/>
    <row r="20553" x14ac:dyDescent="0.55000000000000004"/>
    <row r="20554" x14ac:dyDescent="0.55000000000000004"/>
    <row r="20555" x14ac:dyDescent="0.55000000000000004"/>
    <row r="20556" x14ac:dyDescent="0.55000000000000004"/>
    <row r="20557" x14ac:dyDescent="0.55000000000000004"/>
    <row r="20558" x14ac:dyDescent="0.55000000000000004"/>
    <row r="20559" x14ac:dyDescent="0.55000000000000004"/>
    <row r="20560" x14ac:dyDescent="0.55000000000000004"/>
    <row r="20561" x14ac:dyDescent="0.55000000000000004"/>
    <row r="20562" x14ac:dyDescent="0.55000000000000004"/>
    <row r="20563" x14ac:dyDescent="0.55000000000000004"/>
    <row r="20564" x14ac:dyDescent="0.55000000000000004"/>
    <row r="20565" x14ac:dyDescent="0.55000000000000004"/>
    <row r="20566" x14ac:dyDescent="0.55000000000000004"/>
    <row r="20567" x14ac:dyDescent="0.55000000000000004"/>
    <row r="20568" x14ac:dyDescent="0.55000000000000004"/>
    <row r="20569" x14ac:dyDescent="0.55000000000000004"/>
    <row r="20570" x14ac:dyDescent="0.55000000000000004"/>
    <row r="20571" x14ac:dyDescent="0.55000000000000004"/>
    <row r="20572" x14ac:dyDescent="0.55000000000000004"/>
    <row r="20573" x14ac:dyDescent="0.55000000000000004"/>
    <row r="20574" x14ac:dyDescent="0.55000000000000004"/>
    <row r="20575" x14ac:dyDescent="0.55000000000000004"/>
    <row r="20576" x14ac:dyDescent="0.55000000000000004"/>
    <row r="20577" x14ac:dyDescent="0.55000000000000004"/>
    <row r="20578" x14ac:dyDescent="0.55000000000000004"/>
    <row r="20579" x14ac:dyDescent="0.55000000000000004"/>
    <row r="20580" x14ac:dyDescent="0.55000000000000004"/>
    <row r="20581" x14ac:dyDescent="0.55000000000000004"/>
    <row r="20582" x14ac:dyDescent="0.55000000000000004"/>
    <row r="20583" x14ac:dyDescent="0.55000000000000004"/>
    <row r="20584" x14ac:dyDescent="0.55000000000000004"/>
    <row r="20585" x14ac:dyDescent="0.55000000000000004"/>
    <row r="20586" x14ac:dyDescent="0.55000000000000004"/>
    <row r="20587" x14ac:dyDescent="0.55000000000000004"/>
    <row r="20588" x14ac:dyDescent="0.55000000000000004"/>
    <row r="20589" x14ac:dyDescent="0.55000000000000004"/>
    <row r="20590" x14ac:dyDescent="0.55000000000000004"/>
    <row r="20591" x14ac:dyDescent="0.55000000000000004"/>
    <row r="20592" x14ac:dyDescent="0.55000000000000004"/>
    <row r="20593" x14ac:dyDescent="0.55000000000000004"/>
    <row r="20594" x14ac:dyDescent="0.55000000000000004"/>
    <row r="20595" x14ac:dyDescent="0.55000000000000004"/>
    <row r="20596" x14ac:dyDescent="0.55000000000000004"/>
    <row r="20597" x14ac:dyDescent="0.55000000000000004"/>
    <row r="20598" x14ac:dyDescent="0.55000000000000004"/>
    <row r="20599" x14ac:dyDescent="0.55000000000000004"/>
    <row r="20600" x14ac:dyDescent="0.55000000000000004"/>
    <row r="20601" x14ac:dyDescent="0.55000000000000004"/>
    <row r="20602" x14ac:dyDescent="0.55000000000000004"/>
    <row r="20603" x14ac:dyDescent="0.55000000000000004"/>
    <row r="20604" x14ac:dyDescent="0.55000000000000004"/>
    <row r="20605" x14ac:dyDescent="0.55000000000000004"/>
    <row r="20606" x14ac:dyDescent="0.55000000000000004"/>
    <row r="20607" x14ac:dyDescent="0.55000000000000004"/>
    <row r="20608" x14ac:dyDescent="0.55000000000000004"/>
    <row r="20609" x14ac:dyDescent="0.55000000000000004"/>
    <row r="20610" x14ac:dyDescent="0.55000000000000004"/>
    <row r="20611" x14ac:dyDescent="0.55000000000000004"/>
    <row r="20612" x14ac:dyDescent="0.55000000000000004"/>
    <row r="20613" x14ac:dyDescent="0.55000000000000004"/>
    <row r="20614" x14ac:dyDescent="0.55000000000000004"/>
    <row r="20615" x14ac:dyDescent="0.55000000000000004"/>
    <row r="20616" x14ac:dyDescent="0.55000000000000004"/>
    <row r="20617" x14ac:dyDescent="0.55000000000000004"/>
    <row r="20618" x14ac:dyDescent="0.55000000000000004"/>
    <row r="20619" x14ac:dyDescent="0.55000000000000004"/>
    <row r="20620" x14ac:dyDescent="0.55000000000000004"/>
    <row r="20621" x14ac:dyDescent="0.55000000000000004"/>
    <row r="20622" x14ac:dyDescent="0.55000000000000004"/>
    <row r="20623" x14ac:dyDescent="0.55000000000000004"/>
    <row r="20624" x14ac:dyDescent="0.55000000000000004"/>
    <row r="20625" x14ac:dyDescent="0.55000000000000004"/>
    <row r="20626" x14ac:dyDescent="0.55000000000000004"/>
    <row r="20627" x14ac:dyDescent="0.55000000000000004"/>
    <row r="20628" x14ac:dyDescent="0.55000000000000004"/>
    <row r="20629" x14ac:dyDescent="0.55000000000000004"/>
    <row r="20630" x14ac:dyDescent="0.55000000000000004"/>
    <row r="20631" x14ac:dyDescent="0.55000000000000004"/>
    <row r="20632" x14ac:dyDescent="0.55000000000000004"/>
    <row r="20633" x14ac:dyDescent="0.55000000000000004"/>
    <row r="20634" x14ac:dyDescent="0.55000000000000004"/>
    <row r="20635" x14ac:dyDescent="0.55000000000000004"/>
    <row r="20636" x14ac:dyDescent="0.55000000000000004"/>
    <row r="20637" x14ac:dyDescent="0.55000000000000004"/>
    <row r="20638" x14ac:dyDescent="0.55000000000000004"/>
    <row r="20639" x14ac:dyDescent="0.55000000000000004"/>
    <row r="20640" x14ac:dyDescent="0.55000000000000004"/>
    <row r="20641" x14ac:dyDescent="0.55000000000000004"/>
    <row r="20642" x14ac:dyDescent="0.55000000000000004"/>
    <row r="20643" x14ac:dyDescent="0.55000000000000004"/>
    <row r="20644" x14ac:dyDescent="0.55000000000000004"/>
    <row r="20645" x14ac:dyDescent="0.55000000000000004"/>
    <row r="20646" x14ac:dyDescent="0.55000000000000004"/>
    <row r="20647" x14ac:dyDescent="0.55000000000000004"/>
    <row r="20648" x14ac:dyDescent="0.55000000000000004"/>
    <row r="20649" x14ac:dyDescent="0.55000000000000004"/>
    <row r="20650" x14ac:dyDescent="0.55000000000000004"/>
    <row r="20651" x14ac:dyDescent="0.55000000000000004"/>
    <row r="20652" x14ac:dyDescent="0.55000000000000004"/>
    <row r="20653" x14ac:dyDescent="0.55000000000000004"/>
    <row r="20654" x14ac:dyDescent="0.55000000000000004"/>
    <row r="20655" x14ac:dyDescent="0.55000000000000004"/>
    <row r="20656" x14ac:dyDescent="0.55000000000000004"/>
    <row r="20657" x14ac:dyDescent="0.55000000000000004"/>
    <row r="20658" x14ac:dyDescent="0.55000000000000004"/>
    <row r="20659" x14ac:dyDescent="0.55000000000000004"/>
    <row r="20660" x14ac:dyDescent="0.55000000000000004"/>
    <row r="20661" x14ac:dyDescent="0.55000000000000004"/>
    <row r="20662" x14ac:dyDescent="0.55000000000000004"/>
    <row r="20663" x14ac:dyDescent="0.55000000000000004"/>
    <row r="20664" x14ac:dyDescent="0.55000000000000004"/>
    <row r="20665" x14ac:dyDescent="0.55000000000000004"/>
    <row r="20666" x14ac:dyDescent="0.55000000000000004"/>
    <row r="20667" x14ac:dyDescent="0.55000000000000004"/>
    <row r="20668" x14ac:dyDescent="0.55000000000000004"/>
    <row r="20669" x14ac:dyDescent="0.55000000000000004"/>
    <row r="20670" x14ac:dyDescent="0.55000000000000004"/>
    <row r="20671" x14ac:dyDescent="0.55000000000000004"/>
    <row r="20672" x14ac:dyDescent="0.55000000000000004"/>
    <row r="20673" x14ac:dyDescent="0.55000000000000004"/>
    <row r="20674" x14ac:dyDescent="0.55000000000000004"/>
    <row r="20675" x14ac:dyDescent="0.55000000000000004"/>
    <row r="20676" x14ac:dyDescent="0.55000000000000004"/>
    <row r="20677" x14ac:dyDescent="0.55000000000000004"/>
    <row r="20678" x14ac:dyDescent="0.55000000000000004"/>
    <row r="20679" x14ac:dyDescent="0.55000000000000004"/>
    <row r="20680" x14ac:dyDescent="0.55000000000000004"/>
    <row r="20681" x14ac:dyDescent="0.55000000000000004"/>
    <row r="20682" x14ac:dyDescent="0.55000000000000004"/>
    <row r="20683" x14ac:dyDescent="0.55000000000000004"/>
    <row r="20684" x14ac:dyDescent="0.55000000000000004"/>
    <row r="20685" x14ac:dyDescent="0.55000000000000004"/>
    <row r="20686" x14ac:dyDescent="0.55000000000000004"/>
    <row r="20687" x14ac:dyDescent="0.55000000000000004"/>
    <row r="20688" x14ac:dyDescent="0.55000000000000004"/>
    <row r="20689" x14ac:dyDescent="0.55000000000000004"/>
    <row r="20690" x14ac:dyDescent="0.55000000000000004"/>
    <row r="20691" x14ac:dyDescent="0.55000000000000004"/>
    <row r="20692" x14ac:dyDescent="0.55000000000000004"/>
    <row r="20693" x14ac:dyDescent="0.55000000000000004"/>
    <row r="20694" x14ac:dyDescent="0.55000000000000004"/>
    <row r="20695" x14ac:dyDescent="0.55000000000000004"/>
    <row r="20696" x14ac:dyDescent="0.55000000000000004"/>
    <row r="20697" x14ac:dyDescent="0.55000000000000004"/>
    <row r="20698" x14ac:dyDescent="0.55000000000000004"/>
    <row r="20699" x14ac:dyDescent="0.55000000000000004"/>
    <row r="20700" x14ac:dyDescent="0.55000000000000004"/>
    <row r="20701" x14ac:dyDescent="0.55000000000000004"/>
    <row r="20702" x14ac:dyDescent="0.55000000000000004"/>
    <row r="20703" x14ac:dyDescent="0.55000000000000004"/>
    <row r="20704" x14ac:dyDescent="0.55000000000000004"/>
    <row r="20705" x14ac:dyDescent="0.55000000000000004"/>
    <row r="20706" x14ac:dyDescent="0.55000000000000004"/>
    <row r="20707" x14ac:dyDescent="0.55000000000000004"/>
    <row r="20708" x14ac:dyDescent="0.55000000000000004"/>
    <row r="20709" x14ac:dyDescent="0.55000000000000004"/>
    <row r="20710" x14ac:dyDescent="0.55000000000000004"/>
    <row r="20711" x14ac:dyDescent="0.55000000000000004"/>
    <row r="20712" x14ac:dyDescent="0.55000000000000004"/>
    <row r="20713" x14ac:dyDescent="0.55000000000000004"/>
    <row r="20714" x14ac:dyDescent="0.55000000000000004"/>
    <row r="20715" x14ac:dyDescent="0.55000000000000004"/>
    <row r="20716" x14ac:dyDescent="0.55000000000000004"/>
    <row r="20717" x14ac:dyDescent="0.55000000000000004"/>
    <row r="20718" x14ac:dyDescent="0.55000000000000004"/>
    <row r="20719" x14ac:dyDescent="0.55000000000000004"/>
    <row r="20720" x14ac:dyDescent="0.55000000000000004"/>
    <row r="20721" x14ac:dyDescent="0.55000000000000004"/>
    <row r="20722" x14ac:dyDescent="0.55000000000000004"/>
    <row r="20723" x14ac:dyDescent="0.55000000000000004"/>
    <row r="20724" x14ac:dyDescent="0.55000000000000004"/>
    <row r="20725" x14ac:dyDescent="0.55000000000000004"/>
    <row r="20726" x14ac:dyDescent="0.55000000000000004"/>
    <row r="20727" x14ac:dyDescent="0.55000000000000004"/>
    <row r="20728" x14ac:dyDescent="0.55000000000000004"/>
    <row r="20729" x14ac:dyDescent="0.55000000000000004"/>
    <row r="20730" x14ac:dyDescent="0.55000000000000004"/>
    <row r="20731" x14ac:dyDescent="0.55000000000000004"/>
    <row r="20732" x14ac:dyDescent="0.55000000000000004"/>
    <row r="20733" x14ac:dyDescent="0.55000000000000004"/>
    <row r="20734" x14ac:dyDescent="0.55000000000000004"/>
    <row r="20735" x14ac:dyDescent="0.55000000000000004"/>
    <row r="20736" x14ac:dyDescent="0.55000000000000004"/>
    <row r="20737" x14ac:dyDescent="0.55000000000000004"/>
    <row r="20738" x14ac:dyDescent="0.55000000000000004"/>
    <row r="20739" x14ac:dyDescent="0.55000000000000004"/>
    <row r="20740" x14ac:dyDescent="0.55000000000000004"/>
    <row r="20741" x14ac:dyDescent="0.55000000000000004"/>
    <row r="20742" x14ac:dyDescent="0.55000000000000004"/>
    <row r="20743" x14ac:dyDescent="0.55000000000000004"/>
    <row r="20744" x14ac:dyDescent="0.55000000000000004"/>
    <row r="20745" x14ac:dyDescent="0.55000000000000004"/>
    <row r="20746" x14ac:dyDescent="0.55000000000000004"/>
    <row r="20747" x14ac:dyDescent="0.55000000000000004"/>
    <row r="20748" x14ac:dyDescent="0.55000000000000004"/>
    <row r="20749" x14ac:dyDescent="0.55000000000000004"/>
    <row r="20750" x14ac:dyDescent="0.55000000000000004"/>
    <row r="20751" x14ac:dyDescent="0.55000000000000004"/>
    <row r="20752" x14ac:dyDescent="0.55000000000000004"/>
    <row r="20753" x14ac:dyDescent="0.55000000000000004"/>
    <row r="20754" x14ac:dyDescent="0.55000000000000004"/>
    <row r="20755" x14ac:dyDescent="0.55000000000000004"/>
    <row r="20756" x14ac:dyDescent="0.55000000000000004"/>
    <row r="20757" x14ac:dyDescent="0.55000000000000004"/>
    <row r="20758" x14ac:dyDescent="0.55000000000000004"/>
    <row r="20759" x14ac:dyDescent="0.55000000000000004"/>
    <row r="20760" x14ac:dyDescent="0.55000000000000004"/>
    <row r="20761" x14ac:dyDescent="0.55000000000000004"/>
    <row r="20762" x14ac:dyDescent="0.55000000000000004"/>
    <row r="20763" x14ac:dyDescent="0.55000000000000004"/>
    <row r="20764" x14ac:dyDescent="0.55000000000000004"/>
    <row r="20765" x14ac:dyDescent="0.55000000000000004"/>
    <row r="20766" x14ac:dyDescent="0.55000000000000004"/>
    <row r="20767" x14ac:dyDescent="0.55000000000000004"/>
    <row r="20768" x14ac:dyDescent="0.55000000000000004"/>
    <row r="20769" x14ac:dyDescent="0.55000000000000004"/>
    <row r="20770" x14ac:dyDescent="0.55000000000000004"/>
    <row r="20771" x14ac:dyDescent="0.55000000000000004"/>
    <row r="20772" x14ac:dyDescent="0.55000000000000004"/>
    <row r="20773" x14ac:dyDescent="0.55000000000000004"/>
    <row r="20774" x14ac:dyDescent="0.55000000000000004"/>
    <row r="20775" x14ac:dyDescent="0.55000000000000004"/>
    <row r="20776" x14ac:dyDescent="0.55000000000000004"/>
    <row r="20777" x14ac:dyDescent="0.55000000000000004"/>
    <row r="20778" x14ac:dyDescent="0.55000000000000004"/>
    <row r="20779" x14ac:dyDescent="0.55000000000000004"/>
    <row r="20780" x14ac:dyDescent="0.55000000000000004"/>
    <row r="20781" x14ac:dyDescent="0.55000000000000004"/>
    <row r="20782" x14ac:dyDescent="0.55000000000000004"/>
    <row r="20783" x14ac:dyDescent="0.55000000000000004"/>
    <row r="20784" x14ac:dyDescent="0.55000000000000004"/>
    <row r="20785" x14ac:dyDescent="0.55000000000000004"/>
    <row r="20786" x14ac:dyDescent="0.55000000000000004"/>
    <row r="20787" x14ac:dyDescent="0.55000000000000004"/>
    <row r="20788" x14ac:dyDescent="0.55000000000000004"/>
    <row r="20789" x14ac:dyDescent="0.55000000000000004"/>
    <row r="20790" x14ac:dyDescent="0.55000000000000004"/>
    <row r="20791" x14ac:dyDescent="0.55000000000000004"/>
    <row r="20792" x14ac:dyDescent="0.55000000000000004"/>
    <row r="20793" x14ac:dyDescent="0.55000000000000004"/>
    <row r="20794" x14ac:dyDescent="0.55000000000000004"/>
    <row r="20795" x14ac:dyDescent="0.55000000000000004"/>
    <row r="20796" x14ac:dyDescent="0.55000000000000004"/>
    <row r="20797" x14ac:dyDescent="0.55000000000000004"/>
    <row r="20798" x14ac:dyDescent="0.55000000000000004"/>
    <row r="20799" x14ac:dyDescent="0.55000000000000004"/>
    <row r="20800" x14ac:dyDescent="0.55000000000000004"/>
    <row r="20801" x14ac:dyDescent="0.55000000000000004"/>
    <row r="20802" x14ac:dyDescent="0.55000000000000004"/>
    <row r="20803" x14ac:dyDescent="0.55000000000000004"/>
    <row r="20804" x14ac:dyDescent="0.55000000000000004"/>
    <row r="20805" x14ac:dyDescent="0.55000000000000004"/>
    <row r="20806" x14ac:dyDescent="0.55000000000000004"/>
    <row r="20807" x14ac:dyDescent="0.55000000000000004"/>
    <row r="20808" x14ac:dyDescent="0.55000000000000004"/>
    <row r="20809" x14ac:dyDescent="0.55000000000000004"/>
    <row r="20810" x14ac:dyDescent="0.55000000000000004"/>
    <row r="20811" x14ac:dyDescent="0.55000000000000004"/>
    <row r="20812" x14ac:dyDescent="0.55000000000000004"/>
    <row r="20813" x14ac:dyDescent="0.55000000000000004"/>
    <row r="20814" x14ac:dyDescent="0.55000000000000004"/>
    <row r="20815" x14ac:dyDescent="0.55000000000000004"/>
    <row r="20816" x14ac:dyDescent="0.55000000000000004"/>
    <row r="20817" x14ac:dyDescent="0.55000000000000004"/>
    <row r="20818" x14ac:dyDescent="0.55000000000000004"/>
    <row r="20819" x14ac:dyDescent="0.55000000000000004"/>
    <row r="20820" x14ac:dyDescent="0.55000000000000004"/>
    <row r="20821" x14ac:dyDescent="0.55000000000000004"/>
    <row r="20822" x14ac:dyDescent="0.55000000000000004"/>
    <row r="20823" x14ac:dyDescent="0.55000000000000004"/>
    <row r="20824" x14ac:dyDescent="0.55000000000000004"/>
    <row r="20825" x14ac:dyDescent="0.55000000000000004"/>
    <row r="20826" x14ac:dyDescent="0.55000000000000004"/>
    <row r="20827" x14ac:dyDescent="0.55000000000000004"/>
    <row r="20828" x14ac:dyDescent="0.55000000000000004"/>
    <row r="20829" x14ac:dyDescent="0.55000000000000004"/>
    <row r="20830" x14ac:dyDescent="0.55000000000000004"/>
    <row r="20831" x14ac:dyDescent="0.55000000000000004"/>
    <row r="20832" x14ac:dyDescent="0.55000000000000004"/>
    <row r="20833" x14ac:dyDescent="0.55000000000000004"/>
    <row r="20834" x14ac:dyDescent="0.55000000000000004"/>
    <row r="20835" x14ac:dyDescent="0.55000000000000004"/>
    <row r="20836" x14ac:dyDescent="0.55000000000000004"/>
    <row r="20837" x14ac:dyDescent="0.55000000000000004"/>
    <row r="20838" x14ac:dyDescent="0.55000000000000004"/>
    <row r="20839" x14ac:dyDescent="0.55000000000000004"/>
    <row r="20840" x14ac:dyDescent="0.55000000000000004"/>
    <row r="20841" x14ac:dyDescent="0.55000000000000004"/>
    <row r="20842" x14ac:dyDescent="0.55000000000000004"/>
    <row r="20843" x14ac:dyDescent="0.55000000000000004"/>
    <row r="20844" x14ac:dyDescent="0.55000000000000004"/>
    <row r="20845" x14ac:dyDescent="0.55000000000000004"/>
    <row r="20846" x14ac:dyDescent="0.55000000000000004"/>
    <row r="20847" x14ac:dyDescent="0.55000000000000004"/>
    <row r="20848" x14ac:dyDescent="0.55000000000000004"/>
    <row r="20849" x14ac:dyDescent="0.55000000000000004"/>
    <row r="20850" x14ac:dyDescent="0.55000000000000004"/>
    <row r="20851" x14ac:dyDescent="0.55000000000000004"/>
    <row r="20852" x14ac:dyDescent="0.55000000000000004"/>
    <row r="20853" x14ac:dyDescent="0.55000000000000004"/>
    <row r="20854" x14ac:dyDescent="0.55000000000000004"/>
    <row r="20855" x14ac:dyDescent="0.55000000000000004"/>
    <row r="20856" x14ac:dyDescent="0.55000000000000004"/>
    <row r="20857" x14ac:dyDescent="0.55000000000000004"/>
    <row r="20858" x14ac:dyDescent="0.55000000000000004"/>
    <row r="20859" x14ac:dyDescent="0.55000000000000004"/>
    <row r="20860" x14ac:dyDescent="0.55000000000000004"/>
    <row r="20861" x14ac:dyDescent="0.55000000000000004"/>
    <row r="20862" x14ac:dyDescent="0.55000000000000004"/>
    <row r="20863" x14ac:dyDescent="0.55000000000000004"/>
    <row r="20864" x14ac:dyDescent="0.55000000000000004"/>
    <row r="20865" x14ac:dyDescent="0.55000000000000004"/>
    <row r="20866" x14ac:dyDescent="0.55000000000000004"/>
    <row r="20867" x14ac:dyDescent="0.55000000000000004"/>
    <row r="20868" x14ac:dyDescent="0.55000000000000004"/>
    <row r="20869" x14ac:dyDescent="0.55000000000000004"/>
    <row r="20870" x14ac:dyDescent="0.55000000000000004"/>
    <row r="20871" x14ac:dyDescent="0.55000000000000004"/>
    <row r="20872" x14ac:dyDescent="0.55000000000000004"/>
    <row r="20873" x14ac:dyDescent="0.55000000000000004"/>
    <row r="20874" x14ac:dyDescent="0.55000000000000004"/>
    <row r="20875" x14ac:dyDescent="0.55000000000000004"/>
    <row r="20876" x14ac:dyDescent="0.55000000000000004"/>
    <row r="20877" x14ac:dyDescent="0.55000000000000004"/>
    <row r="20878" x14ac:dyDescent="0.55000000000000004"/>
    <row r="20879" x14ac:dyDescent="0.55000000000000004"/>
    <row r="20880" x14ac:dyDescent="0.55000000000000004"/>
    <row r="20881" x14ac:dyDescent="0.55000000000000004"/>
    <row r="20882" x14ac:dyDescent="0.55000000000000004"/>
    <row r="20883" x14ac:dyDescent="0.55000000000000004"/>
    <row r="20884" x14ac:dyDescent="0.55000000000000004"/>
    <row r="20885" x14ac:dyDescent="0.55000000000000004"/>
    <row r="20886" x14ac:dyDescent="0.55000000000000004"/>
    <row r="20887" x14ac:dyDescent="0.55000000000000004"/>
    <row r="20888" x14ac:dyDescent="0.55000000000000004"/>
    <row r="20889" x14ac:dyDescent="0.55000000000000004"/>
    <row r="20890" x14ac:dyDescent="0.55000000000000004"/>
    <row r="20891" x14ac:dyDescent="0.55000000000000004"/>
    <row r="20892" x14ac:dyDescent="0.55000000000000004"/>
    <row r="20893" x14ac:dyDescent="0.55000000000000004"/>
    <row r="20894" x14ac:dyDescent="0.55000000000000004"/>
    <row r="20895" x14ac:dyDescent="0.55000000000000004"/>
    <row r="20896" x14ac:dyDescent="0.55000000000000004"/>
    <row r="20897" x14ac:dyDescent="0.55000000000000004"/>
    <row r="20898" x14ac:dyDescent="0.55000000000000004"/>
    <row r="20899" x14ac:dyDescent="0.55000000000000004"/>
    <row r="20900" x14ac:dyDescent="0.55000000000000004"/>
    <row r="20901" x14ac:dyDescent="0.55000000000000004"/>
    <row r="20902" x14ac:dyDescent="0.55000000000000004"/>
    <row r="20903" x14ac:dyDescent="0.55000000000000004"/>
    <row r="20904" x14ac:dyDescent="0.55000000000000004"/>
    <row r="20905" x14ac:dyDescent="0.55000000000000004"/>
    <row r="20906" x14ac:dyDescent="0.55000000000000004"/>
    <row r="20907" x14ac:dyDescent="0.55000000000000004"/>
    <row r="20908" x14ac:dyDescent="0.55000000000000004"/>
    <row r="20909" x14ac:dyDescent="0.55000000000000004"/>
    <row r="20910" x14ac:dyDescent="0.55000000000000004"/>
    <row r="20911" x14ac:dyDescent="0.55000000000000004"/>
    <row r="20912" x14ac:dyDescent="0.55000000000000004"/>
    <row r="20913" x14ac:dyDescent="0.55000000000000004"/>
    <row r="20914" x14ac:dyDescent="0.55000000000000004"/>
    <row r="20915" x14ac:dyDescent="0.55000000000000004"/>
    <row r="20916" x14ac:dyDescent="0.55000000000000004"/>
    <row r="20917" x14ac:dyDescent="0.55000000000000004"/>
    <row r="20918" x14ac:dyDescent="0.55000000000000004"/>
    <row r="20919" x14ac:dyDescent="0.55000000000000004"/>
    <row r="20920" x14ac:dyDescent="0.55000000000000004"/>
    <row r="20921" x14ac:dyDescent="0.55000000000000004"/>
    <row r="20922" x14ac:dyDescent="0.55000000000000004"/>
    <row r="20923" x14ac:dyDescent="0.55000000000000004"/>
    <row r="20924" x14ac:dyDescent="0.55000000000000004"/>
    <row r="20925" x14ac:dyDescent="0.55000000000000004"/>
    <row r="20926" x14ac:dyDescent="0.55000000000000004"/>
    <row r="20927" x14ac:dyDescent="0.55000000000000004"/>
    <row r="20928" x14ac:dyDescent="0.55000000000000004"/>
    <row r="20929" x14ac:dyDescent="0.55000000000000004"/>
    <row r="20930" x14ac:dyDescent="0.55000000000000004"/>
    <row r="20931" x14ac:dyDescent="0.55000000000000004"/>
    <row r="20932" x14ac:dyDescent="0.55000000000000004"/>
    <row r="20933" x14ac:dyDescent="0.55000000000000004"/>
    <row r="20934" x14ac:dyDescent="0.55000000000000004"/>
    <row r="20935" x14ac:dyDescent="0.55000000000000004"/>
    <row r="20936" x14ac:dyDescent="0.55000000000000004"/>
    <row r="20937" x14ac:dyDescent="0.55000000000000004"/>
    <row r="20938" x14ac:dyDescent="0.55000000000000004"/>
    <row r="20939" x14ac:dyDescent="0.55000000000000004"/>
    <row r="20940" x14ac:dyDescent="0.55000000000000004"/>
    <row r="20941" x14ac:dyDescent="0.55000000000000004"/>
    <row r="20942" x14ac:dyDescent="0.55000000000000004"/>
    <row r="20943" x14ac:dyDescent="0.55000000000000004"/>
    <row r="20944" x14ac:dyDescent="0.55000000000000004"/>
    <row r="20945" x14ac:dyDescent="0.55000000000000004"/>
    <row r="20946" x14ac:dyDescent="0.55000000000000004"/>
    <row r="20947" x14ac:dyDescent="0.55000000000000004"/>
    <row r="20948" x14ac:dyDescent="0.55000000000000004"/>
    <row r="20949" x14ac:dyDescent="0.55000000000000004"/>
    <row r="20950" x14ac:dyDescent="0.55000000000000004"/>
    <row r="20951" x14ac:dyDescent="0.55000000000000004"/>
    <row r="20952" x14ac:dyDescent="0.55000000000000004"/>
    <row r="20953" x14ac:dyDescent="0.55000000000000004"/>
    <row r="20954" x14ac:dyDescent="0.55000000000000004"/>
    <row r="20955" x14ac:dyDescent="0.55000000000000004"/>
    <row r="20956" x14ac:dyDescent="0.55000000000000004"/>
    <row r="20957" x14ac:dyDescent="0.55000000000000004"/>
    <row r="20958" x14ac:dyDescent="0.55000000000000004"/>
    <row r="20959" x14ac:dyDescent="0.55000000000000004"/>
    <row r="20960" x14ac:dyDescent="0.55000000000000004"/>
    <row r="20961" x14ac:dyDescent="0.55000000000000004"/>
    <row r="20962" x14ac:dyDescent="0.55000000000000004"/>
    <row r="20963" x14ac:dyDescent="0.55000000000000004"/>
    <row r="20964" x14ac:dyDescent="0.55000000000000004"/>
    <row r="20965" x14ac:dyDescent="0.55000000000000004"/>
    <row r="20966" x14ac:dyDescent="0.55000000000000004"/>
    <row r="20967" x14ac:dyDescent="0.55000000000000004"/>
    <row r="20968" x14ac:dyDescent="0.55000000000000004"/>
    <row r="20969" x14ac:dyDescent="0.55000000000000004"/>
    <row r="20970" x14ac:dyDescent="0.55000000000000004"/>
    <row r="20971" x14ac:dyDescent="0.55000000000000004"/>
    <row r="20972" x14ac:dyDescent="0.55000000000000004"/>
    <row r="20973" x14ac:dyDescent="0.55000000000000004"/>
    <row r="20974" x14ac:dyDescent="0.55000000000000004"/>
    <row r="20975" x14ac:dyDescent="0.55000000000000004"/>
    <row r="20976" x14ac:dyDescent="0.55000000000000004"/>
    <row r="20977" x14ac:dyDescent="0.55000000000000004"/>
    <row r="20978" x14ac:dyDescent="0.55000000000000004"/>
    <row r="20979" x14ac:dyDescent="0.55000000000000004"/>
    <row r="20980" x14ac:dyDescent="0.55000000000000004"/>
    <row r="20981" x14ac:dyDescent="0.55000000000000004"/>
    <row r="20982" x14ac:dyDescent="0.55000000000000004"/>
    <row r="20983" x14ac:dyDescent="0.55000000000000004"/>
    <row r="20984" x14ac:dyDescent="0.55000000000000004"/>
    <row r="20985" x14ac:dyDescent="0.55000000000000004"/>
    <row r="20986" x14ac:dyDescent="0.55000000000000004"/>
    <row r="20987" x14ac:dyDescent="0.55000000000000004"/>
    <row r="20988" x14ac:dyDescent="0.55000000000000004"/>
    <row r="20989" x14ac:dyDescent="0.55000000000000004"/>
    <row r="20990" x14ac:dyDescent="0.55000000000000004"/>
    <row r="20991" x14ac:dyDescent="0.55000000000000004"/>
    <row r="20992" x14ac:dyDescent="0.55000000000000004"/>
    <row r="20993" x14ac:dyDescent="0.55000000000000004"/>
    <row r="20994" x14ac:dyDescent="0.55000000000000004"/>
    <row r="20995" x14ac:dyDescent="0.55000000000000004"/>
    <row r="20996" x14ac:dyDescent="0.55000000000000004"/>
    <row r="20997" x14ac:dyDescent="0.55000000000000004"/>
    <row r="20998" x14ac:dyDescent="0.55000000000000004"/>
    <row r="20999" x14ac:dyDescent="0.55000000000000004"/>
    <row r="21000" x14ac:dyDescent="0.55000000000000004"/>
    <row r="21001" x14ac:dyDescent="0.55000000000000004"/>
    <row r="21002" x14ac:dyDescent="0.55000000000000004"/>
    <row r="21003" x14ac:dyDescent="0.55000000000000004"/>
    <row r="21004" x14ac:dyDescent="0.55000000000000004"/>
    <row r="21005" x14ac:dyDescent="0.55000000000000004"/>
    <row r="21006" x14ac:dyDescent="0.55000000000000004"/>
    <row r="21007" x14ac:dyDescent="0.55000000000000004"/>
    <row r="21008" x14ac:dyDescent="0.55000000000000004"/>
    <row r="21009" x14ac:dyDescent="0.55000000000000004"/>
    <row r="21010" x14ac:dyDescent="0.55000000000000004"/>
    <row r="21011" x14ac:dyDescent="0.55000000000000004"/>
    <row r="21012" x14ac:dyDescent="0.55000000000000004"/>
    <row r="21013" x14ac:dyDescent="0.55000000000000004"/>
    <row r="21014" x14ac:dyDescent="0.55000000000000004"/>
    <row r="21015" x14ac:dyDescent="0.55000000000000004"/>
    <row r="21016" x14ac:dyDescent="0.55000000000000004"/>
    <row r="21017" x14ac:dyDescent="0.55000000000000004"/>
    <row r="21018" x14ac:dyDescent="0.55000000000000004"/>
    <row r="21019" x14ac:dyDescent="0.55000000000000004"/>
    <row r="21020" x14ac:dyDescent="0.55000000000000004"/>
    <row r="21021" x14ac:dyDescent="0.55000000000000004"/>
    <row r="21022" x14ac:dyDescent="0.55000000000000004"/>
    <row r="21023" x14ac:dyDescent="0.55000000000000004"/>
    <row r="21024" x14ac:dyDescent="0.55000000000000004"/>
    <row r="21025" x14ac:dyDescent="0.55000000000000004"/>
    <row r="21026" x14ac:dyDescent="0.55000000000000004"/>
    <row r="21027" x14ac:dyDescent="0.55000000000000004"/>
    <row r="21028" x14ac:dyDescent="0.55000000000000004"/>
    <row r="21029" x14ac:dyDescent="0.55000000000000004"/>
    <row r="21030" x14ac:dyDescent="0.55000000000000004"/>
    <row r="21031" x14ac:dyDescent="0.55000000000000004"/>
    <row r="21032" x14ac:dyDescent="0.55000000000000004"/>
    <row r="21033" x14ac:dyDescent="0.55000000000000004"/>
    <row r="21034" x14ac:dyDescent="0.55000000000000004"/>
    <row r="21035" x14ac:dyDescent="0.55000000000000004"/>
    <row r="21036" x14ac:dyDescent="0.55000000000000004"/>
    <row r="21037" x14ac:dyDescent="0.55000000000000004"/>
    <row r="21038" x14ac:dyDescent="0.55000000000000004"/>
    <row r="21039" x14ac:dyDescent="0.55000000000000004"/>
    <row r="21040" x14ac:dyDescent="0.55000000000000004"/>
    <row r="21041" x14ac:dyDescent="0.55000000000000004"/>
    <row r="21042" x14ac:dyDescent="0.55000000000000004"/>
    <row r="21043" x14ac:dyDescent="0.55000000000000004"/>
    <row r="21044" x14ac:dyDescent="0.55000000000000004"/>
    <row r="21045" x14ac:dyDescent="0.55000000000000004"/>
    <row r="21046" x14ac:dyDescent="0.55000000000000004"/>
    <row r="21047" x14ac:dyDescent="0.55000000000000004"/>
    <row r="21048" x14ac:dyDescent="0.55000000000000004"/>
    <row r="21049" x14ac:dyDescent="0.55000000000000004"/>
    <row r="21050" x14ac:dyDescent="0.55000000000000004"/>
    <row r="21051" x14ac:dyDescent="0.55000000000000004"/>
    <row r="21052" x14ac:dyDescent="0.55000000000000004"/>
    <row r="21053" x14ac:dyDescent="0.55000000000000004"/>
    <row r="21054" x14ac:dyDescent="0.55000000000000004"/>
    <row r="21055" x14ac:dyDescent="0.55000000000000004"/>
    <row r="21056" x14ac:dyDescent="0.55000000000000004"/>
    <row r="21057" x14ac:dyDescent="0.55000000000000004"/>
    <row r="21058" x14ac:dyDescent="0.55000000000000004"/>
    <row r="21059" x14ac:dyDescent="0.55000000000000004"/>
    <row r="21060" x14ac:dyDescent="0.55000000000000004"/>
    <row r="21061" x14ac:dyDescent="0.55000000000000004"/>
    <row r="21062" x14ac:dyDescent="0.55000000000000004"/>
    <row r="21063" x14ac:dyDescent="0.55000000000000004"/>
    <row r="21064" x14ac:dyDescent="0.55000000000000004"/>
    <row r="21065" x14ac:dyDescent="0.55000000000000004"/>
    <row r="21066" x14ac:dyDescent="0.55000000000000004"/>
    <row r="21067" x14ac:dyDescent="0.55000000000000004"/>
    <row r="21068" x14ac:dyDescent="0.55000000000000004"/>
    <row r="21069" x14ac:dyDescent="0.55000000000000004"/>
    <row r="21070" x14ac:dyDescent="0.55000000000000004"/>
    <row r="21071" x14ac:dyDescent="0.55000000000000004"/>
    <row r="21072" x14ac:dyDescent="0.55000000000000004"/>
    <row r="21073" x14ac:dyDescent="0.55000000000000004"/>
    <row r="21074" x14ac:dyDescent="0.55000000000000004"/>
    <row r="21075" x14ac:dyDescent="0.55000000000000004"/>
    <row r="21076" x14ac:dyDescent="0.55000000000000004"/>
    <row r="21077" x14ac:dyDescent="0.55000000000000004"/>
    <row r="21078" x14ac:dyDescent="0.55000000000000004"/>
    <row r="21079" x14ac:dyDescent="0.55000000000000004"/>
    <row r="21080" x14ac:dyDescent="0.55000000000000004"/>
    <row r="21081" x14ac:dyDescent="0.55000000000000004"/>
    <row r="21082" x14ac:dyDescent="0.55000000000000004"/>
    <row r="21083" x14ac:dyDescent="0.55000000000000004"/>
    <row r="21084" x14ac:dyDescent="0.55000000000000004"/>
    <row r="21085" x14ac:dyDescent="0.55000000000000004"/>
    <row r="21086" x14ac:dyDescent="0.55000000000000004"/>
    <row r="21087" x14ac:dyDescent="0.55000000000000004"/>
    <row r="21088" x14ac:dyDescent="0.55000000000000004"/>
    <row r="21089" x14ac:dyDescent="0.55000000000000004"/>
    <row r="21090" x14ac:dyDescent="0.55000000000000004"/>
    <row r="21091" x14ac:dyDescent="0.55000000000000004"/>
    <row r="21092" x14ac:dyDescent="0.55000000000000004"/>
    <row r="21093" x14ac:dyDescent="0.55000000000000004"/>
    <row r="21094" x14ac:dyDescent="0.55000000000000004"/>
    <row r="21095" x14ac:dyDescent="0.55000000000000004"/>
    <row r="21096" x14ac:dyDescent="0.55000000000000004"/>
    <row r="21097" x14ac:dyDescent="0.55000000000000004"/>
    <row r="21098" x14ac:dyDescent="0.55000000000000004"/>
    <row r="21099" x14ac:dyDescent="0.55000000000000004"/>
    <row r="21100" x14ac:dyDescent="0.55000000000000004"/>
    <row r="21101" x14ac:dyDescent="0.55000000000000004"/>
    <row r="21102" x14ac:dyDescent="0.55000000000000004"/>
    <row r="21103" x14ac:dyDescent="0.55000000000000004"/>
    <row r="21104" x14ac:dyDescent="0.55000000000000004"/>
    <row r="21105" x14ac:dyDescent="0.55000000000000004"/>
    <row r="21106" x14ac:dyDescent="0.55000000000000004"/>
    <row r="21107" x14ac:dyDescent="0.55000000000000004"/>
    <row r="21108" x14ac:dyDescent="0.55000000000000004"/>
    <row r="21109" x14ac:dyDescent="0.55000000000000004"/>
    <row r="21110" x14ac:dyDescent="0.55000000000000004"/>
    <row r="21111" x14ac:dyDescent="0.55000000000000004"/>
    <row r="21112" x14ac:dyDescent="0.55000000000000004"/>
    <row r="21113" x14ac:dyDescent="0.55000000000000004"/>
    <row r="21114" x14ac:dyDescent="0.55000000000000004"/>
    <row r="21115" x14ac:dyDescent="0.55000000000000004"/>
    <row r="21116" x14ac:dyDescent="0.55000000000000004"/>
    <row r="21117" x14ac:dyDescent="0.55000000000000004"/>
    <row r="21118" x14ac:dyDescent="0.55000000000000004"/>
    <row r="21119" x14ac:dyDescent="0.55000000000000004"/>
    <row r="21120" x14ac:dyDescent="0.55000000000000004"/>
    <row r="21121" x14ac:dyDescent="0.55000000000000004"/>
    <row r="21122" x14ac:dyDescent="0.55000000000000004"/>
    <row r="21123" x14ac:dyDescent="0.55000000000000004"/>
    <row r="21124" x14ac:dyDescent="0.55000000000000004"/>
    <row r="21125" x14ac:dyDescent="0.55000000000000004"/>
    <row r="21126" x14ac:dyDescent="0.55000000000000004"/>
    <row r="21127" x14ac:dyDescent="0.55000000000000004"/>
    <row r="21128" x14ac:dyDescent="0.55000000000000004"/>
    <row r="21129" x14ac:dyDescent="0.55000000000000004"/>
    <row r="21130" x14ac:dyDescent="0.55000000000000004"/>
    <row r="21131" x14ac:dyDescent="0.55000000000000004"/>
    <row r="21132" x14ac:dyDescent="0.55000000000000004"/>
    <row r="21133" x14ac:dyDescent="0.55000000000000004"/>
    <row r="21134" x14ac:dyDescent="0.55000000000000004"/>
    <row r="21135" x14ac:dyDescent="0.55000000000000004"/>
    <row r="21136" x14ac:dyDescent="0.55000000000000004"/>
    <row r="21137" x14ac:dyDescent="0.55000000000000004"/>
    <row r="21138" x14ac:dyDescent="0.55000000000000004"/>
    <row r="21139" x14ac:dyDescent="0.55000000000000004"/>
    <row r="21140" x14ac:dyDescent="0.55000000000000004"/>
    <row r="21141" x14ac:dyDescent="0.55000000000000004"/>
    <row r="21142" x14ac:dyDescent="0.55000000000000004"/>
    <row r="21143" x14ac:dyDescent="0.55000000000000004"/>
    <row r="21144" x14ac:dyDescent="0.55000000000000004"/>
    <row r="21145" x14ac:dyDescent="0.55000000000000004"/>
    <row r="21146" x14ac:dyDescent="0.55000000000000004"/>
    <row r="21147" x14ac:dyDescent="0.55000000000000004"/>
    <row r="21148" x14ac:dyDescent="0.55000000000000004"/>
    <row r="21149" x14ac:dyDescent="0.55000000000000004"/>
    <row r="21150" x14ac:dyDescent="0.55000000000000004"/>
    <row r="21151" x14ac:dyDescent="0.55000000000000004"/>
    <row r="21152" x14ac:dyDescent="0.55000000000000004"/>
    <row r="21153" x14ac:dyDescent="0.55000000000000004"/>
    <row r="21154" x14ac:dyDescent="0.55000000000000004"/>
    <row r="21155" x14ac:dyDescent="0.55000000000000004"/>
    <row r="21156" x14ac:dyDescent="0.55000000000000004"/>
    <row r="21157" x14ac:dyDescent="0.55000000000000004"/>
    <row r="21158" x14ac:dyDescent="0.55000000000000004"/>
    <row r="21159" x14ac:dyDescent="0.55000000000000004"/>
    <row r="21160" x14ac:dyDescent="0.55000000000000004"/>
    <row r="21161" x14ac:dyDescent="0.55000000000000004"/>
    <row r="21162" x14ac:dyDescent="0.55000000000000004"/>
    <row r="21163" x14ac:dyDescent="0.55000000000000004"/>
    <row r="21164" x14ac:dyDescent="0.55000000000000004"/>
    <row r="21165" x14ac:dyDescent="0.55000000000000004"/>
    <row r="21166" x14ac:dyDescent="0.55000000000000004"/>
    <row r="21167" x14ac:dyDescent="0.55000000000000004"/>
    <row r="21168" x14ac:dyDescent="0.55000000000000004"/>
    <row r="21169" x14ac:dyDescent="0.55000000000000004"/>
    <row r="21170" x14ac:dyDescent="0.55000000000000004"/>
    <row r="21171" x14ac:dyDescent="0.55000000000000004"/>
    <row r="21172" x14ac:dyDescent="0.55000000000000004"/>
    <row r="21173" x14ac:dyDescent="0.55000000000000004"/>
    <row r="21174" x14ac:dyDescent="0.55000000000000004"/>
    <row r="21175" x14ac:dyDescent="0.55000000000000004"/>
    <row r="21176" x14ac:dyDescent="0.55000000000000004"/>
    <row r="21177" x14ac:dyDescent="0.55000000000000004"/>
    <row r="21178" x14ac:dyDescent="0.55000000000000004"/>
    <row r="21179" x14ac:dyDescent="0.55000000000000004"/>
    <row r="21180" x14ac:dyDescent="0.55000000000000004"/>
    <row r="21181" x14ac:dyDescent="0.55000000000000004"/>
    <row r="21182" x14ac:dyDescent="0.55000000000000004"/>
    <row r="21183" x14ac:dyDescent="0.55000000000000004"/>
    <row r="21184" x14ac:dyDescent="0.55000000000000004"/>
    <row r="21185" x14ac:dyDescent="0.55000000000000004"/>
    <row r="21186" x14ac:dyDescent="0.55000000000000004"/>
    <row r="21187" x14ac:dyDescent="0.55000000000000004"/>
    <row r="21188" x14ac:dyDescent="0.55000000000000004"/>
    <row r="21189" x14ac:dyDescent="0.55000000000000004"/>
    <row r="21190" x14ac:dyDescent="0.55000000000000004"/>
    <row r="21191" x14ac:dyDescent="0.55000000000000004"/>
    <row r="21192" x14ac:dyDescent="0.55000000000000004"/>
    <row r="21193" x14ac:dyDescent="0.55000000000000004"/>
    <row r="21194" x14ac:dyDescent="0.55000000000000004"/>
    <row r="21195" x14ac:dyDescent="0.55000000000000004"/>
    <row r="21196" x14ac:dyDescent="0.55000000000000004"/>
    <row r="21197" x14ac:dyDescent="0.55000000000000004"/>
    <row r="21198" x14ac:dyDescent="0.55000000000000004"/>
    <row r="21199" x14ac:dyDescent="0.55000000000000004"/>
    <row r="21200" x14ac:dyDescent="0.55000000000000004"/>
    <row r="21201" x14ac:dyDescent="0.55000000000000004"/>
    <row r="21202" x14ac:dyDescent="0.55000000000000004"/>
    <row r="21203" x14ac:dyDescent="0.55000000000000004"/>
    <row r="21204" x14ac:dyDescent="0.55000000000000004"/>
    <row r="21205" x14ac:dyDescent="0.55000000000000004"/>
    <row r="21206" x14ac:dyDescent="0.55000000000000004"/>
    <row r="21207" x14ac:dyDescent="0.55000000000000004"/>
    <row r="21208" x14ac:dyDescent="0.55000000000000004"/>
    <row r="21209" x14ac:dyDescent="0.55000000000000004"/>
    <row r="21210" x14ac:dyDescent="0.55000000000000004"/>
    <row r="21211" x14ac:dyDescent="0.55000000000000004"/>
    <row r="21212" x14ac:dyDescent="0.55000000000000004"/>
    <row r="21213" x14ac:dyDescent="0.55000000000000004"/>
    <row r="21214" x14ac:dyDescent="0.55000000000000004"/>
    <row r="21215" x14ac:dyDescent="0.55000000000000004"/>
    <row r="21216" x14ac:dyDescent="0.55000000000000004"/>
    <row r="21217" x14ac:dyDescent="0.55000000000000004"/>
    <row r="21218" x14ac:dyDescent="0.55000000000000004"/>
    <row r="21219" x14ac:dyDescent="0.55000000000000004"/>
    <row r="21220" x14ac:dyDescent="0.55000000000000004"/>
    <row r="21221" x14ac:dyDescent="0.55000000000000004"/>
    <row r="21222" x14ac:dyDescent="0.55000000000000004"/>
    <row r="21223" x14ac:dyDescent="0.55000000000000004"/>
    <row r="21224" x14ac:dyDescent="0.55000000000000004"/>
    <row r="21225" x14ac:dyDescent="0.55000000000000004"/>
    <row r="21226" x14ac:dyDescent="0.55000000000000004"/>
    <row r="21227" x14ac:dyDescent="0.55000000000000004"/>
    <row r="21228" x14ac:dyDescent="0.55000000000000004"/>
    <row r="21229" x14ac:dyDescent="0.55000000000000004"/>
    <row r="21230" x14ac:dyDescent="0.55000000000000004"/>
    <row r="21231" x14ac:dyDescent="0.55000000000000004"/>
    <row r="21232" x14ac:dyDescent="0.55000000000000004"/>
    <row r="21233" x14ac:dyDescent="0.55000000000000004"/>
    <row r="21234" x14ac:dyDescent="0.55000000000000004"/>
    <row r="21235" x14ac:dyDescent="0.55000000000000004"/>
    <row r="21236" x14ac:dyDescent="0.55000000000000004"/>
    <row r="21237" x14ac:dyDescent="0.55000000000000004"/>
    <row r="21238" x14ac:dyDescent="0.55000000000000004"/>
    <row r="21239" x14ac:dyDescent="0.55000000000000004"/>
    <row r="21240" x14ac:dyDescent="0.55000000000000004"/>
    <row r="21241" x14ac:dyDescent="0.55000000000000004"/>
    <row r="21242" x14ac:dyDescent="0.55000000000000004"/>
    <row r="21243" x14ac:dyDescent="0.55000000000000004"/>
    <row r="21244" x14ac:dyDescent="0.55000000000000004"/>
    <row r="21245" x14ac:dyDescent="0.55000000000000004"/>
    <row r="21246" x14ac:dyDescent="0.55000000000000004"/>
    <row r="21247" x14ac:dyDescent="0.55000000000000004"/>
    <row r="21248" x14ac:dyDescent="0.55000000000000004"/>
    <row r="21249" x14ac:dyDescent="0.55000000000000004"/>
    <row r="21250" x14ac:dyDescent="0.55000000000000004"/>
    <row r="21251" x14ac:dyDescent="0.55000000000000004"/>
    <row r="21252" x14ac:dyDescent="0.55000000000000004"/>
    <row r="21253" x14ac:dyDescent="0.55000000000000004"/>
    <row r="21254" x14ac:dyDescent="0.55000000000000004"/>
    <row r="21255" x14ac:dyDescent="0.55000000000000004"/>
    <row r="21256" x14ac:dyDescent="0.55000000000000004"/>
    <row r="21257" x14ac:dyDescent="0.55000000000000004"/>
    <row r="21258" x14ac:dyDescent="0.55000000000000004"/>
    <row r="21259" x14ac:dyDescent="0.55000000000000004"/>
    <row r="21260" x14ac:dyDescent="0.55000000000000004"/>
    <row r="21261" x14ac:dyDescent="0.55000000000000004"/>
    <row r="21262" x14ac:dyDescent="0.55000000000000004"/>
    <row r="21263" x14ac:dyDescent="0.55000000000000004"/>
    <row r="21264" x14ac:dyDescent="0.55000000000000004"/>
    <row r="21265" x14ac:dyDescent="0.55000000000000004"/>
    <row r="21266" x14ac:dyDescent="0.55000000000000004"/>
    <row r="21267" x14ac:dyDescent="0.55000000000000004"/>
    <row r="21268" x14ac:dyDescent="0.55000000000000004"/>
    <row r="21269" x14ac:dyDescent="0.55000000000000004"/>
    <row r="21270" x14ac:dyDescent="0.55000000000000004"/>
    <row r="21271" x14ac:dyDescent="0.55000000000000004"/>
    <row r="21272" x14ac:dyDescent="0.55000000000000004"/>
    <row r="21273" x14ac:dyDescent="0.55000000000000004"/>
    <row r="21274" x14ac:dyDescent="0.55000000000000004"/>
    <row r="21275" x14ac:dyDescent="0.55000000000000004"/>
    <row r="21276" x14ac:dyDescent="0.55000000000000004"/>
    <row r="21277" x14ac:dyDescent="0.55000000000000004"/>
    <row r="21278" x14ac:dyDescent="0.55000000000000004"/>
    <row r="21279" x14ac:dyDescent="0.55000000000000004"/>
    <row r="21280" x14ac:dyDescent="0.55000000000000004"/>
    <row r="21281" x14ac:dyDescent="0.55000000000000004"/>
    <row r="21282" x14ac:dyDescent="0.55000000000000004"/>
    <row r="21283" x14ac:dyDescent="0.55000000000000004"/>
    <row r="21284" x14ac:dyDescent="0.55000000000000004"/>
    <row r="21285" x14ac:dyDescent="0.55000000000000004"/>
    <row r="21286" x14ac:dyDescent="0.55000000000000004"/>
    <row r="21287" x14ac:dyDescent="0.55000000000000004"/>
    <row r="21288" x14ac:dyDescent="0.55000000000000004"/>
    <row r="21289" x14ac:dyDescent="0.55000000000000004"/>
    <row r="21290" x14ac:dyDescent="0.55000000000000004"/>
    <row r="21291" x14ac:dyDescent="0.55000000000000004"/>
    <row r="21292" x14ac:dyDescent="0.55000000000000004"/>
    <row r="21293" x14ac:dyDescent="0.55000000000000004"/>
    <row r="21294" x14ac:dyDescent="0.55000000000000004"/>
    <row r="21295" x14ac:dyDescent="0.55000000000000004"/>
    <row r="21296" x14ac:dyDescent="0.55000000000000004"/>
    <row r="21297" x14ac:dyDescent="0.55000000000000004"/>
    <row r="21298" x14ac:dyDescent="0.55000000000000004"/>
    <row r="21299" x14ac:dyDescent="0.55000000000000004"/>
    <row r="21300" x14ac:dyDescent="0.55000000000000004"/>
    <row r="21301" x14ac:dyDescent="0.55000000000000004"/>
    <row r="21302" x14ac:dyDescent="0.55000000000000004"/>
    <row r="21303" x14ac:dyDescent="0.55000000000000004"/>
    <row r="21304" x14ac:dyDescent="0.55000000000000004"/>
    <row r="21305" x14ac:dyDescent="0.55000000000000004"/>
    <row r="21306" x14ac:dyDescent="0.55000000000000004"/>
    <row r="21307" x14ac:dyDescent="0.55000000000000004"/>
    <row r="21308" x14ac:dyDescent="0.55000000000000004"/>
    <row r="21309" x14ac:dyDescent="0.55000000000000004"/>
    <row r="21310" x14ac:dyDescent="0.55000000000000004"/>
    <row r="21311" x14ac:dyDescent="0.55000000000000004"/>
    <row r="21312" x14ac:dyDescent="0.55000000000000004"/>
    <row r="21313" x14ac:dyDescent="0.55000000000000004"/>
    <row r="21314" x14ac:dyDescent="0.55000000000000004"/>
    <row r="21315" x14ac:dyDescent="0.55000000000000004"/>
    <row r="21316" x14ac:dyDescent="0.55000000000000004"/>
    <row r="21317" x14ac:dyDescent="0.55000000000000004"/>
    <row r="21318" x14ac:dyDescent="0.55000000000000004"/>
    <row r="21319" x14ac:dyDescent="0.55000000000000004"/>
    <row r="21320" x14ac:dyDescent="0.55000000000000004"/>
    <row r="21321" x14ac:dyDescent="0.55000000000000004"/>
    <row r="21322" x14ac:dyDescent="0.55000000000000004"/>
    <row r="21323" x14ac:dyDescent="0.55000000000000004"/>
    <row r="21324" x14ac:dyDescent="0.55000000000000004"/>
    <row r="21325" x14ac:dyDescent="0.55000000000000004"/>
    <row r="21326" x14ac:dyDescent="0.55000000000000004"/>
    <row r="21327" x14ac:dyDescent="0.55000000000000004"/>
    <row r="21328" x14ac:dyDescent="0.55000000000000004"/>
    <row r="21329" x14ac:dyDescent="0.55000000000000004"/>
    <row r="21330" x14ac:dyDescent="0.55000000000000004"/>
    <row r="21331" x14ac:dyDescent="0.55000000000000004"/>
    <row r="21332" x14ac:dyDescent="0.55000000000000004"/>
    <row r="21333" x14ac:dyDescent="0.55000000000000004"/>
    <row r="21334" x14ac:dyDescent="0.55000000000000004"/>
    <row r="21335" x14ac:dyDescent="0.55000000000000004"/>
    <row r="21336" x14ac:dyDescent="0.55000000000000004"/>
    <row r="21337" x14ac:dyDescent="0.55000000000000004"/>
    <row r="21338" x14ac:dyDescent="0.55000000000000004"/>
    <row r="21339" x14ac:dyDescent="0.55000000000000004"/>
    <row r="21340" x14ac:dyDescent="0.55000000000000004"/>
    <row r="21341" x14ac:dyDescent="0.55000000000000004"/>
    <row r="21342" x14ac:dyDescent="0.55000000000000004"/>
    <row r="21343" x14ac:dyDescent="0.55000000000000004"/>
    <row r="21344" x14ac:dyDescent="0.55000000000000004"/>
    <row r="21345" x14ac:dyDescent="0.55000000000000004"/>
    <row r="21346" x14ac:dyDescent="0.55000000000000004"/>
    <row r="21347" x14ac:dyDescent="0.55000000000000004"/>
    <row r="21348" x14ac:dyDescent="0.55000000000000004"/>
    <row r="21349" x14ac:dyDescent="0.55000000000000004"/>
    <row r="21350" x14ac:dyDescent="0.55000000000000004"/>
    <row r="21351" x14ac:dyDescent="0.55000000000000004"/>
    <row r="21352" x14ac:dyDescent="0.55000000000000004"/>
    <row r="21353" x14ac:dyDescent="0.55000000000000004"/>
    <row r="21354" x14ac:dyDescent="0.55000000000000004"/>
    <row r="21355" x14ac:dyDescent="0.55000000000000004"/>
    <row r="21356" x14ac:dyDescent="0.55000000000000004"/>
    <row r="21357" x14ac:dyDescent="0.55000000000000004"/>
    <row r="21358" x14ac:dyDescent="0.55000000000000004"/>
    <row r="21359" x14ac:dyDescent="0.55000000000000004"/>
    <row r="21360" x14ac:dyDescent="0.55000000000000004"/>
    <row r="21361" x14ac:dyDescent="0.55000000000000004"/>
    <row r="21362" x14ac:dyDescent="0.55000000000000004"/>
    <row r="21363" x14ac:dyDescent="0.55000000000000004"/>
    <row r="21364" x14ac:dyDescent="0.55000000000000004"/>
    <row r="21365" x14ac:dyDescent="0.55000000000000004"/>
    <row r="21366" x14ac:dyDescent="0.55000000000000004"/>
    <row r="21367" x14ac:dyDescent="0.55000000000000004"/>
    <row r="21368" x14ac:dyDescent="0.55000000000000004"/>
    <row r="21369" x14ac:dyDescent="0.55000000000000004"/>
    <row r="21370" x14ac:dyDescent="0.55000000000000004"/>
    <row r="21371" x14ac:dyDescent="0.55000000000000004"/>
    <row r="21372" x14ac:dyDescent="0.55000000000000004"/>
    <row r="21373" x14ac:dyDescent="0.55000000000000004"/>
    <row r="21374" x14ac:dyDescent="0.55000000000000004"/>
    <row r="21375" x14ac:dyDescent="0.55000000000000004"/>
    <row r="21376" x14ac:dyDescent="0.55000000000000004"/>
    <row r="21377" x14ac:dyDescent="0.55000000000000004"/>
    <row r="21378" x14ac:dyDescent="0.55000000000000004"/>
    <row r="21379" x14ac:dyDescent="0.55000000000000004"/>
    <row r="21380" x14ac:dyDescent="0.55000000000000004"/>
    <row r="21381" x14ac:dyDescent="0.55000000000000004"/>
    <row r="21382" x14ac:dyDescent="0.55000000000000004"/>
    <row r="21383" x14ac:dyDescent="0.55000000000000004"/>
    <row r="21384" x14ac:dyDescent="0.55000000000000004"/>
    <row r="21385" x14ac:dyDescent="0.55000000000000004"/>
    <row r="21386" x14ac:dyDescent="0.55000000000000004"/>
    <row r="21387" x14ac:dyDescent="0.55000000000000004"/>
    <row r="21388" x14ac:dyDescent="0.55000000000000004"/>
    <row r="21389" x14ac:dyDescent="0.55000000000000004"/>
    <row r="21390" x14ac:dyDescent="0.55000000000000004"/>
    <row r="21391" x14ac:dyDescent="0.55000000000000004"/>
    <row r="21392" x14ac:dyDescent="0.55000000000000004"/>
    <row r="21393" x14ac:dyDescent="0.55000000000000004"/>
    <row r="21394" x14ac:dyDescent="0.55000000000000004"/>
    <row r="21395" x14ac:dyDescent="0.55000000000000004"/>
    <row r="21396" x14ac:dyDescent="0.55000000000000004"/>
    <row r="21397" x14ac:dyDescent="0.55000000000000004"/>
    <row r="21398" x14ac:dyDescent="0.55000000000000004"/>
    <row r="21399" x14ac:dyDescent="0.55000000000000004"/>
    <row r="21400" x14ac:dyDescent="0.55000000000000004"/>
    <row r="21401" x14ac:dyDescent="0.55000000000000004"/>
    <row r="21402" x14ac:dyDescent="0.55000000000000004"/>
    <row r="21403" x14ac:dyDescent="0.55000000000000004"/>
    <row r="21404" x14ac:dyDescent="0.55000000000000004"/>
    <row r="21405" x14ac:dyDescent="0.55000000000000004"/>
    <row r="21406" x14ac:dyDescent="0.55000000000000004"/>
    <row r="21407" x14ac:dyDescent="0.55000000000000004"/>
    <row r="21408" x14ac:dyDescent="0.55000000000000004"/>
    <row r="21409" x14ac:dyDescent="0.55000000000000004"/>
    <row r="21410" x14ac:dyDescent="0.55000000000000004"/>
    <row r="21411" x14ac:dyDescent="0.55000000000000004"/>
    <row r="21412" x14ac:dyDescent="0.55000000000000004"/>
    <row r="21413" x14ac:dyDescent="0.55000000000000004"/>
    <row r="21414" x14ac:dyDescent="0.55000000000000004"/>
    <row r="21415" x14ac:dyDescent="0.55000000000000004"/>
    <row r="21416" x14ac:dyDescent="0.55000000000000004"/>
    <row r="21417" x14ac:dyDescent="0.55000000000000004"/>
    <row r="21418" x14ac:dyDescent="0.55000000000000004"/>
    <row r="21419" x14ac:dyDescent="0.55000000000000004"/>
    <row r="21420" x14ac:dyDescent="0.55000000000000004"/>
    <row r="21421" x14ac:dyDescent="0.55000000000000004"/>
    <row r="21422" x14ac:dyDescent="0.55000000000000004"/>
    <row r="21423" x14ac:dyDescent="0.55000000000000004"/>
    <row r="21424" x14ac:dyDescent="0.55000000000000004"/>
    <row r="21425" x14ac:dyDescent="0.55000000000000004"/>
    <row r="21426" x14ac:dyDescent="0.55000000000000004"/>
    <row r="21427" x14ac:dyDescent="0.55000000000000004"/>
    <row r="21428" x14ac:dyDescent="0.55000000000000004"/>
    <row r="21429" x14ac:dyDescent="0.55000000000000004"/>
    <row r="21430" x14ac:dyDescent="0.55000000000000004"/>
    <row r="21431" x14ac:dyDescent="0.55000000000000004"/>
    <row r="21432" x14ac:dyDescent="0.55000000000000004"/>
    <row r="21433" x14ac:dyDescent="0.55000000000000004"/>
    <row r="21434" x14ac:dyDescent="0.55000000000000004"/>
    <row r="21435" x14ac:dyDescent="0.55000000000000004"/>
    <row r="21436" x14ac:dyDescent="0.55000000000000004"/>
    <row r="21437" x14ac:dyDescent="0.55000000000000004"/>
    <row r="21438" x14ac:dyDescent="0.55000000000000004"/>
    <row r="21439" x14ac:dyDescent="0.55000000000000004"/>
    <row r="21440" x14ac:dyDescent="0.55000000000000004"/>
    <row r="21441" x14ac:dyDescent="0.55000000000000004"/>
    <row r="21442" x14ac:dyDescent="0.55000000000000004"/>
    <row r="21443" x14ac:dyDescent="0.55000000000000004"/>
    <row r="21444" x14ac:dyDescent="0.55000000000000004"/>
    <row r="21445" x14ac:dyDescent="0.55000000000000004"/>
    <row r="21446" x14ac:dyDescent="0.55000000000000004"/>
    <row r="21447" x14ac:dyDescent="0.55000000000000004"/>
    <row r="21448" x14ac:dyDescent="0.55000000000000004"/>
    <row r="21449" x14ac:dyDescent="0.55000000000000004"/>
    <row r="21450" x14ac:dyDescent="0.55000000000000004"/>
    <row r="21451" x14ac:dyDescent="0.55000000000000004"/>
    <row r="21452" x14ac:dyDescent="0.55000000000000004"/>
    <row r="21453" x14ac:dyDescent="0.55000000000000004"/>
    <row r="21454" x14ac:dyDescent="0.55000000000000004"/>
    <row r="21455" x14ac:dyDescent="0.55000000000000004"/>
    <row r="21456" x14ac:dyDescent="0.55000000000000004"/>
    <row r="21457" x14ac:dyDescent="0.55000000000000004"/>
    <row r="21458" x14ac:dyDescent="0.55000000000000004"/>
    <row r="21459" x14ac:dyDescent="0.55000000000000004"/>
    <row r="21460" x14ac:dyDescent="0.55000000000000004"/>
    <row r="21461" x14ac:dyDescent="0.55000000000000004"/>
    <row r="21462" x14ac:dyDescent="0.55000000000000004"/>
    <row r="21463" x14ac:dyDescent="0.55000000000000004"/>
    <row r="21464" x14ac:dyDescent="0.55000000000000004"/>
    <row r="21465" x14ac:dyDescent="0.55000000000000004"/>
    <row r="21466" x14ac:dyDescent="0.55000000000000004"/>
    <row r="21467" x14ac:dyDescent="0.55000000000000004"/>
    <row r="21468" x14ac:dyDescent="0.55000000000000004"/>
    <row r="21469" x14ac:dyDescent="0.55000000000000004"/>
    <row r="21470" x14ac:dyDescent="0.55000000000000004"/>
    <row r="21471" x14ac:dyDescent="0.55000000000000004"/>
    <row r="21472" x14ac:dyDescent="0.55000000000000004"/>
    <row r="21473" x14ac:dyDescent="0.55000000000000004"/>
    <row r="21474" x14ac:dyDescent="0.55000000000000004"/>
    <row r="21475" x14ac:dyDescent="0.55000000000000004"/>
    <row r="21476" x14ac:dyDescent="0.55000000000000004"/>
    <row r="21477" x14ac:dyDescent="0.55000000000000004"/>
    <row r="21478" x14ac:dyDescent="0.55000000000000004"/>
    <row r="21479" x14ac:dyDescent="0.55000000000000004"/>
    <row r="21480" x14ac:dyDescent="0.55000000000000004"/>
    <row r="21481" x14ac:dyDescent="0.55000000000000004"/>
    <row r="21482" x14ac:dyDescent="0.55000000000000004"/>
    <row r="21483" x14ac:dyDescent="0.55000000000000004"/>
    <row r="21484" x14ac:dyDescent="0.55000000000000004"/>
    <row r="21485" x14ac:dyDescent="0.55000000000000004"/>
    <row r="21486" x14ac:dyDescent="0.55000000000000004"/>
    <row r="21487" x14ac:dyDescent="0.55000000000000004"/>
    <row r="21488" x14ac:dyDescent="0.55000000000000004"/>
    <row r="21489" x14ac:dyDescent="0.55000000000000004"/>
    <row r="21490" x14ac:dyDescent="0.55000000000000004"/>
    <row r="21491" x14ac:dyDescent="0.55000000000000004"/>
    <row r="21492" x14ac:dyDescent="0.55000000000000004"/>
    <row r="21493" x14ac:dyDescent="0.55000000000000004"/>
    <row r="21494" x14ac:dyDescent="0.55000000000000004"/>
    <row r="21495" x14ac:dyDescent="0.55000000000000004"/>
    <row r="21496" x14ac:dyDescent="0.55000000000000004"/>
    <row r="21497" x14ac:dyDescent="0.55000000000000004"/>
    <row r="21498" x14ac:dyDescent="0.55000000000000004"/>
    <row r="21499" x14ac:dyDescent="0.55000000000000004"/>
    <row r="21500" x14ac:dyDescent="0.55000000000000004"/>
    <row r="21501" x14ac:dyDescent="0.55000000000000004"/>
    <row r="21502" x14ac:dyDescent="0.55000000000000004"/>
    <row r="21503" x14ac:dyDescent="0.55000000000000004"/>
    <row r="21504" x14ac:dyDescent="0.55000000000000004"/>
    <row r="21505" x14ac:dyDescent="0.55000000000000004"/>
    <row r="21506" x14ac:dyDescent="0.55000000000000004"/>
    <row r="21507" x14ac:dyDescent="0.55000000000000004"/>
    <row r="21508" x14ac:dyDescent="0.55000000000000004"/>
    <row r="21509" x14ac:dyDescent="0.55000000000000004"/>
    <row r="21510" x14ac:dyDescent="0.55000000000000004"/>
    <row r="21511" x14ac:dyDescent="0.55000000000000004"/>
    <row r="21512" x14ac:dyDescent="0.55000000000000004"/>
    <row r="21513" x14ac:dyDescent="0.55000000000000004"/>
    <row r="21514" x14ac:dyDescent="0.55000000000000004"/>
    <row r="21515" x14ac:dyDescent="0.55000000000000004"/>
    <row r="21516" x14ac:dyDescent="0.55000000000000004"/>
    <row r="21517" x14ac:dyDescent="0.55000000000000004"/>
    <row r="21518" x14ac:dyDescent="0.55000000000000004"/>
    <row r="21519" x14ac:dyDescent="0.55000000000000004"/>
    <row r="21520" x14ac:dyDescent="0.55000000000000004"/>
    <row r="21521" x14ac:dyDescent="0.55000000000000004"/>
    <row r="21522" x14ac:dyDescent="0.55000000000000004"/>
    <row r="21523" x14ac:dyDescent="0.55000000000000004"/>
    <row r="21524" x14ac:dyDescent="0.55000000000000004"/>
    <row r="21525" x14ac:dyDescent="0.55000000000000004"/>
    <row r="21526" x14ac:dyDescent="0.55000000000000004"/>
    <row r="21527" x14ac:dyDescent="0.55000000000000004"/>
    <row r="21528" x14ac:dyDescent="0.55000000000000004"/>
    <row r="21529" x14ac:dyDescent="0.55000000000000004"/>
    <row r="21530" x14ac:dyDescent="0.55000000000000004"/>
    <row r="21531" x14ac:dyDescent="0.55000000000000004"/>
    <row r="21532" x14ac:dyDescent="0.55000000000000004"/>
    <row r="21533" x14ac:dyDescent="0.55000000000000004"/>
    <row r="21534" x14ac:dyDescent="0.55000000000000004"/>
    <row r="21535" x14ac:dyDescent="0.55000000000000004"/>
    <row r="21536" x14ac:dyDescent="0.55000000000000004"/>
    <row r="21537" x14ac:dyDescent="0.55000000000000004"/>
    <row r="21538" x14ac:dyDescent="0.55000000000000004"/>
    <row r="21539" x14ac:dyDescent="0.55000000000000004"/>
    <row r="21540" x14ac:dyDescent="0.55000000000000004"/>
    <row r="21541" x14ac:dyDescent="0.55000000000000004"/>
    <row r="21542" x14ac:dyDescent="0.55000000000000004"/>
    <row r="21543" x14ac:dyDescent="0.55000000000000004"/>
    <row r="21544" x14ac:dyDescent="0.55000000000000004"/>
    <row r="21545" x14ac:dyDescent="0.55000000000000004"/>
    <row r="21546" x14ac:dyDescent="0.55000000000000004"/>
    <row r="21547" x14ac:dyDescent="0.55000000000000004"/>
    <row r="21548" x14ac:dyDescent="0.55000000000000004"/>
    <row r="21549" x14ac:dyDescent="0.55000000000000004"/>
    <row r="21550" x14ac:dyDescent="0.55000000000000004"/>
    <row r="21551" x14ac:dyDescent="0.55000000000000004"/>
    <row r="21552" x14ac:dyDescent="0.55000000000000004"/>
    <row r="21553" x14ac:dyDescent="0.55000000000000004"/>
    <row r="21554" x14ac:dyDescent="0.55000000000000004"/>
    <row r="21555" x14ac:dyDescent="0.55000000000000004"/>
    <row r="21556" x14ac:dyDescent="0.55000000000000004"/>
    <row r="21557" x14ac:dyDescent="0.55000000000000004"/>
    <row r="21558" x14ac:dyDescent="0.55000000000000004"/>
    <row r="21559" x14ac:dyDescent="0.55000000000000004"/>
    <row r="21560" x14ac:dyDescent="0.55000000000000004"/>
    <row r="21561" x14ac:dyDescent="0.55000000000000004"/>
    <row r="21562" x14ac:dyDescent="0.55000000000000004"/>
    <row r="21563" x14ac:dyDescent="0.55000000000000004"/>
    <row r="21564" x14ac:dyDescent="0.55000000000000004"/>
    <row r="21565" x14ac:dyDescent="0.55000000000000004"/>
    <row r="21566" x14ac:dyDescent="0.55000000000000004"/>
    <row r="21567" x14ac:dyDescent="0.55000000000000004"/>
    <row r="21568" x14ac:dyDescent="0.55000000000000004"/>
    <row r="21569" x14ac:dyDescent="0.55000000000000004"/>
    <row r="21570" x14ac:dyDescent="0.55000000000000004"/>
    <row r="21571" x14ac:dyDescent="0.55000000000000004"/>
    <row r="21572" x14ac:dyDescent="0.55000000000000004"/>
    <row r="21573" x14ac:dyDescent="0.55000000000000004"/>
    <row r="21574" x14ac:dyDescent="0.55000000000000004"/>
    <row r="21575" x14ac:dyDescent="0.55000000000000004"/>
    <row r="21576" x14ac:dyDescent="0.55000000000000004"/>
    <row r="21577" x14ac:dyDescent="0.55000000000000004"/>
    <row r="21578" x14ac:dyDescent="0.55000000000000004"/>
    <row r="21579" x14ac:dyDescent="0.55000000000000004"/>
    <row r="21580" x14ac:dyDescent="0.55000000000000004"/>
    <row r="21581" x14ac:dyDescent="0.55000000000000004"/>
    <row r="21582" x14ac:dyDescent="0.55000000000000004"/>
    <row r="21583" x14ac:dyDescent="0.55000000000000004"/>
    <row r="21584" x14ac:dyDescent="0.55000000000000004"/>
    <row r="21585" x14ac:dyDescent="0.55000000000000004"/>
    <row r="21586" x14ac:dyDescent="0.55000000000000004"/>
    <row r="21587" x14ac:dyDescent="0.55000000000000004"/>
    <row r="21588" x14ac:dyDescent="0.55000000000000004"/>
    <row r="21589" x14ac:dyDescent="0.55000000000000004"/>
    <row r="21590" x14ac:dyDescent="0.55000000000000004"/>
    <row r="21591" x14ac:dyDescent="0.55000000000000004"/>
    <row r="21592" x14ac:dyDescent="0.55000000000000004"/>
    <row r="21593" x14ac:dyDescent="0.55000000000000004"/>
    <row r="21594" x14ac:dyDescent="0.55000000000000004"/>
    <row r="21595" x14ac:dyDescent="0.55000000000000004"/>
    <row r="21596" x14ac:dyDescent="0.55000000000000004"/>
    <row r="21597" x14ac:dyDescent="0.55000000000000004"/>
    <row r="21598" x14ac:dyDescent="0.55000000000000004"/>
    <row r="21599" x14ac:dyDescent="0.55000000000000004"/>
    <row r="21600" x14ac:dyDescent="0.55000000000000004"/>
    <row r="21601" x14ac:dyDescent="0.55000000000000004"/>
    <row r="21602" x14ac:dyDescent="0.55000000000000004"/>
    <row r="21603" x14ac:dyDescent="0.55000000000000004"/>
    <row r="21604" x14ac:dyDescent="0.55000000000000004"/>
    <row r="21605" x14ac:dyDescent="0.55000000000000004"/>
    <row r="21606" x14ac:dyDescent="0.55000000000000004"/>
    <row r="21607" x14ac:dyDescent="0.55000000000000004"/>
    <row r="21608" x14ac:dyDescent="0.55000000000000004"/>
    <row r="21609" x14ac:dyDescent="0.55000000000000004"/>
    <row r="21610" x14ac:dyDescent="0.55000000000000004"/>
    <row r="21611" x14ac:dyDescent="0.55000000000000004"/>
    <row r="21612" x14ac:dyDescent="0.55000000000000004"/>
    <row r="21613" x14ac:dyDescent="0.55000000000000004"/>
    <row r="21614" x14ac:dyDescent="0.55000000000000004"/>
    <row r="21615" x14ac:dyDescent="0.55000000000000004"/>
    <row r="21616" x14ac:dyDescent="0.55000000000000004"/>
    <row r="21617" x14ac:dyDescent="0.55000000000000004"/>
    <row r="21618" x14ac:dyDescent="0.55000000000000004"/>
    <row r="21619" x14ac:dyDescent="0.55000000000000004"/>
    <row r="21620" x14ac:dyDescent="0.55000000000000004"/>
    <row r="21621" x14ac:dyDescent="0.55000000000000004"/>
    <row r="21622" x14ac:dyDescent="0.55000000000000004"/>
    <row r="21623" x14ac:dyDescent="0.55000000000000004"/>
    <row r="21624" x14ac:dyDescent="0.55000000000000004"/>
    <row r="21625" x14ac:dyDescent="0.55000000000000004"/>
    <row r="21626" x14ac:dyDescent="0.55000000000000004"/>
    <row r="21627" x14ac:dyDescent="0.55000000000000004"/>
    <row r="21628" x14ac:dyDescent="0.55000000000000004"/>
    <row r="21629" x14ac:dyDescent="0.55000000000000004"/>
    <row r="21630" x14ac:dyDescent="0.55000000000000004"/>
    <row r="21631" x14ac:dyDescent="0.55000000000000004"/>
    <row r="21632" x14ac:dyDescent="0.55000000000000004"/>
    <row r="21633" x14ac:dyDescent="0.55000000000000004"/>
    <row r="21634" x14ac:dyDescent="0.55000000000000004"/>
    <row r="21635" x14ac:dyDescent="0.55000000000000004"/>
    <row r="21636" x14ac:dyDescent="0.55000000000000004"/>
    <row r="21637" x14ac:dyDescent="0.55000000000000004"/>
    <row r="21638" x14ac:dyDescent="0.55000000000000004"/>
    <row r="21639" x14ac:dyDescent="0.55000000000000004"/>
    <row r="21640" x14ac:dyDescent="0.55000000000000004"/>
    <row r="21641" x14ac:dyDescent="0.55000000000000004"/>
    <row r="21642" x14ac:dyDescent="0.55000000000000004"/>
    <row r="21643" x14ac:dyDescent="0.55000000000000004"/>
    <row r="21644" x14ac:dyDescent="0.55000000000000004"/>
    <row r="21645" x14ac:dyDescent="0.55000000000000004"/>
    <row r="21646" x14ac:dyDescent="0.55000000000000004"/>
    <row r="21647" x14ac:dyDescent="0.55000000000000004"/>
    <row r="21648" x14ac:dyDescent="0.55000000000000004"/>
    <row r="21649" x14ac:dyDescent="0.55000000000000004"/>
    <row r="21650" x14ac:dyDescent="0.55000000000000004"/>
    <row r="21651" x14ac:dyDescent="0.55000000000000004"/>
    <row r="21652" x14ac:dyDescent="0.55000000000000004"/>
    <row r="21653" x14ac:dyDescent="0.55000000000000004"/>
    <row r="21654" x14ac:dyDescent="0.55000000000000004"/>
    <row r="21655" x14ac:dyDescent="0.55000000000000004"/>
    <row r="21656" x14ac:dyDescent="0.55000000000000004"/>
    <row r="21657" x14ac:dyDescent="0.55000000000000004"/>
    <row r="21658" x14ac:dyDescent="0.55000000000000004"/>
    <row r="21659" x14ac:dyDescent="0.55000000000000004"/>
    <row r="21660" x14ac:dyDescent="0.55000000000000004"/>
    <row r="21661" x14ac:dyDescent="0.55000000000000004"/>
    <row r="21662" x14ac:dyDescent="0.55000000000000004"/>
    <row r="21663" x14ac:dyDescent="0.55000000000000004"/>
    <row r="21664" x14ac:dyDescent="0.55000000000000004"/>
    <row r="21665" x14ac:dyDescent="0.55000000000000004"/>
    <row r="21666" x14ac:dyDescent="0.55000000000000004"/>
    <row r="21667" x14ac:dyDescent="0.55000000000000004"/>
    <row r="21668" x14ac:dyDescent="0.55000000000000004"/>
    <row r="21669" x14ac:dyDescent="0.55000000000000004"/>
    <row r="21670" x14ac:dyDescent="0.55000000000000004"/>
    <row r="21671" x14ac:dyDescent="0.55000000000000004"/>
    <row r="21672" x14ac:dyDescent="0.55000000000000004"/>
    <row r="21673" x14ac:dyDescent="0.55000000000000004"/>
    <row r="21674" x14ac:dyDescent="0.55000000000000004"/>
    <row r="21675" x14ac:dyDescent="0.55000000000000004"/>
    <row r="21676" x14ac:dyDescent="0.55000000000000004"/>
    <row r="21677" x14ac:dyDescent="0.55000000000000004"/>
    <row r="21678" x14ac:dyDescent="0.55000000000000004"/>
    <row r="21679" x14ac:dyDescent="0.55000000000000004"/>
    <row r="21680" x14ac:dyDescent="0.55000000000000004"/>
    <row r="21681" x14ac:dyDescent="0.55000000000000004"/>
    <row r="21682" x14ac:dyDescent="0.55000000000000004"/>
    <row r="21683" x14ac:dyDescent="0.55000000000000004"/>
    <row r="21684" x14ac:dyDescent="0.55000000000000004"/>
    <row r="21685" x14ac:dyDescent="0.55000000000000004"/>
    <row r="21686" x14ac:dyDescent="0.55000000000000004"/>
    <row r="21687" x14ac:dyDescent="0.55000000000000004"/>
    <row r="21688" x14ac:dyDescent="0.55000000000000004"/>
    <row r="21689" x14ac:dyDescent="0.55000000000000004"/>
    <row r="21690" x14ac:dyDescent="0.55000000000000004"/>
    <row r="21691" x14ac:dyDescent="0.55000000000000004"/>
    <row r="21692" x14ac:dyDescent="0.55000000000000004"/>
    <row r="21693" x14ac:dyDescent="0.55000000000000004"/>
    <row r="21694" x14ac:dyDescent="0.55000000000000004"/>
    <row r="21695" x14ac:dyDescent="0.55000000000000004"/>
    <row r="21696" x14ac:dyDescent="0.55000000000000004"/>
    <row r="21697" x14ac:dyDescent="0.55000000000000004"/>
    <row r="21698" x14ac:dyDescent="0.55000000000000004"/>
    <row r="21699" x14ac:dyDescent="0.55000000000000004"/>
    <row r="21700" x14ac:dyDescent="0.55000000000000004"/>
    <row r="21701" x14ac:dyDescent="0.55000000000000004"/>
    <row r="21702" x14ac:dyDescent="0.55000000000000004"/>
    <row r="21703" x14ac:dyDescent="0.55000000000000004"/>
    <row r="21704" x14ac:dyDescent="0.55000000000000004"/>
    <row r="21705" x14ac:dyDescent="0.55000000000000004"/>
    <row r="21706" x14ac:dyDescent="0.55000000000000004"/>
    <row r="21707" x14ac:dyDescent="0.55000000000000004"/>
    <row r="21708" x14ac:dyDescent="0.55000000000000004"/>
    <row r="21709" x14ac:dyDescent="0.55000000000000004"/>
    <row r="21710" x14ac:dyDescent="0.55000000000000004"/>
    <row r="21711" x14ac:dyDescent="0.55000000000000004"/>
    <row r="21712" x14ac:dyDescent="0.55000000000000004"/>
    <row r="21713" x14ac:dyDescent="0.55000000000000004"/>
    <row r="21714" x14ac:dyDescent="0.55000000000000004"/>
    <row r="21715" x14ac:dyDescent="0.55000000000000004"/>
    <row r="21716" x14ac:dyDescent="0.55000000000000004"/>
    <row r="21717" x14ac:dyDescent="0.55000000000000004"/>
    <row r="21718" x14ac:dyDescent="0.55000000000000004"/>
    <row r="21719" x14ac:dyDescent="0.55000000000000004"/>
    <row r="21720" x14ac:dyDescent="0.55000000000000004"/>
    <row r="21721" x14ac:dyDescent="0.55000000000000004"/>
    <row r="21722" x14ac:dyDescent="0.55000000000000004"/>
    <row r="21723" x14ac:dyDescent="0.55000000000000004"/>
    <row r="21724" x14ac:dyDescent="0.55000000000000004"/>
    <row r="21725" x14ac:dyDescent="0.55000000000000004"/>
    <row r="21726" x14ac:dyDescent="0.55000000000000004"/>
    <row r="21727" x14ac:dyDescent="0.55000000000000004"/>
    <row r="21728" x14ac:dyDescent="0.55000000000000004"/>
    <row r="21729" x14ac:dyDescent="0.55000000000000004"/>
    <row r="21730" x14ac:dyDescent="0.55000000000000004"/>
    <row r="21731" x14ac:dyDescent="0.55000000000000004"/>
    <row r="21732" x14ac:dyDescent="0.55000000000000004"/>
    <row r="21733" x14ac:dyDescent="0.55000000000000004"/>
    <row r="21734" x14ac:dyDescent="0.55000000000000004"/>
    <row r="21735" x14ac:dyDescent="0.55000000000000004"/>
    <row r="21736" x14ac:dyDescent="0.55000000000000004"/>
    <row r="21737" x14ac:dyDescent="0.55000000000000004"/>
    <row r="21738" x14ac:dyDescent="0.55000000000000004"/>
    <row r="21739" x14ac:dyDescent="0.55000000000000004"/>
    <row r="21740" x14ac:dyDescent="0.55000000000000004"/>
    <row r="21741" x14ac:dyDescent="0.55000000000000004"/>
    <row r="21742" x14ac:dyDescent="0.55000000000000004"/>
    <row r="21743" x14ac:dyDescent="0.55000000000000004"/>
    <row r="21744" x14ac:dyDescent="0.55000000000000004"/>
    <row r="21745" x14ac:dyDescent="0.55000000000000004"/>
    <row r="21746" x14ac:dyDescent="0.55000000000000004"/>
    <row r="21747" x14ac:dyDescent="0.55000000000000004"/>
    <row r="21748" x14ac:dyDescent="0.55000000000000004"/>
    <row r="21749" x14ac:dyDescent="0.55000000000000004"/>
    <row r="21750" x14ac:dyDescent="0.55000000000000004"/>
    <row r="21751" x14ac:dyDescent="0.55000000000000004"/>
    <row r="21752" x14ac:dyDescent="0.55000000000000004"/>
    <row r="21753" x14ac:dyDescent="0.55000000000000004"/>
    <row r="21754" x14ac:dyDescent="0.55000000000000004"/>
    <row r="21755" x14ac:dyDescent="0.55000000000000004"/>
    <row r="21756" x14ac:dyDescent="0.55000000000000004"/>
    <row r="21757" x14ac:dyDescent="0.55000000000000004"/>
    <row r="21758" x14ac:dyDescent="0.55000000000000004"/>
    <row r="21759" x14ac:dyDescent="0.55000000000000004"/>
    <row r="21760" x14ac:dyDescent="0.55000000000000004"/>
    <row r="21761" x14ac:dyDescent="0.55000000000000004"/>
    <row r="21762" x14ac:dyDescent="0.55000000000000004"/>
    <row r="21763" x14ac:dyDescent="0.55000000000000004"/>
    <row r="21764" x14ac:dyDescent="0.55000000000000004"/>
    <row r="21765" x14ac:dyDescent="0.55000000000000004"/>
    <row r="21766" x14ac:dyDescent="0.55000000000000004"/>
    <row r="21767" x14ac:dyDescent="0.55000000000000004"/>
    <row r="21768" x14ac:dyDescent="0.55000000000000004"/>
    <row r="21769" x14ac:dyDescent="0.55000000000000004"/>
    <row r="21770" x14ac:dyDescent="0.55000000000000004"/>
    <row r="21771" x14ac:dyDescent="0.55000000000000004"/>
    <row r="21772" x14ac:dyDescent="0.55000000000000004"/>
    <row r="21773" x14ac:dyDescent="0.55000000000000004"/>
    <row r="21774" x14ac:dyDescent="0.55000000000000004"/>
    <row r="21775" x14ac:dyDescent="0.55000000000000004"/>
    <row r="21776" x14ac:dyDescent="0.55000000000000004"/>
    <row r="21777" x14ac:dyDescent="0.55000000000000004"/>
    <row r="21778" x14ac:dyDescent="0.55000000000000004"/>
    <row r="21779" x14ac:dyDescent="0.55000000000000004"/>
    <row r="21780" x14ac:dyDescent="0.55000000000000004"/>
    <row r="21781" x14ac:dyDescent="0.55000000000000004"/>
    <row r="21782" x14ac:dyDescent="0.55000000000000004"/>
    <row r="21783" x14ac:dyDescent="0.55000000000000004"/>
    <row r="21784" x14ac:dyDescent="0.55000000000000004"/>
    <row r="21785" x14ac:dyDescent="0.55000000000000004"/>
    <row r="21786" x14ac:dyDescent="0.55000000000000004"/>
    <row r="21787" x14ac:dyDescent="0.55000000000000004"/>
    <row r="21788" x14ac:dyDescent="0.55000000000000004"/>
    <row r="21789" x14ac:dyDescent="0.55000000000000004"/>
    <row r="21790" x14ac:dyDescent="0.55000000000000004"/>
    <row r="21791" x14ac:dyDescent="0.55000000000000004"/>
    <row r="21792" x14ac:dyDescent="0.55000000000000004"/>
    <row r="21793" x14ac:dyDescent="0.55000000000000004"/>
    <row r="21794" x14ac:dyDescent="0.55000000000000004"/>
    <row r="21795" x14ac:dyDescent="0.55000000000000004"/>
    <row r="21796" x14ac:dyDescent="0.55000000000000004"/>
    <row r="21797" x14ac:dyDescent="0.55000000000000004"/>
    <row r="21798" x14ac:dyDescent="0.55000000000000004"/>
    <row r="21799" x14ac:dyDescent="0.55000000000000004"/>
    <row r="21800" x14ac:dyDescent="0.55000000000000004"/>
    <row r="21801" x14ac:dyDescent="0.55000000000000004"/>
    <row r="21802" x14ac:dyDescent="0.55000000000000004"/>
    <row r="21803" x14ac:dyDescent="0.55000000000000004"/>
    <row r="21804" x14ac:dyDescent="0.55000000000000004"/>
    <row r="21805" x14ac:dyDescent="0.55000000000000004"/>
    <row r="21806" x14ac:dyDescent="0.55000000000000004"/>
    <row r="21807" x14ac:dyDescent="0.55000000000000004"/>
    <row r="21808" x14ac:dyDescent="0.55000000000000004"/>
    <row r="21809" x14ac:dyDescent="0.55000000000000004"/>
    <row r="21810" x14ac:dyDescent="0.55000000000000004"/>
    <row r="21811" x14ac:dyDescent="0.55000000000000004"/>
    <row r="21812" x14ac:dyDescent="0.55000000000000004"/>
    <row r="21813" x14ac:dyDescent="0.55000000000000004"/>
    <row r="21814" x14ac:dyDescent="0.55000000000000004"/>
    <row r="21815" x14ac:dyDescent="0.55000000000000004"/>
    <row r="21816" x14ac:dyDescent="0.55000000000000004"/>
    <row r="21817" x14ac:dyDescent="0.55000000000000004"/>
    <row r="21818" x14ac:dyDescent="0.55000000000000004"/>
    <row r="21819" x14ac:dyDescent="0.55000000000000004"/>
    <row r="21820" x14ac:dyDescent="0.55000000000000004"/>
    <row r="21821" x14ac:dyDescent="0.55000000000000004"/>
    <row r="21822" x14ac:dyDescent="0.55000000000000004"/>
    <row r="21823" x14ac:dyDescent="0.55000000000000004"/>
    <row r="21824" x14ac:dyDescent="0.55000000000000004"/>
    <row r="21825" x14ac:dyDescent="0.55000000000000004"/>
    <row r="21826" x14ac:dyDescent="0.55000000000000004"/>
    <row r="21827" x14ac:dyDescent="0.55000000000000004"/>
    <row r="21828" x14ac:dyDescent="0.55000000000000004"/>
    <row r="21829" x14ac:dyDescent="0.55000000000000004"/>
    <row r="21830" x14ac:dyDescent="0.55000000000000004"/>
    <row r="21831" x14ac:dyDescent="0.55000000000000004"/>
    <row r="21832" x14ac:dyDescent="0.55000000000000004"/>
    <row r="21833" x14ac:dyDescent="0.55000000000000004"/>
    <row r="21834" x14ac:dyDescent="0.55000000000000004"/>
    <row r="21835" x14ac:dyDescent="0.55000000000000004"/>
    <row r="21836" x14ac:dyDescent="0.55000000000000004"/>
    <row r="21837" x14ac:dyDescent="0.55000000000000004"/>
    <row r="21838" x14ac:dyDescent="0.55000000000000004"/>
    <row r="21839" x14ac:dyDescent="0.55000000000000004"/>
    <row r="21840" x14ac:dyDescent="0.55000000000000004"/>
    <row r="21841" x14ac:dyDescent="0.55000000000000004"/>
    <row r="21842" x14ac:dyDescent="0.55000000000000004"/>
    <row r="21843" x14ac:dyDescent="0.55000000000000004"/>
    <row r="21844" x14ac:dyDescent="0.55000000000000004"/>
    <row r="21845" x14ac:dyDescent="0.55000000000000004"/>
    <row r="21846" x14ac:dyDescent="0.55000000000000004"/>
    <row r="21847" x14ac:dyDescent="0.55000000000000004"/>
    <row r="21848" x14ac:dyDescent="0.55000000000000004"/>
    <row r="21849" x14ac:dyDescent="0.55000000000000004"/>
    <row r="21850" x14ac:dyDescent="0.55000000000000004"/>
    <row r="21851" x14ac:dyDescent="0.55000000000000004"/>
    <row r="21852" x14ac:dyDescent="0.55000000000000004"/>
    <row r="21853" x14ac:dyDescent="0.55000000000000004"/>
    <row r="21854" x14ac:dyDescent="0.55000000000000004"/>
    <row r="21855" x14ac:dyDescent="0.55000000000000004"/>
    <row r="21856" x14ac:dyDescent="0.55000000000000004"/>
    <row r="21857" x14ac:dyDescent="0.55000000000000004"/>
    <row r="21858" x14ac:dyDescent="0.55000000000000004"/>
    <row r="21859" x14ac:dyDescent="0.55000000000000004"/>
    <row r="21860" x14ac:dyDescent="0.55000000000000004"/>
    <row r="21861" x14ac:dyDescent="0.55000000000000004"/>
    <row r="21862" x14ac:dyDescent="0.55000000000000004"/>
    <row r="21863" x14ac:dyDescent="0.55000000000000004"/>
    <row r="21864" x14ac:dyDescent="0.55000000000000004"/>
    <row r="21865" x14ac:dyDescent="0.55000000000000004"/>
    <row r="21866" x14ac:dyDescent="0.55000000000000004"/>
    <row r="21867" x14ac:dyDescent="0.55000000000000004"/>
    <row r="21868" x14ac:dyDescent="0.55000000000000004"/>
    <row r="21869" x14ac:dyDescent="0.55000000000000004"/>
    <row r="21870" x14ac:dyDescent="0.55000000000000004"/>
    <row r="21871" x14ac:dyDescent="0.55000000000000004"/>
    <row r="21872" x14ac:dyDescent="0.55000000000000004"/>
    <row r="21873" x14ac:dyDescent="0.55000000000000004"/>
    <row r="21874" x14ac:dyDescent="0.55000000000000004"/>
    <row r="21875" x14ac:dyDescent="0.55000000000000004"/>
    <row r="21876" x14ac:dyDescent="0.55000000000000004"/>
    <row r="21877" x14ac:dyDescent="0.55000000000000004"/>
    <row r="21878" x14ac:dyDescent="0.55000000000000004"/>
    <row r="21879" x14ac:dyDescent="0.55000000000000004"/>
    <row r="21880" x14ac:dyDescent="0.55000000000000004"/>
    <row r="21881" x14ac:dyDescent="0.55000000000000004"/>
    <row r="21882" x14ac:dyDescent="0.55000000000000004"/>
    <row r="21883" x14ac:dyDescent="0.55000000000000004"/>
    <row r="21884" x14ac:dyDescent="0.55000000000000004"/>
    <row r="21885" x14ac:dyDescent="0.55000000000000004"/>
    <row r="21886" x14ac:dyDescent="0.55000000000000004"/>
    <row r="21887" x14ac:dyDescent="0.55000000000000004"/>
    <row r="21888" x14ac:dyDescent="0.55000000000000004"/>
    <row r="21889" x14ac:dyDescent="0.55000000000000004"/>
    <row r="21890" x14ac:dyDescent="0.55000000000000004"/>
    <row r="21891" x14ac:dyDescent="0.55000000000000004"/>
    <row r="21892" x14ac:dyDescent="0.55000000000000004"/>
    <row r="21893" x14ac:dyDescent="0.55000000000000004"/>
    <row r="21894" x14ac:dyDescent="0.55000000000000004"/>
    <row r="21895" x14ac:dyDescent="0.55000000000000004"/>
    <row r="21896" x14ac:dyDescent="0.55000000000000004"/>
    <row r="21897" x14ac:dyDescent="0.55000000000000004"/>
    <row r="21898" x14ac:dyDescent="0.55000000000000004"/>
    <row r="21899" x14ac:dyDescent="0.55000000000000004"/>
    <row r="21900" x14ac:dyDescent="0.55000000000000004"/>
    <row r="21901" x14ac:dyDescent="0.55000000000000004"/>
    <row r="21902" x14ac:dyDescent="0.55000000000000004"/>
    <row r="21903" x14ac:dyDescent="0.55000000000000004"/>
    <row r="21904" x14ac:dyDescent="0.55000000000000004"/>
    <row r="21905" x14ac:dyDescent="0.55000000000000004"/>
    <row r="21906" x14ac:dyDescent="0.55000000000000004"/>
    <row r="21907" x14ac:dyDescent="0.55000000000000004"/>
    <row r="21908" x14ac:dyDescent="0.55000000000000004"/>
    <row r="21909" x14ac:dyDescent="0.55000000000000004"/>
    <row r="21910" x14ac:dyDescent="0.55000000000000004"/>
    <row r="21911" x14ac:dyDescent="0.55000000000000004"/>
    <row r="21912" x14ac:dyDescent="0.55000000000000004"/>
    <row r="21913" x14ac:dyDescent="0.55000000000000004"/>
    <row r="21914" x14ac:dyDescent="0.55000000000000004"/>
    <row r="21915" x14ac:dyDescent="0.55000000000000004"/>
    <row r="21916" x14ac:dyDescent="0.55000000000000004"/>
    <row r="21917" x14ac:dyDescent="0.55000000000000004"/>
    <row r="21918" x14ac:dyDescent="0.55000000000000004"/>
    <row r="21919" x14ac:dyDescent="0.55000000000000004"/>
    <row r="21920" x14ac:dyDescent="0.55000000000000004"/>
    <row r="21921" x14ac:dyDescent="0.55000000000000004"/>
    <row r="21922" x14ac:dyDescent="0.55000000000000004"/>
    <row r="21923" x14ac:dyDescent="0.55000000000000004"/>
    <row r="21924" x14ac:dyDescent="0.55000000000000004"/>
    <row r="21925" x14ac:dyDescent="0.55000000000000004"/>
    <row r="21926" x14ac:dyDescent="0.55000000000000004"/>
    <row r="21927" x14ac:dyDescent="0.55000000000000004"/>
    <row r="21928" x14ac:dyDescent="0.55000000000000004"/>
    <row r="21929" x14ac:dyDescent="0.55000000000000004"/>
    <row r="21930" x14ac:dyDescent="0.55000000000000004"/>
    <row r="21931" x14ac:dyDescent="0.55000000000000004"/>
    <row r="21932" x14ac:dyDescent="0.55000000000000004"/>
    <row r="21933" x14ac:dyDescent="0.55000000000000004"/>
    <row r="21934" x14ac:dyDescent="0.55000000000000004"/>
    <row r="21935" x14ac:dyDescent="0.55000000000000004"/>
    <row r="21936" x14ac:dyDescent="0.55000000000000004"/>
    <row r="21937" x14ac:dyDescent="0.55000000000000004"/>
    <row r="21938" x14ac:dyDescent="0.55000000000000004"/>
    <row r="21939" x14ac:dyDescent="0.55000000000000004"/>
    <row r="21940" x14ac:dyDescent="0.55000000000000004"/>
    <row r="21941" x14ac:dyDescent="0.55000000000000004"/>
    <row r="21942" x14ac:dyDescent="0.55000000000000004"/>
    <row r="21943" x14ac:dyDescent="0.55000000000000004"/>
    <row r="21944" x14ac:dyDescent="0.55000000000000004"/>
    <row r="21945" x14ac:dyDescent="0.55000000000000004"/>
    <row r="21946" x14ac:dyDescent="0.55000000000000004"/>
    <row r="21947" x14ac:dyDescent="0.55000000000000004"/>
    <row r="21948" x14ac:dyDescent="0.55000000000000004"/>
    <row r="21949" x14ac:dyDescent="0.55000000000000004"/>
    <row r="21950" x14ac:dyDescent="0.55000000000000004"/>
    <row r="21951" x14ac:dyDescent="0.55000000000000004"/>
    <row r="21952" x14ac:dyDescent="0.55000000000000004"/>
    <row r="21953" x14ac:dyDescent="0.55000000000000004"/>
    <row r="21954" x14ac:dyDescent="0.55000000000000004"/>
    <row r="21955" x14ac:dyDescent="0.55000000000000004"/>
    <row r="21956" x14ac:dyDescent="0.55000000000000004"/>
    <row r="21957" x14ac:dyDescent="0.55000000000000004"/>
    <row r="21958" x14ac:dyDescent="0.55000000000000004"/>
    <row r="21959" x14ac:dyDescent="0.55000000000000004"/>
    <row r="21960" x14ac:dyDescent="0.55000000000000004"/>
    <row r="21961" x14ac:dyDescent="0.55000000000000004"/>
    <row r="21962" x14ac:dyDescent="0.55000000000000004"/>
    <row r="21963" x14ac:dyDescent="0.55000000000000004"/>
    <row r="21964" x14ac:dyDescent="0.55000000000000004"/>
    <row r="21965" x14ac:dyDescent="0.55000000000000004"/>
    <row r="21966" x14ac:dyDescent="0.55000000000000004"/>
    <row r="21967" x14ac:dyDescent="0.55000000000000004"/>
    <row r="21968" x14ac:dyDescent="0.55000000000000004"/>
    <row r="21969" x14ac:dyDescent="0.55000000000000004"/>
    <row r="21970" x14ac:dyDescent="0.55000000000000004"/>
    <row r="21971" x14ac:dyDescent="0.55000000000000004"/>
    <row r="21972" x14ac:dyDescent="0.55000000000000004"/>
    <row r="21973" x14ac:dyDescent="0.55000000000000004"/>
    <row r="21974" x14ac:dyDescent="0.55000000000000004"/>
    <row r="21975" x14ac:dyDescent="0.55000000000000004"/>
    <row r="21976" x14ac:dyDescent="0.55000000000000004"/>
    <row r="21977" x14ac:dyDescent="0.55000000000000004"/>
    <row r="21978" x14ac:dyDescent="0.55000000000000004"/>
    <row r="21979" x14ac:dyDescent="0.55000000000000004"/>
    <row r="21980" x14ac:dyDescent="0.55000000000000004"/>
    <row r="21981" x14ac:dyDescent="0.55000000000000004"/>
    <row r="21982" x14ac:dyDescent="0.55000000000000004"/>
    <row r="21983" x14ac:dyDescent="0.55000000000000004"/>
    <row r="21984" x14ac:dyDescent="0.55000000000000004"/>
    <row r="21985" x14ac:dyDescent="0.55000000000000004"/>
    <row r="21986" x14ac:dyDescent="0.55000000000000004"/>
    <row r="21987" x14ac:dyDescent="0.55000000000000004"/>
    <row r="21988" x14ac:dyDescent="0.55000000000000004"/>
    <row r="21989" x14ac:dyDescent="0.55000000000000004"/>
    <row r="21990" x14ac:dyDescent="0.55000000000000004"/>
    <row r="21991" x14ac:dyDescent="0.55000000000000004"/>
    <row r="21992" x14ac:dyDescent="0.55000000000000004"/>
    <row r="21993" x14ac:dyDescent="0.55000000000000004"/>
    <row r="21994" x14ac:dyDescent="0.55000000000000004"/>
    <row r="21995" x14ac:dyDescent="0.55000000000000004"/>
    <row r="21996" x14ac:dyDescent="0.55000000000000004"/>
    <row r="21997" x14ac:dyDescent="0.55000000000000004"/>
    <row r="21998" x14ac:dyDescent="0.55000000000000004"/>
    <row r="21999" x14ac:dyDescent="0.55000000000000004"/>
    <row r="22000" x14ac:dyDescent="0.55000000000000004"/>
    <row r="22001" x14ac:dyDescent="0.55000000000000004"/>
    <row r="22002" x14ac:dyDescent="0.55000000000000004"/>
    <row r="22003" x14ac:dyDescent="0.55000000000000004"/>
    <row r="22004" x14ac:dyDescent="0.55000000000000004"/>
    <row r="22005" x14ac:dyDescent="0.55000000000000004"/>
    <row r="22006" x14ac:dyDescent="0.55000000000000004"/>
    <row r="22007" x14ac:dyDescent="0.55000000000000004"/>
    <row r="22008" x14ac:dyDescent="0.55000000000000004"/>
    <row r="22009" x14ac:dyDescent="0.55000000000000004"/>
    <row r="22010" x14ac:dyDescent="0.55000000000000004"/>
    <row r="22011" x14ac:dyDescent="0.55000000000000004"/>
    <row r="22012" x14ac:dyDescent="0.55000000000000004"/>
    <row r="22013" x14ac:dyDescent="0.55000000000000004"/>
    <row r="22014" x14ac:dyDescent="0.55000000000000004"/>
    <row r="22015" x14ac:dyDescent="0.55000000000000004"/>
    <row r="22016" x14ac:dyDescent="0.55000000000000004"/>
    <row r="22017" x14ac:dyDescent="0.55000000000000004"/>
    <row r="22018" x14ac:dyDescent="0.55000000000000004"/>
    <row r="22019" x14ac:dyDescent="0.55000000000000004"/>
    <row r="22020" x14ac:dyDescent="0.55000000000000004"/>
    <row r="22021" x14ac:dyDescent="0.55000000000000004"/>
    <row r="22022" x14ac:dyDescent="0.55000000000000004"/>
    <row r="22023" x14ac:dyDescent="0.55000000000000004"/>
    <row r="22024" x14ac:dyDescent="0.55000000000000004"/>
    <row r="22025" x14ac:dyDescent="0.55000000000000004"/>
    <row r="22026" x14ac:dyDescent="0.55000000000000004"/>
    <row r="22027" x14ac:dyDescent="0.55000000000000004"/>
    <row r="22028" x14ac:dyDescent="0.55000000000000004"/>
    <row r="22029" x14ac:dyDescent="0.55000000000000004"/>
    <row r="22030" x14ac:dyDescent="0.55000000000000004"/>
    <row r="22031" x14ac:dyDescent="0.55000000000000004"/>
    <row r="22032" x14ac:dyDescent="0.55000000000000004"/>
    <row r="22033" x14ac:dyDescent="0.55000000000000004"/>
    <row r="22034" x14ac:dyDescent="0.55000000000000004"/>
    <row r="22035" x14ac:dyDescent="0.55000000000000004"/>
    <row r="22036" x14ac:dyDescent="0.55000000000000004"/>
    <row r="22037" x14ac:dyDescent="0.55000000000000004"/>
    <row r="22038" x14ac:dyDescent="0.55000000000000004"/>
    <row r="22039" x14ac:dyDescent="0.55000000000000004"/>
    <row r="22040" x14ac:dyDescent="0.55000000000000004"/>
    <row r="22041" x14ac:dyDescent="0.55000000000000004"/>
    <row r="22042" x14ac:dyDescent="0.55000000000000004"/>
    <row r="22043" x14ac:dyDescent="0.55000000000000004"/>
    <row r="22044" x14ac:dyDescent="0.55000000000000004"/>
    <row r="22045" x14ac:dyDescent="0.55000000000000004"/>
    <row r="22046" x14ac:dyDescent="0.55000000000000004"/>
    <row r="22047" x14ac:dyDescent="0.55000000000000004"/>
    <row r="22048" x14ac:dyDescent="0.55000000000000004"/>
    <row r="22049" x14ac:dyDescent="0.55000000000000004"/>
    <row r="22050" x14ac:dyDescent="0.55000000000000004"/>
    <row r="22051" x14ac:dyDescent="0.55000000000000004"/>
    <row r="22052" x14ac:dyDescent="0.55000000000000004"/>
    <row r="22053" x14ac:dyDescent="0.55000000000000004"/>
    <row r="22054" x14ac:dyDescent="0.55000000000000004"/>
    <row r="22055" x14ac:dyDescent="0.55000000000000004"/>
    <row r="22056" x14ac:dyDescent="0.55000000000000004"/>
    <row r="22057" x14ac:dyDescent="0.55000000000000004"/>
    <row r="22058" x14ac:dyDescent="0.55000000000000004"/>
    <row r="22059" x14ac:dyDescent="0.55000000000000004"/>
    <row r="22060" x14ac:dyDescent="0.55000000000000004"/>
    <row r="22061" x14ac:dyDescent="0.55000000000000004"/>
    <row r="22062" x14ac:dyDescent="0.55000000000000004"/>
    <row r="22063" x14ac:dyDescent="0.55000000000000004"/>
    <row r="22064" x14ac:dyDescent="0.55000000000000004"/>
    <row r="22065" x14ac:dyDescent="0.55000000000000004"/>
    <row r="22066" x14ac:dyDescent="0.55000000000000004"/>
    <row r="22067" x14ac:dyDescent="0.55000000000000004"/>
    <row r="22068" x14ac:dyDescent="0.55000000000000004"/>
    <row r="22069" x14ac:dyDescent="0.55000000000000004"/>
    <row r="22070" x14ac:dyDescent="0.55000000000000004"/>
    <row r="22071" x14ac:dyDescent="0.55000000000000004"/>
    <row r="22072" x14ac:dyDescent="0.55000000000000004"/>
    <row r="22073" x14ac:dyDescent="0.55000000000000004"/>
    <row r="22074" x14ac:dyDescent="0.55000000000000004"/>
    <row r="22075" x14ac:dyDescent="0.55000000000000004"/>
    <row r="22076" x14ac:dyDescent="0.55000000000000004"/>
    <row r="22077" x14ac:dyDescent="0.55000000000000004"/>
    <row r="22078" x14ac:dyDescent="0.55000000000000004"/>
    <row r="22079" x14ac:dyDescent="0.55000000000000004"/>
    <row r="22080" x14ac:dyDescent="0.55000000000000004"/>
    <row r="22081" x14ac:dyDescent="0.55000000000000004"/>
    <row r="22082" x14ac:dyDescent="0.55000000000000004"/>
    <row r="22083" x14ac:dyDescent="0.55000000000000004"/>
    <row r="22084" x14ac:dyDescent="0.55000000000000004"/>
    <row r="22085" x14ac:dyDescent="0.55000000000000004"/>
    <row r="22086" x14ac:dyDescent="0.55000000000000004"/>
    <row r="22087" x14ac:dyDescent="0.55000000000000004"/>
    <row r="22088" x14ac:dyDescent="0.55000000000000004"/>
    <row r="22089" x14ac:dyDescent="0.55000000000000004"/>
    <row r="22090" x14ac:dyDescent="0.55000000000000004"/>
    <row r="22091" x14ac:dyDescent="0.55000000000000004"/>
    <row r="22092" x14ac:dyDescent="0.55000000000000004"/>
    <row r="22093" x14ac:dyDescent="0.55000000000000004"/>
    <row r="22094" x14ac:dyDescent="0.55000000000000004"/>
    <row r="22095" x14ac:dyDescent="0.55000000000000004"/>
    <row r="22096" x14ac:dyDescent="0.55000000000000004"/>
    <row r="22097" x14ac:dyDescent="0.55000000000000004"/>
    <row r="22098" x14ac:dyDescent="0.55000000000000004"/>
    <row r="22099" x14ac:dyDescent="0.55000000000000004"/>
    <row r="22100" x14ac:dyDescent="0.55000000000000004"/>
    <row r="22101" x14ac:dyDescent="0.55000000000000004"/>
    <row r="22102" x14ac:dyDescent="0.55000000000000004"/>
    <row r="22103" x14ac:dyDescent="0.55000000000000004"/>
    <row r="22104" x14ac:dyDescent="0.55000000000000004"/>
    <row r="22105" x14ac:dyDescent="0.55000000000000004"/>
    <row r="22106" x14ac:dyDescent="0.55000000000000004"/>
    <row r="22107" x14ac:dyDescent="0.55000000000000004"/>
    <row r="22108" x14ac:dyDescent="0.55000000000000004"/>
    <row r="22109" x14ac:dyDescent="0.55000000000000004"/>
    <row r="22110" x14ac:dyDescent="0.55000000000000004"/>
    <row r="22111" x14ac:dyDescent="0.55000000000000004"/>
    <row r="22112" x14ac:dyDescent="0.55000000000000004"/>
    <row r="22113" x14ac:dyDescent="0.55000000000000004"/>
    <row r="22114" x14ac:dyDescent="0.55000000000000004"/>
    <row r="22115" x14ac:dyDescent="0.55000000000000004"/>
    <row r="22116" x14ac:dyDescent="0.55000000000000004"/>
    <row r="22117" x14ac:dyDescent="0.55000000000000004"/>
    <row r="22118" x14ac:dyDescent="0.55000000000000004"/>
    <row r="22119" x14ac:dyDescent="0.55000000000000004"/>
    <row r="22120" x14ac:dyDescent="0.55000000000000004"/>
    <row r="22121" x14ac:dyDescent="0.55000000000000004"/>
    <row r="22122" x14ac:dyDescent="0.55000000000000004"/>
    <row r="22123" x14ac:dyDescent="0.55000000000000004"/>
    <row r="22124" x14ac:dyDescent="0.55000000000000004"/>
    <row r="22125" x14ac:dyDescent="0.55000000000000004"/>
    <row r="22126" x14ac:dyDescent="0.55000000000000004"/>
    <row r="22127" x14ac:dyDescent="0.55000000000000004"/>
    <row r="22128" x14ac:dyDescent="0.55000000000000004"/>
    <row r="22129" x14ac:dyDescent="0.55000000000000004"/>
    <row r="22130" x14ac:dyDescent="0.55000000000000004"/>
    <row r="22131" x14ac:dyDescent="0.55000000000000004"/>
    <row r="22132" x14ac:dyDescent="0.55000000000000004"/>
    <row r="22133" x14ac:dyDescent="0.55000000000000004"/>
    <row r="22134" x14ac:dyDescent="0.55000000000000004"/>
    <row r="22135" x14ac:dyDescent="0.55000000000000004"/>
    <row r="22136" x14ac:dyDescent="0.55000000000000004"/>
    <row r="22137" x14ac:dyDescent="0.55000000000000004"/>
    <row r="22138" x14ac:dyDescent="0.55000000000000004"/>
    <row r="22139" x14ac:dyDescent="0.55000000000000004"/>
    <row r="22140" x14ac:dyDescent="0.55000000000000004"/>
    <row r="22141" x14ac:dyDescent="0.55000000000000004"/>
    <row r="22142" x14ac:dyDescent="0.55000000000000004"/>
    <row r="22143" x14ac:dyDescent="0.55000000000000004"/>
    <row r="22144" x14ac:dyDescent="0.55000000000000004"/>
    <row r="22145" x14ac:dyDescent="0.55000000000000004"/>
    <row r="22146" x14ac:dyDescent="0.55000000000000004"/>
    <row r="22147" x14ac:dyDescent="0.55000000000000004"/>
    <row r="22148" x14ac:dyDescent="0.55000000000000004"/>
    <row r="22149" x14ac:dyDescent="0.55000000000000004"/>
    <row r="22150" x14ac:dyDescent="0.55000000000000004"/>
    <row r="22151" x14ac:dyDescent="0.55000000000000004"/>
    <row r="22152" x14ac:dyDescent="0.55000000000000004"/>
    <row r="22153" x14ac:dyDescent="0.55000000000000004"/>
    <row r="22154" x14ac:dyDescent="0.55000000000000004"/>
    <row r="22155" x14ac:dyDescent="0.55000000000000004"/>
    <row r="22156" x14ac:dyDescent="0.55000000000000004"/>
    <row r="22157" x14ac:dyDescent="0.55000000000000004"/>
    <row r="22158" x14ac:dyDescent="0.55000000000000004"/>
    <row r="22159" x14ac:dyDescent="0.55000000000000004"/>
    <row r="22160" x14ac:dyDescent="0.55000000000000004"/>
    <row r="22161" x14ac:dyDescent="0.55000000000000004"/>
    <row r="22162" x14ac:dyDescent="0.55000000000000004"/>
    <row r="22163" x14ac:dyDescent="0.55000000000000004"/>
    <row r="22164" x14ac:dyDescent="0.55000000000000004"/>
    <row r="22165" x14ac:dyDescent="0.55000000000000004"/>
    <row r="22166" x14ac:dyDescent="0.55000000000000004"/>
    <row r="22167" x14ac:dyDescent="0.55000000000000004"/>
    <row r="22168" x14ac:dyDescent="0.55000000000000004"/>
    <row r="22169" x14ac:dyDescent="0.55000000000000004"/>
    <row r="22170" x14ac:dyDescent="0.55000000000000004"/>
    <row r="22171" x14ac:dyDescent="0.55000000000000004"/>
    <row r="22172" x14ac:dyDescent="0.55000000000000004"/>
    <row r="22173" x14ac:dyDescent="0.55000000000000004"/>
    <row r="22174" x14ac:dyDescent="0.55000000000000004"/>
    <row r="22175" x14ac:dyDescent="0.55000000000000004"/>
    <row r="22176" x14ac:dyDescent="0.55000000000000004"/>
    <row r="22177" x14ac:dyDescent="0.55000000000000004"/>
    <row r="22178" x14ac:dyDescent="0.55000000000000004"/>
    <row r="22179" x14ac:dyDescent="0.55000000000000004"/>
    <row r="22180" x14ac:dyDescent="0.55000000000000004"/>
    <row r="22181" x14ac:dyDescent="0.55000000000000004"/>
    <row r="22182" x14ac:dyDescent="0.55000000000000004"/>
    <row r="22183" x14ac:dyDescent="0.55000000000000004"/>
    <row r="22184" x14ac:dyDescent="0.55000000000000004"/>
    <row r="22185" x14ac:dyDescent="0.55000000000000004"/>
    <row r="22186" x14ac:dyDescent="0.55000000000000004"/>
    <row r="22187" x14ac:dyDescent="0.55000000000000004"/>
    <row r="22188" x14ac:dyDescent="0.55000000000000004"/>
    <row r="22189" x14ac:dyDescent="0.55000000000000004"/>
    <row r="22190" x14ac:dyDescent="0.55000000000000004"/>
    <row r="22191" x14ac:dyDescent="0.55000000000000004"/>
    <row r="22192" x14ac:dyDescent="0.55000000000000004"/>
    <row r="22193" x14ac:dyDescent="0.55000000000000004"/>
    <row r="22194" x14ac:dyDescent="0.55000000000000004"/>
    <row r="22195" x14ac:dyDescent="0.55000000000000004"/>
    <row r="22196" x14ac:dyDescent="0.55000000000000004"/>
    <row r="22197" x14ac:dyDescent="0.55000000000000004"/>
    <row r="22198" x14ac:dyDescent="0.55000000000000004"/>
    <row r="22199" x14ac:dyDescent="0.55000000000000004"/>
    <row r="22200" x14ac:dyDescent="0.55000000000000004"/>
    <row r="22201" x14ac:dyDescent="0.55000000000000004"/>
    <row r="22202" x14ac:dyDescent="0.55000000000000004"/>
    <row r="22203" x14ac:dyDescent="0.55000000000000004"/>
    <row r="22204" x14ac:dyDescent="0.55000000000000004"/>
    <row r="22205" x14ac:dyDescent="0.55000000000000004"/>
    <row r="22206" x14ac:dyDescent="0.55000000000000004"/>
    <row r="22207" x14ac:dyDescent="0.55000000000000004"/>
    <row r="22208" x14ac:dyDescent="0.55000000000000004"/>
    <row r="22209" x14ac:dyDescent="0.55000000000000004"/>
    <row r="22210" x14ac:dyDescent="0.55000000000000004"/>
    <row r="22211" x14ac:dyDescent="0.55000000000000004"/>
    <row r="22212" x14ac:dyDescent="0.55000000000000004"/>
    <row r="22213" x14ac:dyDescent="0.55000000000000004"/>
    <row r="22214" x14ac:dyDescent="0.55000000000000004"/>
    <row r="22215" x14ac:dyDescent="0.55000000000000004"/>
    <row r="22216" x14ac:dyDescent="0.55000000000000004"/>
    <row r="22217" x14ac:dyDescent="0.55000000000000004"/>
    <row r="22218" x14ac:dyDescent="0.55000000000000004"/>
    <row r="22219" x14ac:dyDescent="0.55000000000000004"/>
    <row r="22220" x14ac:dyDescent="0.55000000000000004"/>
    <row r="22221" x14ac:dyDescent="0.55000000000000004"/>
    <row r="22222" x14ac:dyDescent="0.55000000000000004"/>
    <row r="22223" x14ac:dyDescent="0.55000000000000004"/>
    <row r="22224" x14ac:dyDescent="0.55000000000000004"/>
    <row r="22225" x14ac:dyDescent="0.55000000000000004"/>
    <row r="22226" x14ac:dyDescent="0.55000000000000004"/>
    <row r="22227" x14ac:dyDescent="0.55000000000000004"/>
    <row r="22228" x14ac:dyDescent="0.55000000000000004"/>
    <row r="22229" x14ac:dyDescent="0.55000000000000004"/>
    <row r="22230" x14ac:dyDescent="0.55000000000000004"/>
    <row r="22231" x14ac:dyDescent="0.55000000000000004"/>
    <row r="22232" x14ac:dyDescent="0.55000000000000004"/>
    <row r="22233" x14ac:dyDescent="0.55000000000000004"/>
    <row r="22234" x14ac:dyDescent="0.55000000000000004"/>
    <row r="22235" x14ac:dyDescent="0.55000000000000004"/>
    <row r="22236" x14ac:dyDescent="0.55000000000000004"/>
    <row r="22237" x14ac:dyDescent="0.55000000000000004"/>
    <row r="22238" x14ac:dyDescent="0.55000000000000004"/>
    <row r="22239" x14ac:dyDescent="0.55000000000000004"/>
    <row r="22240" x14ac:dyDescent="0.55000000000000004"/>
    <row r="22241" x14ac:dyDescent="0.55000000000000004"/>
    <row r="22242" x14ac:dyDescent="0.55000000000000004"/>
    <row r="22243" x14ac:dyDescent="0.55000000000000004"/>
    <row r="22244" x14ac:dyDescent="0.55000000000000004"/>
    <row r="22245" x14ac:dyDescent="0.55000000000000004"/>
    <row r="22246" x14ac:dyDescent="0.55000000000000004"/>
    <row r="22247" x14ac:dyDescent="0.55000000000000004"/>
    <row r="22248" x14ac:dyDescent="0.55000000000000004"/>
    <row r="22249" x14ac:dyDescent="0.55000000000000004"/>
    <row r="22250" x14ac:dyDescent="0.55000000000000004"/>
    <row r="22251" x14ac:dyDescent="0.55000000000000004"/>
    <row r="22252" x14ac:dyDescent="0.55000000000000004"/>
    <row r="22253" x14ac:dyDescent="0.55000000000000004"/>
    <row r="22254" x14ac:dyDescent="0.55000000000000004"/>
    <row r="22255" x14ac:dyDescent="0.55000000000000004"/>
    <row r="22256" x14ac:dyDescent="0.55000000000000004"/>
    <row r="22257" x14ac:dyDescent="0.55000000000000004"/>
    <row r="22258" x14ac:dyDescent="0.55000000000000004"/>
    <row r="22259" x14ac:dyDescent="0.55000000000000004"/>
    <row r="22260" x14ac:dyDescent="0.55000000000000004"/>
    <row r="22261" x14ac:dyDescent="0.55000000000000004"/>
    <row r="22262" x14ac:dyDescent="0.55000000000000004"/>
    <row r="22263" x14ac:dyDescent="0.55000000000000004"/>
    <row r="22264" x14ac:dyDescent="0.55000000000000004"/>
    <row r="22265" x14ac:dyDescent="0.55000000000000004"/>
    <row r="22266" x14ac:dyDescent="0.55000000000000004"/>
    <row r="22267" x14ac:dyDescent="0.55000000000000004"/>
    <row r="22268" x14ac:dyDescent="0.55000000000000004"/>
    <row r="22269" x14ac:dyDescent="0.55000000000000004"/>
    <row r="22270" x14ac:dyDescent="0.55000000000000004"/>
    <row r="22271" x14ac:dyDescent="0.55000000000000004"/>
    <row r="22272" x14ac:dyDescent="0.55000000000000004"/>
    <row r="22273" x14ac:dyDescent="0.55000000000000004"/>
    <row r="22274" x14ac:dyDescent="0.55000000000000004"/>
    <row r="22275" x14ac:dyDescent="0.55000000000000004"/>
    <row r="22276" x14ac:dyDescent="0.55000000000000004"/>
    <row r="22277" x14ac:dyDescent="0.55000000000000004"/>
    <row r="22278" x14ac:dyDescent="0.55000000000000004"/>
    <row r="22279" x14ac:dyDescent="0.55000000000000004"/>
    <row r="22280" x14ac:dyDescent="0.55000000000000004"/>
    <row r="22281" x14ac:dyDescent="0.55000000000000004"/>
    <row r="22282" x14ac:dyDescent="0.55000000000000004"/>
    <row r="22283" x14ac:dyDescent="0.55000000000000004"/>
    <row r="22284" x14ac:dyDescent="0.55000000000000004"/>
    <row r="22285" x14ac:dyDescent="0.55000000000000004"/>
    <row r="22286" x14ac:dyDescent="0.55000000000000004"/>
    <row r="22287" x14ac:dyDescent="0.55000000000000004"/>
    <row r="22288" x14ac:dyDescent="0.55000000000000004"/>
    <row r="22289" x14ac:dyDescent="0.55000000000000004"/>
    <row r="22290" x14ac:dyDescent="0.55000000000000004"/>
    <row r="22291" x14ac:dyDescent="0.55000000000000004"/>
    <row r="22292" x14ac:dyDescent="0.55000000000000004"/>
    <row r="22293" x14ac:dyDescent="0.55000000000000004"/>
    <row r="22294" x14ac:dyDescent="0.55000000000000004"/>
    <row r="22295" x14ac:dyDescent="0.55000000000000004"/>
    <row r="22296" x14ac:dyDescent="0.55000000000000004"/>
    <row r="22297" x14ac:dyDescent="0.55000000000000004"/>
    <row r="22298" x14ac:dyDescent="0.55000000000000004"/>
    <row r="22299" x14ac:dyDescent="0.55000000000000004"/>
    <row r="22300" x14ac:dyDescent="0.55000000000000004"/>
    <row r="22301" x14ac:dyDescent="0.55000000000000004"/>
    <row r="22302" x14ac:dyDescent="0.55000000000000004"/>
    <row r="22303" x14ac:dyDescent="0.55000000000000004"/>
    <row r="22304" x14ac:dyDescent="0.55000000000000004"/>
    <row r="22305" x14ac:dyDescent="0.55000000000000004"/>
    <row r="22306" x14ac:dyDescent="0.55000000000000004"/>
    <row r="22307" x14ac:dyDescent="0.55000000000000004"/>
    <row r="22308" x14ac:dyDescent="0.55000000000000004"/>
    <row r="22309" x14ac:dyDescent="0.55000000000000004"/>
    <row r="22310" x14ac:dyDescent="0.55000000000000004"/>
    <row r="22311" x14ac:dyDescent="0.55000000000000004"/>
    <row r="22312" x14ac:dyDescent="0.55000000000000004"/>
    <row r="22313" x14ac:dyDescent="0.55000000000000004"/>
    <row r="22314" x14ac:dyDescent="0.55000000000000004"/>
    <row r="22315" x14ac:dyDescent="0.55000000000000004"/>
    <row r="22316" x14ac:dyDescent="0.55000000000000004"/>
    <row r="22317" x14ac:dyDescent="0.55000000000000004"/>
    <row r="22318" x14ac:dyDescent="0.55000000000000004"/>
    <row r="22319" x14ac:dyDescent="0.55000000000000004"/>
    <row r="22320" x14ac:dyDescent="0.55000000000000004"/>
    <row r="22321" x14ac:dyDescent="0.55000000000000004"/>
    <row r="22322" x14ac:dyDescent="0.55000000000000004"/>
    <row r="22323" x14ac:dyDescent="0.55000000000000004"/>
    <row r="22324" x14ac:dyDescent="0.55000000000000004"/>
    <row r="22325" x14ac:dyDescent="0.55000000000000004"/>
    <row r="22326" x14ac:dyDescent="0.55000000000000004"/>
    <row r="22327" x14ac:dyDescent="0.55000000000000004"/>
    <row r="22328" x14ac:dyDescent="0.55000000000000004"/>
    <row r="22329" x14ac:dyDescent="0.55000000000000004"/>
    <row r="22330" x14ac:dyDescent="0.55000000000000004"/>
    <row r="22331" x14ac:dyDescent="0.55000000000000004"/>
    <row r="22332" x14ac:dyDescent="0.55000000000000004"/>
    <row r="22333" x14ac:dyDescent="0.55000000000000004"/>
    <row r="22334" x14ac:dyDescent="0.55000000000000004"/>
    <row r="22335" x14ac:dyDescent="0.55000000000000004"/>
    <row r="22336" x14ac:dyDescent="0.55000000000000004"/>
    <row r="22337" x14ac:dyDescent="0.55000000000000004"/>
    <row r="22338" x14ac:dyDescent="0.55000000000000004"/>
    <row r="22339" x14ac:dyDescent="0.55000000000000004"/>
    <row r="22340" x14ac:dyDescent="0.55000000000000004"/>
    <row r="22341" x14ac:dyDescent="0.55000000000000004"/>
    <row r="22342" x14ac:dyDescent="0.55000000000000004"/>
    <row r="22343" x14ac:dyDescent="0.55000000000000004"/>
    <row r="22344" x14ac:dyDescent="0.55000000000000004"/>
    <row r="22345" x14ac:dyDescent="0.55000000000000004"/>
    <row r="22346" x14ac:dyDescent="0.55000000000000004"/>
    <row r="22347" x14ac:dyDescent="0.55000000000000004"/>
    <row r="22348" x14ac:dyDescent="0.55000000000000004"/>
    <row r="22349" x14ac:dyDescent="0.55000000000000004"/>
    <row r="22350" x14ac:dyDescent="0.55000000000000004"/>
    <row r="22351" x14ac:dyDescent="0.55000000000000004"/>
    <row r="22352" x14ac:dyDescent="0.55000000000000004"/>
    <row r="22353" x14ac:dyDescent="0.55000000000000004"/>
    <row r="22354" x14ac:dyDescent="0.55000000000000004"/>
    <row r="22355" x14ac:dyDescent="0.55000000000000004"/>
    <row r="22356" x14ac:dyDescent="0.55000000000000004"/>
    <row r="22357" x14ac:dyDescent="0.55000000000000004"/>
    <row r="22358" x14ac:dyDescent="0.55000000000000004"/>
    <row r="22359" x14ac:dyDescent="0.55000000000000004"/>
    <row r="22360" x14ac:dyDescent="0.55000000000000004"/>
    <row r="22361" x14ac:dyDescent="0.55000000000000004"/>
    <row r="22362" x14ac:dyDescent="0.55000000000000004"/>
    <row r="22363" x14ac:dyDescent="0.55000000000000004"/>
    <row r="22364" x14ac:dyDescent="0.55000000000000004"/>
    <row r="22365" x14ac:dyDescent="0.55000000000000004"/>
    <row r="22366" x14ac:dyDescent="0.55000000000000004"/>
    <row r="22367" x14ac:dyDescent="0.55000000000000004"/>
    <row r="22368" x14ac:dyDescent="0.55000000000000004"/>
    <row r="22369" x14ac:dyDescent="0.55000000000000004"/>
    <row r="22370" x14ac:dyDescent="0.55000000000000004"/>
    <row r="22371" x14ac:dyDescent="0.55000000000000004"/>
    <row r="22372" x14ac:dyDescent="0.55000000000000004"/>
    <row r="22373" x14ac:dyDescent="0.55000000000000004"/>
    <row r="22374" x14ac:dyDescent="0.55000000000000004"/>
    <row r="22375" x14ac:dyDescent="0.55000000000000004"/>
    <row r="22376" x14ac:dyDescent="0.55000000000000004"/>
    <row r="22377" x14ac:dyDescent="0.55000000000000004"/>
    <row r="22378" x14ac:dyDescent="0.55000000000000004"/>
    <row r="22379" x14ac:dyDescent="0.55000000000000004"/>
    <row r="22380" x14ac:dyDescent="0.55000000000000004"/>
    <row r="22381" x14ac:dyDescent="0.55000000000000004"/>
    <row r="22382" x14ac:dyDescent="0.55000000000000004"/>
    <row r="22383" x14ac:dyDescent="0.55000000000000004"/>
    <row r="22384" x14ac:dyDescent="0.55000000000000004"/>
    <row r="22385" x14ac:dyDescent="0.55000000000000004"/>
    <row r="22386" x14ac:dyDescent="0.55000000000000004"/>
    <row r="22387" x14ac:dyDescent="0.55000000000000004"/>
    <row r="22388" x14ac:dyDescent="0.55000000000000004"/>
    <row r="22389" x14ac:dyDescent="0.55000000000000004"/>
    <row r="22390" x14ac:dyDescent="0.55000000000000004"/>
    <row r="22391" x14ac:dyDescent="0.55000000000000004"/>
    <row r="22392" x14ac:dyDescent="0.55000000000000004"/>
    <row r="22393" x14ac:dyDescent="0.55000000000000004"/>
    <row r="22394" x14ac:dyDescent="0.55000000000000004"/>
    <row r="22395" x14ac:dyDescent="0.55000000000000004"/>
    <row r="22396" x14ac:dyDescent="0.55000000000000004"/>
    <row r="22397" x14ac:dyDescent="0.55000000000000004"/>
    <row r="22398" x14ac:dyDescent="0.55000000000000004"/>
    <row r="22399" x14ac:dyDescent="0.55000000000000004"/>
    <row r="22400" x14ac:dyDescent="0.55000000000000004"/>
    <row r="22401" x14ac:dyDescent="0.55000000000000004"/>
    <row r="22402" x14ac:dyDescent="0.55000000000000004"/>
    <row r="22403" x14ac:dyDescent="0.55000000000000004"/>
    <row r="22404" x14ac:dyDescent="0.55000000000000004"/>
    <row r="22405" x14ac:dyDescent="0.55000000000000004"/>
    <row r="22406" x14ac:dyDescent="0.55000000000000004"/>
    <row r="22407" x14ac:dyDescent="0.55000000000000004"/>
    <row r="22408" x14ac:dyDescent="0.55000000000000004"/>
    <row r="22409" x14ac:dyDescent="0.55000000000000004"/>
    <row r="22410" x14ac:dyDescent="0.55000000000000004"/>
    <row r="22411" x14ac:dyDescent="0.55000000000000004"/>
    <row r="22412" x14ac:dyDescent="0.55000000000000004"/>
    <row r="22413" x14ac:dyDescent="0.55000000000000004"/>
    <row r="22414" x14ac:dyDescent="0.55000000000000004"/>
    <row r="22415" x14ac:dyDescent="0.55000000000000004"/>
    <row r="22416" x14ac:dyDescent="0.55000000000000004"/>
    <row r="22417" x14ac:dyDescent="0.55000000000000004"/>
    <row r="22418" x14ac:dyDescent="0.55000000000000004"/>
    <row r="22419" x14ac:dyDescent="0.55000000000000004"/>
    <row r="22420" x14ac:dyDescent="0.55000000000000004"/>
    <row r="22421" x14ac:dyDescent="0.55000000000000004"/>
    <row r="22422" x14ac:dyDescent="0.55000000000000004"/>
    <row r="22423" x14ac:dyDescent="0.55000000000000004"/>
    <row r="22424" x14ac:dyDescent="0.55000000000000004"/>
    <row r="22425" x14ac:dyDescent="0.55000000000000004"/>
    <row r="22426" x14ac:dyDescent="0.55000000000000004"/>
    <row r="22427" x14ac:dyDescent="0.55000000000000004"/>
    <row r="22428" x14ac:dyDescent="0.55000000000000004"/>
    <row r="22429" x14ac:dyDescent="0.55000000000000004"/>
    <row r="22430" x14ac:dyDescent="0.55000000000000004"/>
    <row r="22431" x14ac:dyDescent="0.55000000000000004"/>
    <row r="22432" x14ac:dyDescent="0.55000000000000004"/>
    <row r="22433" x14ac:dyDescent="0.55000000000000004"/>
    <row r="22434" x14ac:dyDescent="0.55000000000000004"/>
    <row r="22435" x14ac:dyDescent="0.55000000000000004"/>
    <row r="22436" x14ac:dyDescent="0.55000000000000004"/>
    <row r="22437" x14ac:dyDescent="0.55000000000000004"/>
    <row r="22438" x14ac:dyDescent="0.55000000000000004"/>
    <row r="22439" x14ac:dyDescent="0.55000000000000004"/>
    <row r="22440" x14ac:dyDescent="0.55000000000000004"/>
    <row r="22441" x14ac:dyDescent="0.55000000000000004"/>
    <row r="22442" x14ac:dyDescent="0.55000000000000004"/>
    <row r="22443" x14ac:dyDescent="0.55000000000000004"/>
    <row r="22444" x14ac:dyDescent="0.55000000000000004"/>
    <row r="22445" x14ac:dyDescent="0.55000000000000004"/>
    <row r="22446" x14ac:dyDescent="0.55000000000000004"/>
    <row r="22447" x14ac:dyDescent="0.55000000000000004"/>
    <row r="22448" x14ac:dyDescent="0.55000000000000004"/>
    <row r="22449" x14ac:dyDescent="0.55000000000000004"/>
    <row r="22450" x14ac:dyDescent="0.55000000000000004"/>
    <row r="22451" x14ac:dyDescent="0.55000000000000004"/>
    <row r="22452" x14ac:dyDescent="0.55000000000000004"/>
    <row r="22453" x14ac:dyDescent="0.55000000000000004"/>
    <row r="22454" x14ac:dyDescent="0.55000000000000004"/>
    <row r="22455" x14ac:dyDescent="0.55000000000000004"/>
    <row r="22456" x14ac:dyDescent="0.55000000000000004"/>
    <row r="22457" x14ac:dyDescent="0.55000000000000004"/>
    <row r="22458" x14ac:dyDescent="0.55000000000000004"/>
    <row r="22459" x14ac:dyDescent="0.55000000000000004"/>
    <row r="22460" x14ac:dyDescent="0.55000000000000004"/>
    <row r="22461" x14ac:dyDescent="0.55000000000000004"/>
    <row r="22462" x14ac:dyDescent="0.55000000000000004"/>
    <row r="22463" x14ac:dyDescent="0.55000000000000004"/>
    <row r="22464" x14ac:dyDescent="0.55000000000000004"/>
    <row r="22465" x14ac:dyDescent="0.55000000000000004"/>
    <row r="22466" x14ac:dyDescent="0.55000000000000004"/>
    <row r="22467" x14ac:dyDescent="0.55000000000000004"/>
    <row r="22468" x14ac:dyDescent="0.55000000000000004"/>
    <row r="22469" x14ac:dyDescent="0.55000000000000004"/>
    <row r="22470" x14ac:dyDescent="0.55000000000000004"/>
    <row r="22471" x14ac:dyDescent="0.55000000000000004"/>
    <row r="22472" x14ac:dyDescent="0.55000000000000004"/>
    <row r="22473" x14ac:dyDescent="0.55000000000000004"/>
    <row r="22474" x14ac:dyDescent="0.55000000000000004"/>
    <row r="22475" x14ac:dyDescent="0.55000000000000004"/>
    <row r="22476" x14ac:dyDescent="0.55000000000000004"/>
    <row r="22477" x14ac:dyDescent="0.55000000000000004"/>
    <row r="22478" x14ac:dyDescent="0.55000000000000004"/>
    <row r="22479" x14ac:dyDescent="0.55000000000000004"/>
    <row r="22480" x14ac:dyDescent="0.55000000000000004"/>
    <row r="22481" x14ac:dyDescent="0.55000000000000004"/>
    <row r="22482" x14ac:dyDescent="0.55000000000000004"/>
    <row r="22483" x14ac:dyDescent="0.55000000000000004"/>
    <row r="22484" x14ac:dyDescent="0.55000000000000004"/>
    <row r="22485" x14ac:dyDescent="0.55000000000000004"/>
    <row r="22486" x14ac:dyDescent="0.55000000000000004"/>
    <row r="22487" x14ac:dyDescent="0.55000000000000004"/>
    <row r="22488" x14ac:dyDescent="0.55000000000000004"/>
    <row r="22489" x14ac:dyDescent="0.55000000000000004"/>
    <row r="22490" x14ac:dyDescent="0.55000000000000004"/>
    <row r="22491" x14ac:dyDescent="0.55000000000000004"/>
    <row r="22492" x14ac:dyDescent="0.55000000000000004"/>
    <row r="22493" x14ac:dyDescent="0.55000000000000004"/>
    <row r="22494" x14ac:dyDescent="0.55000000000000004"/>
    <row r="22495" x14ac:dyDescent="0.55000000000000004"/>
    <row r="22496" x14ac:dyDescent="0.55000000000000004"/>
    <row r="22497" x14ac:dyDescent="0.55000000000000004"/>
    <row r="22498" x14ac:dyDescent="0.55000000000000004"/>
    <row r="22499" x14ac:dyDescent="0.55000000000000004"/>
    <row r="22500" x14ac:dyDescent="0.55000000000000004"/>
    <row r="22501" x14ac:dyDescent="0.55000000000000004"/>
    <row r="22502" x14ac:dyDescent="0.55000000000000004"/>
    <row r="22503" x14ac:dyDescent="0.55000000000000004"/>
    <row r="22504" x14ac:dyDescent="0.55000000000000004"/>
    <row r="22505" x14ac:dyDescent="0.55000000000000004"/>
    <row r="22506" x14ac:dyDescent="0.55000000000000004"/>
    <row r="22507" x14ac:dyDescent="0.55000000000000004"/>
    <row r="22508" x14ac:dyDescent="0.55000000000000004"/>
    <row r="22509" x14ac:dyDescent="0.55000000000000004"/>
    <row r="22510" x14ac:dyDescent="0.55000000000000004"/>
    <row r="22511" x14ac:dyDescent="0.55000000000000004"/>
    <row r="22512" x14ac:dyDescent="0.55000000000000004"/>
    <row r="22513" x14ac:dyDescent="0.55000000000000004"/>
    <row r="22514" x14ac:dyDescent="0.55000000000000004"/>
    <row r="22515" x14ac:dyDescent="0.55000000000000004"/>
    <row r="22516" x14ac:dyDescent="0.55000000000000004"/>
    <row r="22517" x14ac:dyDescent="0.55000000000000004"/>
    <row r="22518" x14ac:dyDescent="0.55000000000000004"/>
    <row r="22519" x14ac:dyDescent="0.55000000000000004"/>
    <row r="22520" x14ac:dyDescent="0.55000000000000004"/>
    <row r="22521" x14ac:dyDescent="0.55000000000000004"/>
    <row r="22522" x14ac:dyDescent="0.55000000000000004"/>
    <row r="22523" x14ac:dyDescent="0.55000000000000004"/>
    <row r="22524" x14ac:dyDescent="0.55000000000000004"/>
    <row r="22525" x14ac:dyDescent="0.55000000000000004"/>
    <row r="22526" x14ac:dyDescent="0.55000000000000004"/>
    <row r="22527" x14ac:dyDescent="0.55000000000000004"/>
    <row r="22528" x14ac:dyDescent="0.55000000000000004"/>
    <row r="22529" x14ac:dyDescent="0.55000000000000004"/>
    <row r="22530" x14ac:dyDescent="0.55000000000000004"/>
    <row r="22531" x14ac:dyDescent="0.55000000000000004"/>
    <row r="22532" x14ac:dyDescent="0.55000000000000004"/>
    <row r="22533" x14ac:dyDescent="0.55000000000000004"/>
    <row r="22534" x14ac:dyDescent="0.55000000000000004"/>
    <row r="22535" x14ac:dyDescent="0.55000000000000004"/>
    <row r="22536" x14ac:dyDescent="0.55000000000000004"/>
    <row r="22537" x14ac:dyDescent="0.55000000000000004"/>
    <row r="22538" x14ac:dyDescent="0.55000000000000004"/>
    <row r="22539" x14ac:dyDescent="0.55000000000000004"/>
    <row r="22540" x14ac:dyDescent="0.55000000000000004"/>
    <row r="22541" x14ac:dyDescent="0.55000000000000004"/>
    <row r="22542" x14ac:dyDescent="0.55000000000000004"/>
    <row r="22543" x14ac:dyDescent="0.55000000000000004"/>
    <row r="22544" x14ac:dyDescent="0.55000000000000004"/>
    <row r="22545" x14ac:dyDescent="0.55000000000000004"/>
    <row r="22546" x14ac:dyDescent="0.55000000000000004"/>
    <row r="22547" x14ac:dyDescent="0.55000000000000004"/>
    <row r="22548" x14ac:dyDescent="0.55000000000000004"/>
    <row r="22549" x14ac:dyDescent="0.55000000000000004"/>
    <row r="22550" x14ac:dyDescent="0.55000000000000004"/>
    <row r="22551" x14ac:dyDescent="0.55000000000000004"/>
    <row r="22552" x14ac:dyDescent="0.55000000000000004"/>
    <row r="22553" x14ac:dyDescent="0.55000000000000004"/>
    <row r="22554" x14ac:dyDescent="0.55000000000000004"/>
    <row r="22555" x14ac:dyDescent="0.55000000000000004"/>
    <row r="22556" x14ac:dyDescent="0.55000000000000004"/>
    <row r="22557" x14ac:dyDescent="0.55000000000000004"/>
    <row r="22558" x14ac:dyDescent="0.55000000000000004"/>
    <row r="22559" x14ac:dyDescent="0.55000000000000004"/>
    <row r="22560" x14ac:dyDescent="0.55000000000000004"/>
    <row r="22561" x14ac:dyDescent="0.55000000000000004"/>
    <row r="22562" x14ac:dyDescent="0.55000000000000004"/>
    <row r="22563" x14ac:dyDescent="0.55000000000000004"/>
    <row r="22564" x14ac:dyDescent="0.55000000000000004"/>
    <row r="22565" x14ac:dyDescent="0.55000000000000004"/>
    <row r="22566" x14ac:dyDescent="0.55000000000000004"/>
    <row r="22567" x14ac:dyDescent="0.55000000000000004"/>
    <row r="22568" x14ac:dyDescent="0.55000000000000004"/>
    <row r="22569" x14ac:dyDescent="0.55000000000000004"/>
    <row r="22570" x14ac:dyDescent="0.55000000000000004"/>
    <row r="22571" x14ac:dyDescent="0.55000000000000004"/>
    <row r="22572" x14ac:dyDescent="0.55000000000000004"/>
    <row r="22573" x14ac:dyDescent="0.55000000000000004"/>
    <row r="22574" x14ac:dyDescent="0.55000000000000004"/>
    <row r="22575" x14ac:dyDescent="0.55000000000000004"/>
    <row r="22576" x14ac:dyDescent="0.55000000000000004"/>
    <row r="22577" x14ac:dyDescent="0.55000000000000004"/>
    <row r="22578" x14ac:dyDescent="0.55000000000000004"/>
    <row r="22579" x14ac:dyDescent="0.55000000000000004"/>
    <row r="22580" x14ac:dyDescent="0.55000000000000004"/>
    <row r="22581" x14ac:dyDescent="0.55000000000000004"/>
    <row r="22582" x14ac:dyDescent="0.55000000000000004"/>
    <row r="22583" x14ac:dyDescent="0.55000000000000004"/>
    <row r="22584" x14ac:dyDescent="0.55000000000000004"/>
    <row r="22585" x14ac:dyDescent="0.55000000000000004"/>
    <row r="22586" x14ac:dyDescent="0.55000000000000004"/>
    <row r="22587" x14ac:dyDescent="0.55000000000000004"/>
    <row r="22588" x14ac:dyDescent="0.55000000000000004"/>
    <row r="22589" x14ac:dyDescent="0.55000000000000004"/>
    <row r="22590" x14ac:dyDescent="0.55000000000000004"/>
    <row r="22591" x14ac:dyDescent="0.55000000000000004"/>
    <row r="22592" x14ac:dyDescent="0.55000000000000004"/>
    <row r="22593" x14ac:dyDescent="0.55000000000000004"/>
    <row r="22594" x14ac:dyDescent="0.55000000000000004"/>
    <row r="22595" x14ac:dyDescent="0.55000000000000004"/>
    <row r="22596" x14ac:dyDescent="0.55000000000000004"/>
    <row r="22597" x14ac:dyDescent="0.55000000000000004"/>
    <row r="22598" x14ac:dyDescent="0.55000000000000004"/>
    <row r="22599" x14ac:dyDescent="0.55000000000000004"/>
    <row r="22600" x14ac:dyDescent="0.55000000000000004"/>
    <row r="22601" x14ac:dyDescent="0.55000000000000004"/>
    <row r="22602" x14ac:dyDescent="0.55000000000000004"/>
    <row r="22603" x14ac:dyDescent="0.55000000000000004"/>
    <row r="22604" x14ac:dyDescent="0.55000000000000004"/>
    <row r="22605" x14ac:dyDescent="0.55000000000000004"/>
    <row r="22606" x14ac:dyDescent="0.55000000000000004"/>
    <row r="22607" x14ac:dyDescent="0.55000000000000004"/>
    <row r="22608" x14ac:dyDescent="0.55000000000000004"/>
    <row r="22609" x14ac:dyDescent="0.55000000000000004"/>
    <row r="22610" x14ac:dyDescent="0.55000000000000004"/>
    <row r="22611" x14ac:dyDescent="0.55000000000000004"/>
    <row r="22612" x14ac:dyDescent="0.55000000000000004"/>
    <row r="22613" x14ac:dyDescent="0.55000000000000004"/>
    <row r="22614" x14ac:dyDescent="0.55000000000000004"/>
    <row r="22615" x14ac:dyDescent="0.55000000000000004"/>
    <row r="22616" x14ac:dyDescent="0.55000000000000004"/>
    <row r="22617" x14ac:dyDescent="0.55000000000000004"/>
    <row r="22618" x14ac:dyDescent="0.55000000000000004"/>
    <row r="22619" x14ac:dyDescent="0.55000000000000004"/>
    <row r="22620" x14ac:dyDescent="0.55000000000000004"/>
    <row r="22621" x14ac:dyDescent="0.55000000000000004"/>
    <row r="22622" x14ac:dyDescent="0.55000000000000004"/>
    <row r="22623" x14ac:dyDescent="0.55000000000000004"/>
    <row r="22624" x14ac:dyDescent="0.55000000000000004"/>
    <row r="22625" x14ac:dyDescent="0.55000000000000004"/>
    <row r="22626" x14ac:dyDescent="0.55000000000000004"/>
    <row r="22627" x14ac:dyDescent="0.55000000000000004"/>
    <row r="22628" x14ac:dyDescent="0.55000000000000004"/>
    <row r="22629" x14ac:dyDescent="0.55000000000000004"/>
    <row r="22630" x14ac:dyDescent="0.55000000000000004"/>
    <row r="22631" x14ac:dyDescent="0.55000000000000004"/>
    <row r="22632" x14ac:dyDescent="0.55000000000000004"/>
    <row r="22633" x14ac:dyDescent="0.55000000000000004"/>
    <row r="22634" x14ac:dyDescent="0.55000000000000004"/>
    <row r="22635" x14ac:dyDescent="0.55000000000000004"/>
    <row r="22636" x14ac:dyDescent="0.55000000000000004"/>
    <row r="22637" x14ac:dyDescent="0.55000000000000004"/>
    <row r="22638" x14ac:dyDescent="0.55000000000000004"/>
    <row r="22639" x14ac:dyDescent="0.55000000000000004"/>
    <row r="22640" x14ac:dyDescent="0.55000000000000004"/>
    <row r="22641" x14ac:dyDescent="0.55000000000000004"/>
    <row r="22642" x14ac:dyDescent="0.55000000000000004"/>
    <row r="22643" x14ac:dyDescent="0.55000000000000004"/>
    <row r="22644" x14ac:dyDescent="0.55000000000000004"/>
    <row r="22645" x14ac:dyDescent="0.55000000000000004"/>
    <row r="22646" x14ac:dyDescent="0.55000000000000004"/>
    <row r="22647" x14ac:dyDescent="0.55000000000000004"/>
    <row r="22648" x14ac:dyDescent="0.55000000000000004"/>
    <row r="22649" x14ac:dyDescent="0.55000000000000004"/>
    <row r="22650" x14ac:dyDescent="0.55000000000000004"/>
    <row r="22651" x14ac:dyDescent="0.55000000000000004"/>
    <row r="22652" x14ac:dyDescent="0.55000000000000004"/>
    <row r="22653" x14ac:dyDescent="0.55000000000000004"/>
    <row r="22654" x14ac:dyDescent="0.55000000000000004"/>
    <row r="22655" x14ac:dyDescent="0.55000000000000004"/>
    <row r="22656" x14ac:dyDescent="0.55000000000000004"/>
    <row r="22657" x14ac:dyDescent="0.55000000000000004"/>
    <row r="22658" x14ac:dyDescent="0.55000000000000004"/>
    <row r="22659" x14ac:dyDescent="0.55000000000000004"/>
    <row r="22660" x14ac:dyDescent="0.55000000000000004"/>
    <row r="22661" x14ac:dyDescent="0.55000000000000004"/>
    <row r="22662" x14ac:dyDescent="0.55000000000000004"/>
    <row r="22663" x14ac:dyDescent="0.55000000000000004"/>
    <row r="22664" x14ac:dyDescent="0.55000000000000004"/>
    <row r="22665" x14ac:dyDescent="0.55000000000000004"/>
    <row r="22666" x14ac:dyDescent="0.55000000000000004"/>
    <row r="22667" x14ac:dyDescent="0.55000000000000004"/>
    <row r="22668" x14ac:dyDescent="0.55000000000000004"/>
    <row r="22669" x14ac:dyDescent="0.55000000000000004"/>
    <row r="22670" x14ac:dyDescent="0.55000000000000004"/>
    <row r="22671" x14ac:dyDescent="0.55000000000000004"/>
    <row r="22672" x14ac:dyDescent="0.55000000000000004"/>
    <row r="22673" x14ac:dyDescent="0.55000000000000004"/>
    <row r="22674" x14ac:dyDescent="0.55000000000000004"/>
    <row r="22675" x14ac:dyDescent="0.55000000000000004"/>
    <row r="22676" x14ac:dyDescent="0.55000000000000004"/>
    <row r="22677" x14ac:dyDescent="0.55000000000000004"/>
    <row r="22678" x14ac:dyDescent="0.55000000000000004"/>
    <row r="22679" x14ac:dyDescent="0.55000000000000004"/>
    <row r="22680" x14ac:dyDescent="0.55000000000000004"/>
    <row r="22681" x14ac:dyDescent="0.55000000000000004"/>
    <row r="22682" x14ac:dyDescent="0.55000000000000004"/>
    <row r="22683" x14ac:dyDescent="0.55000000000000004"/>
    <row r="22684" x14ac:dyDescent="0.55000000000000004"/>
    <row r="22685" x14ac:dyDescent="0.55000000000000004"/>
    <row r="22686" x14ac:dyDescent="0.55000000000000004"/>
    <row r="22687" x14ac:dyDescent="0.55000000000000004"/>
    <row r="22688" x14ac:dyDescent="0.55000000000000004"/>
    <row r="22689" x14ac:dyDescent="0.55000000000000004"/>
    <row r="22690" x14ac:dyDescent="0.55000000000000004"/>
    <row r="22691" x14ac:dyDescent="0.55000000000000004"/>
    <row r="22692" x14ac:dyDescent="0.55000000000000004"/>
    <row r="22693" x14ac:dyDescent="0.55000000000000004"/>
    <row r="22694" x14ac:dyDescent="0.55000000000000004"/>
    <row r="22695" x14ac:dyDescent="0.55000000000000004"/>
    <row r="22696" x14ac:dyDescent="0.55000000000000004"/>
    <row r="22697" x14ac:dyDescent="0.55000000000000004"/>
    <row r="22698" x14ac:dyDescent="0.55000000000000004"/>
    <row r="22699" x14ac:dyDescent="0.55000000000000004"/>
    <row r="22700" x14ac:dyDescent="0.55000000000000004"/>
    <row r="22701" x14ac:dyDescent="0.55000000000000004"/>
    <row r="22702" x14ac:dyDescent="0.55000000000000004"/>
    <row r="22703" x14ac:dyDescent="0.55000000000000004"/>
    <row r="22704" x14ac:dyDescent="0.55000000000000004"/>
    <row r="22705" x14ac:dyDescent="0.55000000000000004"/>
    <row r="22706" x14ac:dyDescent="0.55000000000000004"/>
    <row r="22707" x14ac:dyDescent="0.55000000000000004"/>
    <row r="22708" x14ac:dyDescent="0.55000000000000004"/>
    <row r="22709" x14ac:dyDescent="0.55000000000000004"/>
    <row r="22710" x14ac:dyDescent="0.55000000000000004"/>
    <row r="22711" x14ac:dyDescent="0.55000000000000004"/>
    <row r="22712" x14ac:dyDescent="0.55000000000000004"/>
    <row r="22713" x14ac:dyDescent="0.55000000000000004"/>
    <row r="22714" x14ac:dyDescent="0.55000000000000004"/>
    <row r="22715" x14ac:dyDescent="0.55000000000000004"/>
    <row r="22716" x14ac:dyDescent="0.55000000000000004"/>
    <row r="22717" x14ac:dyDescent="0.55000000000000004"/>
    <row r="22718" x14ac:dyDescent="0.55000000000000004"/>
    <row r="22719" x14ac:dyDescent="0.55000000000000004"/>
    <row r="22720" x14ac:dyDescent="0.55000000000000004"/>
    <row r="22721" x14ac:dyDescent="0.55000000000000004"/>
    <row r="22722" x14ac:dyDescent="0.55000000000000004"/>
    <row r="22723" x14ac:dyDescent="0.55000000000000004"/>
    <row r="22724" x14ac:dyDescent="0.55000000000000004"/>
    <row r="22725" x14ac:dyDescent="0.55000000000000004"/>
    <row r="22726" x14ac:dyDescent="0.55000000000000004"/>
    <row r="22727" x14ac:dyDescent="0.55000000000000004"/>
    <row r="22728" x14ac:dyDescent="0.55000000000000004"/>
    <row r="22729" x14ac:dyDescent="0.55000000000000004"/>
    <row r="22730" x14ac:dyDescent="0.55000000000000004"/>
    <row r="22731" x14ac:dyDescent="0.55000000000000004"/>
    <row r="22732" x14ac:dyDescent="0.55000000000000004"/>
    <row r="22733" x14ac:dyDescent="0.55000000000000004"/>
    <row r="22734" x14ac:dyDescent="0.55000000000000004"/>
    <row r="22735" x14ac:dyDescent="0.55000000000000004"/>
    <row r="22736" x14ac:dyDescent="0.55000000000000004"/>
    <row r="22737" x14ac:dyDescent="0.55000000000000004"/>
    <row r="22738" x14ac:dyDescent="0.55000000000000004"/>
    <row r="22739" x14ac:dyDescent="0.55000000000000004"/>
    <row r="22740" x14ac:dyDescent="0.55000000000000004"/>
    <row r="22741" x14ac:dyDescent="0.55000000000000004"/>
    <row r="22742" x14ac:dyDescent="0.55000000000000004"/>
    <row r="22743" x14ac:dyDescent="0.55000000000000004"/>
    <row r="22744" x14ac:dyDescent="0.55000000000000004"/>
    <row r="22745" x14ac:dyDescent="0.55000000000000004"/>
    <row r="22746" x14ac:dyDescent="0.55000000000000004"/>
    <row r="22747" x14ac:dyDescent="0.55000000000000004"/>
    <row r="22748" x14ac:dyDescent="0.55000000000000004"/>
    <row r="22749" x14ac:dyDescent="0.55000000000000004"/>
    <row r="22750" x14ac:dyDescent="0.55000000000000004"/>
    <row r="22751" x14ac:dyDescent="0.55000000000000004"/>
    <row r="22752" x14ac:dyDescent="0.55000000000000004"/>
    <row r="22753" x14ac:dyDescent="0.55000000000000004"/>
    <row r="22754" x14ac:dyDescent="0.55000000000000004"/>
    <row r="22755" x14ac:dyDescent="0.55000000000000004"/>
    <row r="22756" x14ac:dyDescent="0.55000000000000004"/>
    <row r="22757" x14ac:dyDescent="0.55000000000000004"/>
    <row r="22758" x14ac:dyDescent="0.55000000000000004"/>
    <row r="22759" x14ac:dyDescent="0.55000000000000004"/>
    <row r="22760" x14ac:dyDescent="0.55000000000000004"/>
    <row r="22761" x14ac:dyDescent="0.55000000000000004"/>
    <row r="22762" x14ac:dyDescent="0.55000000000000004"/>
    <row r="22763" x14ac:dyDescent="0.55000000000000004"/>
    <row r="22764" x14ac:dyDescent="0.55000000000000004"/>
    <row r="22765" x14ac:dyDescent="0.55000000000000004"/>
    <row r="22766" x14ac:dyDescent="0.55000000000000004"/>
    <row r="22767" x14ac:dyDescent="0.55000000000000004"/>
    <row r="22768" x14ac:dyDescent="0.55000000000000004"/>
    <row r="22769" x14ac:dyDescent="0.55000000000000004"/>
    <row r="22770" x14ac:dyDescent="0.55000000000000004"/>
    <row r="22771" x14ac:dyDescent="0.55000000000000004"/>
    <row r="22772" x14ac:dyDescent="0.55000000000000004"/>
    <row r="22773" x14ac:dyDescent="0.55000000000000004"/>
    <row r="22774" x14ac:dyDescent="0.55000000000000004"/>
    <row r="22775" x14ac:dyDescent="0.55000000000000004"/>
    <row r="22776" x14ac:dyDescent="0.55000000000000004"/>
    <row r="22777" x14ac:dyDescent="0.55000000000000004"/>
    <row r="22778" x14ac:dyDescent="0.55000000000000004"/>
    <row r="22779" x14ac:dyDescent="0.55000000000000004"/>
    <row r="22780" x14ac:dyDescent="0.55000000000000004"/>
    <row r="22781" x14ac:dyDescent="0.55000000000000004"/>
    <row r="22782" x14ac:dyDescent="0.55000000000000004"/>
    <row r="22783" x14ac:dyDescent="0.55000000000000004"/>
    <row r="22784" x14ac:dyDescent="0.55000000000000004"/>
    <row r="22785" x14ac:dyDescent="0.55000000000000004"/>
    <row r="22786" x14ac:dyDescent="0.55000000000000004"/>
    <row r="22787" x14ac:dyDescent="0.55000000000000004"/>
    <row r="22788" x14ac:dyDescent="0.55000000000000004"/>
    <row r="22789" x14ac:dyDescent="0.55000000000000004"/>
    <row r="22790" x14ac:dyDescent="0.55000000000000004"/>
    <row r="22791" x14ac:dyDescent="0.55000000000000004"/>
    <row r="22792" x14ac:dyDescent="0.55000000000000004"/>
    <row r="22793" x14ac:dyDescent="0.55000000000000004"/>
    <row r="22794" x14ac:dyDescent="0.55000000000000004"/>
    <row r="22795" x14ac:dyDescent="0.55000000000000004"/>
    <row r="22796" x14ac:dyDescent="0.55000000000000004"/>
    <row r="22797" x14ac:dyDescent="0.55000000000000004"/>
    <row r="22798" x14ac:dyDescent="0.55000000000000004"/>
    <row r="22799" x14ac:dyDescent="0.55000000000000004"/>
    <row r="22800" x14ac:dyDescent="0.55000000000000004"/>
    <row r="22801" x14ac:dyDescent="0.55000000000000004"/>
    <row r="22802" x14ac:dyDescent="0.55000000000000004"/>
    <row r="22803" x14ac:dyDescent="0.55000000000000004"/>
    <row r="22804" x14ac:dyDescent="0.55000000000000004"/>
    <row r="22805" x14ac:dyDescent="0.55000000000000004"/>
    <row r="22806" x14ac:dyDescent="0.55000000000000004"/>
    <row r="22807" x14ac:dyDescent="0.55000000000000004"/>
    <row r="22808" x14ac:dyDescent="0.55000000000000004"/>
    <row r="22809" x14ac:dyDescent="0.55000000000000004"/>
    <row r="22810" x14ac:dyDescent="0.55000000000000004"/>
    <row r="22811" x14ac:dyDescent="0.55000000000000004"/>
    <row r="22812" x14ac:dyDescent="0.55000000000000004"/>
    <row r="22813" x14ac:dyDescent="0.55000000000000004"/>
    <row r="22814" x14ac:dyDescent="0.55000000000000004"/>
    <row r="22815" x14ac:dyDescent="0.55000000000000004"/>
    <row r="22816" x14ac:dyDescent="0.55000000000000004"/>
    <row r="22817" x14ac:dyDescent="0.55000000000000004"/>
    <row r="22818" x14ac:dyDescent="0.55000000000000004"/>
    <row r="22819" x14ac:dyDescent="0.55000000000000004"/>
    <row r="22820" x14ac:dyDescent="0.55000000000000004"/>
    <row r="22821" x14ac:dyDescent="0.55000000000000004"/>
    <row r="22822" x14ac:dyDescent="0.55000000000000004"/>
    <row r="22823" x14ac:dyDescent="0.55000000000000004"/>
    <row r="22824" x14ac:dyDescent="0.55000000000000004"/>
    <row r="22825" x14ac:dyDescent="0.55000000000000004"/>
    <row r="22826" x14ac:dyDescent="0.55000000000000004"/>
    <row r="22827" x14ac:dyDescent="0.55000000000000004"/>
    <row r="22828" x14ac:dyDescent="0.55000000000000004"/>
    <row r="22829" x14ac:dyDescent="0.55000000000000004"/>
    <row r="22830" x14ac:dyDescent="0.55000000000000004"/>
    <row r="22831" x14ac:dyDescent="0.55000000000000004"/>
    <row r="22832" x14ac:dyDescent="0.55000000000000004"/>
    <row r="22833" x14ac:dyDescent="0.55000000000000004"/>
    <row r="22834" x14ac:dyDescent="0.55000000000000004"/>
    <row r="22835" x14ac:dyDescent="0.55000000000000004"/>
    <row r="22836" x14ac:dyDescent="0.55000000000000004"/>
    <row r="22837" x14ac:dyDescent="0.55000000000000004"/>
    <row r="22838" x14ac:dyDescent="0.55000000000000004"/>
    <row r="22839" x14ac:dyDescent="0.55000000000000004"/>
    <row r="22840" x14ac:dyDescent="0.55000000000000004"/>
    <row r="22841" x14ac:dyDescent="0.55000000000000004"/>
    <row r="22842" x14ac:dyDescent="0.55000000000000004"/>
    <row r="22843" x14ac:dyDescent="0.55000000000000004"/>
    <row r="22844" x14ac:dyDescent="0.55000000000000004"/>
    <row r="22845" x14ac:dyDescent="0.55000000000000004"/>
    <row r="22846" x14ac:dyDescent="0.55000000000000004"/>
    <row r="22847" x14ac:dyDescent="0.55000000000000004"/>
    <row r="22848" x14ac:dyDescent="0.55000000000000004"/>
    <row r="22849" x14ac:dyDescent="0.55000000000000004"/>
    <row r="22850" x14ac:dyDescent="0.55000000000000004"/>
    <row r="22851" x14ac:dyDescent="0.55000000000000004"/>
    <row r="22852" x14ac:dyDescent="0.55000000000000004"/>
    <row r="22853" x14ac:dyDescent="0.55000000000000004"/>
    <row r="22854" x14ac:dyDescent="0.55000000000000004"/>
    <row r="22855" x14ac:dyDescent="0.55000000000000004"/>
    <row r="22856" x14ac:dyDescent="0.55000000000000004"/>
    <row r="22857" x14ac:dyDescent="0.55000000000000004"/>
    <row r="22858" x14ac:dyDescent="0.55000000000000004"/>
    <row r="22859" x14ac:dyDescent="0.55000000000000004"/>
    <row r="22860" x14ac:dyDescent="0.55000000000000004"/>
    <row r="22861" x14ac:dyDescent="0.55000000000000004"/>
    <row r="22862" x14ac:dyDescent="0.55000000000000004"/>
    <row r="22863" x14ac:dyDescent="0.55000000000000004"/>
    <row r="22864" x14ac:dyDescent="0.55000000000000004"/>
    <row r="22865" x14ac:dyDescent="0.55000000000000004"/>
    <row r="22866" x14ac:dyDescent="0.55000000000000004"/>
    <row r="22867" x14ac:dyDescent="0.55000000000000004"/>
    <row r="22868" x14ac:dyDescent="0.55000000000000004"/>
    <row r="22869" x14ac:dyDescent="0.55000000000000004"/>
    <row r="22870" x14ac:dyDescent="0.55000000000000004"/>
    <row r="22871" x14ac:dyDescent="0.55000000000000004"/>
    <row r="22872" x14ac:dyDescent="0.55000000000000004"/>
    <row r="22873" x14ac:dyDescent="0.55000000000000004"/>
    <row r="22874" x14ac:dyDescent="0.55000000000000004"/>
    <row r="22875" x14ac:dyDescent="0.55000000000000004"/>
    <row r="22876" x14ac:dyDescent="0.55000000000000004"/>
    <row r="22877" x14ac:dyDescent="0.55000000000000004"/>
    <row r="22878" x14ac:dyDescent="0.55000000000000004"/>
    <row r="22879" x14ac:dyDescent="0.55000000000000004"/>
    <row r="22880" x14ac:dyDescent="0.55000000000000004"/>
    <row r="22881" x14ac:dyDescent="0.55000000000000004"/>
    <row r="22882" x14ac:dyDescent="0.55000000000000004"/>
    <row r="22883" x14ac:dyDescent="0.55000000000000004"/>
    <row r="22884" x14ac:dyDescent="0.55000000000000004"/>
    <row r="22885" x14ac:dyDescent="0.55000000000000004"/>
    <row r="22886" x14ac:dyDescent="0.55000000000000004"/>
    <row r="22887" x14ac:dyDescent="0.55000000000000004"/>
    <row r="22888" x14ac:dyDescent="0.55000000000000004"/>
    <row r="22889" x14ac:dyDescent="0.55000000000000004"/>
    <row r="22890" x14ac:dyDescent="0.55000000000000004"/>
    <row r="22891" x14ac:dyDescent="0.55000000000000004"/>
    <row r="22892" x14ac:dyDescent="0.55000000000000004"/>
    <row r="22893" x14ac:dyDescent="0.55000000000000004"/>
    <row r="22894" x14ac:dyDescent="0.55000000000000004"/>
    <row r="22895" x14ac:dyDescent="0.55000000000000004"/>
    <row r="22896" x14ac:dyDescent="0.55000000000000004"/>
    <row r="22897" x14ac:dyDescent="0.55000000000000004"/>
    <row r="22898" x14ac:dyDescent="0.55000000000000004"/>
    <row r="22899" x14ac:dyDescent="0.55000000000000004"/>
    <row r="22900" x14ac:dyDescent="0.55000000000000004"/>
    <row r="22901" x14ac:dyDescent="0.55000000000000004"/>
    <row r="22902" x14ac:dyDescent="0.55000000000000004"/>
    <row r="22903" x14ac:dyDescent="0.55000000000000004"/>
    <row r="22904" x14ac:dyDescent="0.55000000000000004"/>
    <row r="22905" x14ac:dyDescent="0.55000000000000004"/>
    <row r="22906" x14ac:dyDescent="0.55000000000000004"/>
    <row r="22907" x14ac:dyDescent="0.55000000000000004"/>
    <row r="22908" x14ac:dyDescent="0.55000000000000004"/>
    <row r="22909" x14ac:dyDescent="0.55000000000000004"/>
    <row r="22910" x14ac:dyDescent="0.55000000000000004"/>
    <row r="22911" x14ac:dyDescent="0.55000000000000004"/>
    <row r="22912" x14ac:dyDescent="0.55000000000000004"/>
    <row r="22913" x14ac:dyDescent="0.55000000000000004"/>
    <row r="22914" x14ac:dyDescent="0.55000000000000004"/>
    <row r="22915" x14ac:dyDescent="0.55000000000000004"/>
    <row r="22916" x14ac:dyDescent="0.55000000000000004"/>
    <row r="22917" x14ac:dyDescent="0.55000000000000004"/>
    <row r="22918" x14ac:dyDescent="0.55000000000000004"/>
    <row r="22919" x14ac:dyDescent="0.55000000000000004"/>
    <row r="22920" x14ac:dyDescent="0.55000000000000004"/>
    <row r="22921" x14ac:dyDescent="0.55000000000000004"/>
    <row r="22922" x14ac:dyDescent="0.55000000000000004"/>
    <row r="22923" x14ac:dyDescent="0.55000000000000004"/>
    <row r="22924" x14ac:dyDescent="0.55000000000000004"/>
    <row r="22925" x14ac:dyDescent="0.55000000000000004"/>
    <row r="22926" x14ac:dyDescent="0.55000000000000004"/>
    <row r="22927" x14ac:dyDescent="0.55000000000000004"/>
    <row r="22928" x14ac:dyDescent="0.55000000000000004"/>
    <row r="22929" x14ac:dyDescent="0.55000000000000004"/>
    <row r="22930" x14ac:dyDescent="0.55000000000000004"/>
    <row r="22931" x14ac:dyDescent="0.55000000000000004"/>
    <row r="22932" x14ac:dyDescent="0.55000000000000004"/>
    <row r="22933" x14ac:dyDescent="0.55000000000000004"/>
    <row r="22934" x14ac:dyDescent="0.55000000000000004"/>
    <row r="22935" x14ac:dyDescent="0.55000000000000004"/>
    <row r="22936" x14ac:dyDescent="0.55000000000000004"/>
    <row r="22937" x14ac:dyDescent="0.55000000000000004"/>
    <row r="22938" x14ac:dyDescent="0.55000000000000004"/>
    <row r="22939" x14ac:dyDescent="0.55000000000000004"/>
    <row r="22940" x14ac:dyDescent="0.55000000000000004"/>
    <row r="22941" x14ac:dyDescent="0.55000000000000004"/>
    <row r="22942" x14ac:dyDescent="0.55000000000000004"/>
    <row r="22943" x14ac:dyDescent="0.55000000000000004"/>
    <row r="22944" x14ac:dyDescent="0.55000000000000004"/>
    <row r="22945" x14ac:dyDescent="0.55000000000000004"/>
    <row r="22946" x14ac:dyDescent="0.55000000000000004"/>
    <row r="22947" x14ac:dyDescent="0.55000000000000004"/>
    <row r="22948" x14ac:dyDescent="0.55000000000000004"/>
    <row r="22949" x14ac:dyDescent="0.55000000000000004"/>
    <row r="22950" x14ac:dyDescent="0.55000000000000004"/>
    <row r="22951" x14ac:dyDescent="0.55000000000000004"/>
    <row r="22952" x14ac:dyDescent="0.55000000000000004"/>
    <row r="22953" x14ac:dyDescent="0.55000000000000004"/>
    <row r="22954" x14ac:dyDescent="0.55000000000000004"/>
    <row r="22955" x14ac:dyDescent="0.55000000000000004"/>
    <row r="22956" x14ac:dyDescent="0.55000000000000004"/>
    <row r="22957" x14ac:dyDescent="0.55000000000000004"/>
    <row r="22958" x14ac:dyDescent="0.55000000000000004"/>
    <row r="22959" x14ac:dyDescent="0.55000000000000004"/>
    <row r="22960" x14ac:dyDescent="0.55000000000000004"/>
    <row r="22961" x14ac:dyDescent="0.55000000000000004"/>
    <row r="22962" x14ac:dyDescent="0.55000000000000004"/>
    <row r="22963" x14ac:dyDescent="0.55000000000000004"/>
    <row r="22964" x14ac:dyDescent="0.55000000000000004"/>
    <row r="22965" x14ac:dyDescent="0.55000000000000004"/>
    <row r="22966" x14ac:dyDescent="0.55000000000000004"/>
    <row r="22967" x14ac:dyDescent="0.55000000000000004"/>
    <row r="22968" x14ac:dyDescent="0.55000000000000004"/>
    <row r="22969" x14ac:dyDescent="0.55000000000000004"/>
    <row r="22970" x14ac:dyDescent="0.55000000000000004"/>
    <row r="22971" x14ac:dyDescent="0.55000000000000004"/>
    <row r="22972" x14ac:dyDescent="0.55000000000000004"/>
    <row r="22973" x14ac:dyDescent="0.55000000000000004"/>
    <row r="22974" x14ac:dyDescent="0.55000000000000004"/>
    <row r="22975" x14ac:dyDescent="0.55000000000000004"/>
    <row r="22976" x14ac:dyDescent="0.55000000000000004"/>
    <row r="22977" x14ac:dyDescent="0.55000000000000004"/>
    <row r="22978" x14ac:dyDescent="0.55000000000000004"/>
    <row r="22979" x14ac:dyDescent="0.55000000000000004"/>
    <row r="22980" x14ac:dyDescent="0.55000000000000004"/>
    <row r="22981" x14ac:dyDescent="0.55000000000000004"/>
    <row r="22982" x14ac:dyDescent="0.55000000000000004"/>
    <row r="22983" x14ac:dyDescent="0.55000000000000004"/>
    <row r="22984" x14ac:dyDescent="0.55000000000000004"/>
    <row r="22985" x14ac:dyDescent="0.55000000000000004"/>
    <row r="22986" x14ac:dyDescent="0.55000000000000004"/>
    <row r="22987" x14ac:dyDescent="0.55000000000000004"/>
    <row r="22988" x14ac:dyDescent="0.55000000000000004"/>
    <row r="22989" x14ac:dyDescent="0.55000000000000004"/>
    <row r="22990" x14ac:dyDescent="0.55000000000000004"/>
    <row r="22991" x14ac:dyDescent="0.55000000000000004"/>
    <row r="22992" x14ac:dyDescent="0.55000000000000004"/>
    <row r="22993" x14ac:dyDescent="0.55000000000000004"/>
    <row r="22994" x14ac:dyDescent="0.55000000000000004"/>
    <row r="22995" x14ac:dyDescent="0.55000000000000004"/>
    <row r="22996" x14ac:dyDescent="0.55000000000000004"/>
    <row r="22997" x14ac:dyDescent="0.55000000000000004"/>
    <row r="22998" x14ac:dyDescent="0.55000000000000004"/>
    <row r="22999" x14ac:dyDescent="0.55000000000000004"/>
    <row r="23000" x14ac:dyDescent="0.55000000000000004"/>
    <row r="23001" x14ac:dyDescent="0.55000000000000004"/>
    <row r="23002" x14ac:dyDescent="0.55000000000000004"/>
    <row r="23003" x14ac:dyDescent="0.55000000000000004"/>
    <row r="23004" x14ac:dyDescent="0.55000000000000004"/>
    <row r="23005" x14ac:dyDescent="0.55000000000000004"/>
    <row r="23006" x14ac:dyDescent="0.55000000000000004"/>
    <row r="23007" x14ac:dyDescent="0.55000000000000004"/>
    <row r="23008" x14ac:dyDescent="0.55000000000000004"/>
    <row r="23009" x14ac:dyDescent="0.55000000000000004"/>
    <row r="23010" x14ac:dyDescent="0.55000000000000004"/>
    <row r="23011" x14ac:dyDescent="0.55000000000000004"/>
    <row r="23012" x14ac:dyDescent="0.55000000000000004"/>
    <row r="23013" x14ac:dyDescent="0.55000000000000004"/>
    <row r="23014" x14ac:dyDescent="0.55000000000000004"/>
    <row r="23015" x14ac:dyDescent="0.55000000000000004"/>
    <row r="23016" x14ac:dyDescent="0.55000000000000004"/>
    <row r="23017" x14ac:dyDescent="0.55000000000000004"/>
    <row r="23018" x14ac:dyDescent="0.55000000000000004"/>
    <row r="23019" x14ac:dyDescent="0.55000000000000004"/>
    <row r="23020" x14ac:dyDescent="0.55000000000000004"/>
    <row r="23021" x14ac:dyDescent="0.55000000000000004"/>
    <row r="23022" x14ac:dyDescent="0.55000000000000004"/>
    <row r="23023" x14ac:dyDescent="0.55000000000000004"/>
    <row r="23024" x14ac:dyDescent="0.55000000000000004"/>
    <row r="23025" x14ac:dyDescent="0.55000000000000004"/>
    <row r="23026" x14ac:dyDescent="0.55000000000000004"/>
    <row r="23027" x14ac:dyDescent="0.55000000000000004"/>
    <row r="23028" x14ac:dyDescent="0.55000000000000004"/>
    <row r="23029" x14ac:dyDescent="0.55000000000000004"/>
    <row r="23030" x14ac:dyDescent="0.55000000000000004"/>
    <row r="23031" x14ac:dyDescent="0.55000000000000004"/>
    <row r="23032" x14ac:dyDescent="0.55000000000000004"/>
    <row r="23033" x14ac:dyDescent="0.55000000000000004"/>
    <row r="23034" x14ac:dyDescent="0.55000000000000004"/>
    <row r="23035" x14ac:dyDescent="0.55000000000000004"/>
    <row r="23036" x14ac:dyDescent="0.55000000000000004"/>
    <row r="23037" x14ac:dyDescent="0.55000000000000004"/>
    <row r="23038" x14ac:dyDescent="0.55000000000000004"/>
    <row r="23039" x14ac:dyDescent="0.55000000000000004"/>
    <row r="23040" x14ac:dyDescent="0.55000000000000004"/>
    <row r="23041" x14ac:dyDescent="0.55000000000000004"/>
    <row r="23042" x14ac:dyDescent="0.55000000000000004"/>
    <row r="23043" x14ac:dyDescent="0.55000000000000004"/>
    <row r="23044" x14ac:dyDescent="0.55000000000000004"/>
    <row r="23045" x14ac:dyDescent="0.55000000000000004"/>
    <row r="23046" x14ac:dyDescent="0.55000000000000004"/>
    <row r="23047" x14ac:dyDescent="0.55000000000000004"/>
    <row r="23048" x14ac:dyDescent="0.55000000000000004"/>
    <row r="23049" x14ac:dyDescent="0.55000000000000004"/>
    <row r="23050" x14ac:dyDescent="0.55000000000000004"/>
    <row r="23051" x14ac:dyDescent="0.55000000000000004"/>
    <row r="23052" x14ac:dyDescent="0.55000000000000004"/>
    <row r="23053" x14ac:dyDescent="0.55000000000000004"/>
    <row r="23054" x14ac:dyDescent="0.55000000000000004"/>
    <row r="23055" x14ac:dyDescent="0.55000000000000004"/>
    <row r="23056" x14ac:dyDescent="0.55000000000000004"/>
    <row r="23057" x14ac:dyDescent="0.55000000000000004"/>
    <row r="23058" x14ac:dyDescent="0.55000000000000004"/>
    <row r="23059" x14ac:dyDescent="0.55000000000000004"/>
    <row r="23060" x14ac:dyDescent="0.55000000000000004"/>
    <row r="23061" x14ac:dyDescent="0.55000000000000004"/>
    <row r="23062" x14ac:dyDescent="0.55000000000000004"/>
    <row r="23063" x14ac:dyDescent="0.55000000000000004"/>
    <row r="23064" x14ac:dyDescent="0.55000000000000004"/>
    <row r="23065" x14ac:dyDescent="0.55000000000000004"/>
    <row r="23066" x14ac:dyDescent="0.55000000000000004"/>
    <row r="23067" x14ac:dyDescent="0.55000000000000004"/>
    <row r="23068" x14ac:dyDescent="0.55000000000000004"/>
    <row r="23069" x14ac:dyDescent="0.55000000000000004"/>
    <row r="23070" x14ac:dyDescent="0.55000000000000004"/>
    <row r="23071" x14ac:dyDescent="0.55000000000000004"/>
    <row r="23072" x14ac:dyDescent="0.55000000000000004"/>
    <row r="23073" x14ac:dyDescent="0.55000000000000004"/>
    <row r="23074" x14ac:dyDescent="0.55000000000000004"/>
    <row r="23075" x14ac:dyDescent="0.55000000000000004"/>
    <row r="23076" x14ac:dyDescent="0.55000000000000004"/>
    <row r="23077" x14ac:dyDescent="0.55000000000000004"/>
    <row r="23078" x14ac:dyDescent="0.55000000000000004"/>
    <row r="23079" x14ac:dyDescent="0.55000000000000004"/>
    <row r="23080" x14ac:dyDescent="0.55000000000000004"/>
    <row r="23081" x14ac:dyDescent="0.55000000000000004"/>
    <row r="23082" x14ac:dyDescent="0.55000000000000004"/>
    <row r="23083" x14ac:dyDescent="0.55000000000000004"/>
    <row r="23084" x14ac:dyDescent="0.55000000000000004"/>
    <row r="23085" x14ac:dyDescent="0.55000000000000004"/>
    <row r="23086" x14ac:dyDescent="0.55000000000000004"/>
    <row r="23087" x14ac:dyDescent="0.55000000000000004"/>
    <row r="23088" x14ac:dyDescent="0.55000000000000004"/>
    <row r="23089" x14ac:dyDescent="0.55000000000000004"/>
    <row r="23090" x14ac:dyDescent="0.55000000000000004"/>
    <row r="23091" x14ac:dyDescent="0.55000000000000004"/>
    <row r="23092" x14ac:dyDescent="0.55000000000000004"/>
    <row r="23093" x14ac:dyDescent="0.55000000000000004"/>
    <row r="23094" x14ac:dyDescent="0.55000000000000004"/>
    <row r="23095" x14ac:dyDescent="0.55000000000000004"/>
    <row r="23096" x14ac:dyDescent="0.55000000000000004"/>
    <row r="23097" x14ac:dyDescent="0.55000000000000004"/>
    <row r="23098" x14ac:dyDescent="0.55000000000000004"/>
    <row r="23099" x14ac:dyDescent="0.55000000000000004"/>
    <row r="23100" x14ac:dyDescent="0.55000000000000004"/>
    <row r="23101" x14ac:dyDescent="0.55000000000000004"/>
    <row r="23102" x14ac:dyDescent="0.55000000000000004"/>
    <row r="23103" x14ac:dyDescent="0.55000000000000004"/>
    <row r="23104" x14ac:dyDescent="0.55000000000000004"/>
    <row r="23105" x14ac:dyDescent="0.55000000000000004"/>
    <row r="23106" x14ac:dyDescent="0.55000000000000004"/>
    <row r="23107" x14ac:dyDescent="0.55000000000000004"/>
    <row r="23108" x14ac:dyDescent="0.55000000000000004"/>
    <row r="23109" x14ac:dyDescent="0.55000000000000004"/>
    <row r="23110" x14ac:dyDescent="0.55000000000000004"/>
    <row r="23111" x14ac:dyDescent="0.55000000000000004"/>
    <row r="23112" x14ac:dyDescent="0.55000000000000004"/>
    <row r="23113" x14ac:dyDescent="0.55000000000000004"/>
    <row r="23114" x14ac:dyDescent="0.55000000000000004"/>
    <row r="23115" x14ac:dyDescent="0.55000000000000004"/>
    <row r="23116" x14ac:dyDescent="0.55000000000000004"/>
    <row r="23117" x14ac:dyDescent="0.55000000000000004"/>
    <row r="23118" x14ac:dyDescent="0.55000000000000004"/>
    <row r="23119" x14ac:dyDescent="0.55000000000000004"/>
    <row r="23120" x14ac:dyDescent="0.55000000000000004"/>
    <row r="23121" x14ac:dyDescent="0.55000000000000004"/>
    <row r="23122" x14ac:dyDescent="0.55000000000000004"/>
    <row r="23123" x14ac:dyDescent="0.55000000000000004"/>
    <row r="23124" x14ac:dyDescent="0.55000000000000004"/>
    <row r="23125" x14ac:dyDescent="0.55000000000000004"/>
    <row r="23126" x14ac:dyDescent="0.55000000000000004"/>
    <row r="23127" x14ac:dyDescent="0.55000000000000004"/>
    <row r="23128" x14ac:dyDescent="0.55000000000000004"/>
    <row r="23129" x14ac:dyDescent="0.55000000000000004"/>
    <row r="23130" x14ac:dyDescent="0.55000000000000004"/>
    <row r="23131" x14ac:dyDescent="0.55000000000000004"/>
    <row r="23132" x14ac:dyDescent="0.55000000000000004"/>
    <row r="23133" x14ac:dyDescent="0.55000000000000004"/>
    <row r="23134" x14ac:dyDescent="0.55000000000000004"/>
    <row r="23135" x14ac:dyDescent="0.55000000000000004"/>
    <row r="23136" x14ac:dyDescent="0.55000000000000004"/>
    <row r="23137" x14ac:dyDescent="0.55000000000000004"/>
    <row r="23138" x14ac:dyDescent="0.55000000000000004"/>
    <row r="23139" x14ac:dyDescent="0.55000000000000004"/>
    <row r="23140" x14ac:dyDescent="0.55000000000000004"/>
    <row r="23141" x14ac:dyDescent="0.55000000000000004"/>
    <row r="23142" x14ac:dyDescent="0.55000000000000004"/>
    <row r="23143" x14ac:dyDescent="0.55000000000000004"/>
    <row r="23144" x14ac:dyDescent="0.55000000000000004"/>
    <row r="23145" x14ac:dyDescent="0.55000000000000004"/>
    <row r="23146" x14ac:dyDescent="0.55000000000000004"/>
    <row r="23147" x14ac:dyDescent="0.55000000000000004"/>
    <row r="23148" x14ac:dyDescent="0.55000000000000004"/>
    <row r="23149" x14ac:dyDescent="0.55000000000000004"/>
    <row r="23150" x14ac:dyDescent="0.55000000000000004"/>
    <row r="23151" x14ac:dyDescent="0.55000000000000004"/>
    <row r="23152" x14ac:dyDescent="0.55000000000000004"/>
    <row r="23153" x14ac:dyDescent="0.55000000000000004"/>
    <row r="23154" x14ac:dyDescent="0.55000000000000004"/>
    <row r="23155" x14ac:dyDescent="0.55000000000000004"/>
    <row r="23156" x14ac:dyDescent="0.55000000000000004"/>
    <row r="23157" x14ac:dyDescent="0.55000000000000004"/>
    <row r="23158" x14ac:dyDescent="0.55000000000000004"/>
    <row r="23159" x14ac:dyDescent="0.55000000000000004"/>
    <row r="23160" x14ac:dyDescent="0.55000000000000004"/>
    <row r="23161" x14ac:dyDescent="0.55000000000000004"/>
    <row r="23162" x14ac:dyDescent="0.55000000000000004"/>
    <row r="23163" x14ac:dyDescent="0.55000000000000004"/>
    <row r="23164" x14ac:dyDescent="0.55000000000000004"/>
    <row r="23165" x14ac:dyDescent="0.55000000000000004"/>
    <row r="23166" x14ac:dyDescent="0.55000000000000004"/>
    <row r="23167" x14ac:dyDescent="0.55000000000000004"/>
    <row r="23168" x14ac:dyDescent="0.55000000000000004"/>
    <row r="23169" x14ac:dyDescent="0.55000000000000004"/>
    <row r="23170" x14ac:dyDescent="0.55000000000000004"/>
    <row r="23171" x14ac:dyDescent="0.55000000000000004"/>
    <row r="23172" x14ac:dyDescent="0.55000000000000004"/>
    <row r="23173" x14ac:dyDescent="0.55000000000000004"/>
    <row r="23174" x14ac:dyDescent="0.55000000000000004"/>
    <row r="23175" x14ac:dyDescent="0.55000000000000004"/>
    <row r="23176" x14ac:dyDescent="0.55000000000000004"/>
    <row r="23177" x14ac:dyDescent="0.55000000000000004"/>
    <row r="23178" x14ac:dyDescent="0.55000000000000004"/>
    <row r="23179" x14ac:dyDescent="0.55000000000000004"/>
    <row r="23180" x14ac:dyDescent="0.55000000000000004"/>
    <row r="23181" x14ac:dyDescent="0.55000000000000004"/>
    <row r="23182" x14ac:dyDescent="0.55000000000000004"/>
    <row r="23183" x14ac:dyDescent="0.55000000000000004"/>
    <row r="23184" x14ac:dyDescent="0.55000000000000004"/>
    <row r="23185" x14ac:dyDescent="0.55000000000000004"/>
    <row r="23186" x14ac:dyDescent="0.55000000000000004"/>
    <row r="23187" x14ac:dyDescent="0.55000000000000004"/>
    <row r="23188" x14ac:dyDescent="0.55000000000000004"/>
    <row r="23189" x14ac:dyDescent="0.55000000000000004"/>
    <row r="23190" x14ac:dyDescent="0.55000000000000004"/>
    <row r="23191" x14ac:dyDescent="0.55000000000000004"/>
    <row r="23192" x14ac:dyDescent="0.55000000000000004"/>
    <row r="23193" x14ac:dyDescent="0.55000000000000004"/>
    <row r="23194" x14ac:dyDescent="0.55000000000000004"/>
    <row r="23195" x14ac:dyDescent="0.55000000000000004"/>
    <row r="23196" x14ac:dyDescent="0.55000000000000004"/>
    <row r="23197" x14ac:dyDescent="0.55000000000000004"/>
    <row r="23198" x14ac:dyDescent="0.55000000000000004"/>
    <row r="23199" x14ac:dyDescent="0.55000000000000004"/>
    <row r="23200" x14ac:dyDescent="0.55000000000000004"/>
    <row r="23201" x14ac:dyDescent="0.55000000000000004"/>
    <row r="23202" x14ac:dyDescent="0.55000000000000004"/>
    <row r="23203" x14ac:dyDescent="0.55000000000000004"/>
    <row r="23204" x14ac:dyDescent="0.55000000000000004"/>
    <row r="23205" x14ac:dyDescent="0.55000000000000004"/>
    <row r="23206" x14ac:dyDescent="0.55000000000000004"/>
    <row r="23207" x14ac:dyDescent="0.55000000000000004"/>
    <row r="23208" x14ac:dyDescent="0.55000000000000004"/>
    <row r="23209" x14ac:dyDescent="0.55000000000000004"/>
    <row r="23210" x14ac:dyDescent="0.55000000000000004"/>
    <row r="23211" x14ac:dyDescent="0.55000000000000004"/>
    <row r="23212" x14ac:dyDescent="0.55000000000000004"/>
    <row r="23213" x14ac:dyDescent="0.55000000000000004"/>
    <row r="23214" x14ac:dyDescent="0.55000000000000004"/>
    <row r="23215" x14ac:dyDescent="0.55000000000000004"/>
    <row r="23216" x14ac:dyDescent="0.55000000000000004"/>
    <row r="23217" x14ac:dyDescent="0.55000000000000004"/>
    <row r="23218" x14ac:dyDescent="0.55000000000000004"/>
    <row r="23219" x14ac:dyDescent="0.55000000000000004"/>
    <row r="23220" x14ac:dyDescent="0.55000000000000004"/>
    <row r="23221" x14ac:dyDescent="0.55000000000000004"/>
    <row r="23222" x14ac:dyDescent="0.55000000000000004"/>
    <row r="23223" x14ac:dyDescent="0.55000000000000004"/>
    <row r="23224" x14ac:dyDescent="0.55000000000000004"/>
    <row r="23225" x14ac:dyDescent="0.55000000000000004"/>
    <row r="23226" x14ac:dyDescent="0.55000000000000004"/>
    <row r="23227" x14ac:dyDescent="0.55000000000000004"/>
    <row r="23228" x14ac:dyDescent="0.55000000000000004"/>
    <row r="23229" x14ac:dyDescent="0.55000000000000004"/>
    <row r="23230" x14ac:dyDescent="0.55000000000000004"/>
    <row r="23231" x14ac:dyDescent="0.55000000000000004"/>
    <row r="23232" x14ac:dyDescent="0.55000000000000004"/>
    <row r="23233" x14ac:dyDescent="0.55000000000000004"/>
    <row r="23234" x14ac:dyDescent="0.55000000000000004"/>
    <row r="23235" x14ac:dyDescent="0.55000000000000004"/>
    <row r="23236" x14ac:dyDescent="0.55000000000000004"/>
    <row r="23237" x14ac:dyDescent="0.55000000000000004"/>
    <row r="23238" x14ac:dyDescent="0.55000000000000004"/>
    <row r="23239" x14ac:dyDescent="0.55000000000000004"/>
    <row r="23240" x14ac:dyDescent="0.55000000000000004"/>
    <row r="23241" x14ac:dyDescent="0.55000000000000004"/>
    <row r="23242" x14ac:dyDescent="0.55000000000000004"/>
    <row r="23243" x14ac:dyDescent="0.55000000000000004"/>
    <row r="23244" x14ac:dyDescent="0.55000000000000004"/>
    <row r="23245" x14ac:dyDescent="0.55000000000000004"/>
    <row r="23246" x14ac:dyDescent="0.55000000000000004"/>
    <row r="23247" x14ac:dyDescent="0.55000000000000004"/>
    <row r="23248" x14ac:dyDescent="0.55000000000000004"/>
    <row r="23249" x14ac:dyDescent="0.55000000000000004"/>
    <row r="23250" x14ac:dyDescent="0.55000000000000004"/>
    <row r="23251" x14ac:dyDescent="0.55000000000000004"/>
    <row r="23252" x14ac:dyDescent="0.55000000000000004"/>
    <row r="23253" x14ac:dyDescent="0.55000000000000004"/>
    <row r="23254" x14ac:dyDescent="0.55000000000000004"/>
    <row r="23255" x14ac:dyDescent="0.55000000000000004"/>
    <row r="23256" x14ac:dyDescent="0.55000000000000004"/>
    <row r="23257" x14ac:dyDescent="0.55000000000000004"/>
    <row r="23258" x14ac:dyDescent="0.55000000000000004"/>
    <row r="23259" x14ac:dyDescent="0.55000000000000004"/>
    <row r="23260" x14ac:dyDescent="0.55000000000000004"/>
    <row r="23261" x14ac:dyDescent="0.55000000000000004"/>
    <row r="23262" x14ac:dyDescent="0.55000000000000004"/>
    <row r="23263" x14ac:dyDescent="0.55000000000000004"/>
    <row r="23264" x14ac:dyDescent="0.55000000000000004"/>
    <row r="23265" x14ac:dyDescent="0.55000000000000004"/>
    <row r="23266" x14ac:dyDescent="0.55000000000000004"/>
    <row r="23267" x14ac:dyDescent="0.55000000000000004"/>
    <row r="23268" x14ac:dyDescent="0.55000000000000004"/>
    <row r="23269" x14ac:dyDescent="0.55000000000000004"/>
    <row r="23270" x14ac:dyDescent="0.55000000000000004"/>
    <row r="23271" x14ac:dyDescent="0.55000000000000004"/>
    <row r="23272" x14ac:dyDescent="0.55000000000000004"/>
    <row r="23273" x14ac:dyDescent="0.55000000000000004"/>
    <row r="23274" x14ac:dyDescent="0.55000000000000004"/>
    <row r="23275" x14ac:dyDescent="0.55000000000000004"/>
    <row r="23276" x14ac:dyDescent="0.55000000000000004"/>
    <row r="23277" x14ac:dyDescent="0.55000000000000004"/>
    <row r="23278" x14ac:dyDescent="0.55000000000000004"/>
    <row r="23279" x14ac:dyDescent="0.55000000000000004"/>
    <row r="23280" x14ac:dyDescent="0.55000000000000004"/>
    <row r="23281" x14ac:dyDescent="0.55000000000000004"/>
    <row r="23282" x14ac:dyDescent="0.55000000000000004"/>
    <row r="23283" x14ac:dyDescent="0.55000000000000004"/>
    <row r="23284" x14ac:dyDescent="0.55000000000000004"/>
    <row r="23285" x14ac:dyDescent="0.55000000000000004"/>
    <row r="23286" x14ac:dyDescent="0.55000000000000004"/>
    <row r="23287" x14ac:dyDescent="0.55000000000000004"/>
    <row r="23288" x14ac:dyDescent="0.55000000000000004"/>
    <row r="23289" x14ac:dyDescent="0.55000000000000004"/>
    <row r="23290" x14ac:dyDescent="0.55000000000000004"/>
    <row r="23291" x14ac:dyDescent="0.55000000000000004"/>
    <row r="23292" x14ac:dyDescent="0.55000000000000004"/>
    <row r="23293" x14ac:dyDescent="0.55000000000000004"/>
    <row r="23294" x14ac:dyDescent="0.55000000000000004"/>
    <row r="23295" x14ac:dyDescent="0.55000000000000004"/>
    <row r="23296" x14ac:dyDescent="0.55000000000000004"/>
    <row r="23297" x14ac:dyDescent="0.55000000000000004"/>
    <row r="23298" x14ac:dyDescent="0.55000000000000004"/>
    <row r="23299" x14ac:dyDescent="0.55000000000000004"/>
    <row r="23300" x14ac:dyDescent="0.55000000000000004"/>
    <row r="23301" x14ac:dyDescent="0.55000000000000004"/>
    <row r="23302" x14ac:dyDescent="0.55000000000000004"/>
    <row r="23303" x14ac:dyDescent="0.55000000000000004"/>
    <row r="23304" x14ac:dyDescent="0.55000000000000004"/>
    <row r="23305" x14ac:dyDescent="0.55000000000000004"/>
    <row r="23306" x14ac:dyDescent="0.55000000000000004"/>
    <row r="23307" x14ac:dyDescent="0.55000000000000004"/>
    <row r="23308" x14ac:dyDescent="0.55000000000000004"/>
    <row r="23309" x14ac:dyDescent="0.55000000000000004"/>
    <row r="23310" x14ac:dyDescent="0.55000000000000004"/>
    <row r="23311" x14ac:dyDescent="0.55000000000000004"/>
    <row r="23312" x14ac:dyDescent="0.55000000000000004"/>
    <row r="23313" x14ac:dyDescent="0.55000000000000004"/>
    <row r="23314" x14ac:dyDescent="0.55000000000000004"/>
    <row r="23315" x14ac:dyDescent="0.55000000000000004"/>
    <row r="23316" x14ac:dyDescent="0.55000000000000004"/>
    <row r="23317" x14ac:dyDescent="0.55000000000000004"/>
    <row r="23318" x14ac:dyDescent="0.55000000000000004"/>
    <row r="23319" x14ac:dyDescent="0.55000000000000004"/>
    <row r="23320" x14ac:dyDescent="0.55000000000000004"/>
    <row r="23321" x14ac:dyDescent="0.55000000000000004"/>
    <row r="23322" x14ac:dyDescent="0.55000000000000004"/>
    <row r="23323" x14ac:dyDescent="0.55000000000000004"/>
    <row r="23324" x14ac:dyDescent="0.55000000000000004"/>
    <row r="23325" x14ac:dyDescent="0.55000000000000004"/>
    <row r="23326" x14ac:dyDescent="0.55000000000000004"/>
    <row r="23327" x14ac:dyDescent="0.55000000000000004"/>
    <row r="23328" x14ac:dyDescent="0.55000000000000004"/>
    <row r="23329" x14ac:dyDescent="0.55000000000000004"/>
    <row r="23330" x14ac:dyDescent="0.55000000000000004"/>
    <row r="23331" x14ac:dyDescent="0.55000000000000004"/>
    <row r="23332" x14ac:dyDescent="0.55000000000000004"/>
    <row r="23333" x14ac:dyDescent="0.55000000000000004"/>
    <row r="23334" x14ac:dyDescent="0.55000000000000004"/>
    <row r="23335" x14ac:dyDescent="0.55000000000000004"/>
    <row r="23336" x14ac:dyDescent="0.55000000000000004"/>
    <row r="23337" x14ac:dyDescent="0.55000000000000004"/>
    <row r="23338" x14ac:dyDescent="0.55000000000000004"/>
    <row r="23339" x14ac:dyDescent="0.55000000000000004"/>
    <row r="23340" x14ac:dyDescent="0.55000000000000004"/>
    <row r="23341" x14ac:dyDescent="0.55000000000000004"/>
    <row r="23342" x14ac:dyDescent="0.55000000000000004"/>
    <row r="23343" x14ac:dyDescent="0.55000000000000004"/>
    <row r="23344" x14ac:dyDescent="0.55000000000000004"/>
    <row r="23345" x14ac:dyDescent="0.55000000000000004"/>
    <row r="23346" x14ac:dyDescent="0.55000000000000004"/>
    <row r="23347" x14ac:dyDescent="0.55000000000000004"/>
    <row r="23348" x14ac:dyDescent="0.55000000000000004"/>
    <row r="23349" x14ac:dyDescent="0.55000000000000004"/>
    <row r="23350" x14ac:dyDescent="0.55000000000000004"/>
    <row r="23351" x14ac:dyDescent="0.55000000000000004"/>
    <row r="23352" x14ac:dyDescent="0.55000000000000004"/>
    <row r="23353" x14ac:dyDescent="0.55000000000000004"/>
    <row r="23354" x14ac:dyDescent="0.55000000000000004"/>
    <row r="23355" x14ac:dyDescent="0.55000000000000004"/>
    <row r="23356" x14ac:dyDescent="0.55000000000000004"/>
    <row r="23357" x14ac:dyDescent="0.55000000000000004"/>
    <row r="23358" x14ac:dyDescent="0.55000000000000004"/>
    <row r="23359" x14ac:dyDescent="0.55000000000000004"/>
    <row r="23360" x14ac:dyDescent="0.55000000000000004"/>
    <row r="23361" x14ac:dyDescent="0.55000000000000004"/>
    <row r="23362" x14ac:dyDescent="0.55000000000000004"/>
    <row r="23363" x14ac:dyDescent="0.55000000000000004"/>
    <row r="23364" x14ac:dyDescent="0.55000000000000004"/>
    <row r="23365" x14ac:dyDescent="0.55000000000000004"/>
    <row r="23366" x14ac:dyDescent="0.55000000000000004"/>
    <row r="23367" x14ac:dyDescent="0.55000000000000004"/>
    <row r="23368" x14ac:dyDescent="0.55000000000000004"/>
    <row r="23369" x14ac:dyDescent="0.55000000000000004"/>
    <row r="23370" x14ac:dyDescent="0.55000000000000004"/>
    <row r="23371" x14ac:dyDescent="0.55000000000000004"/>
    <row r="23372" x14ac:dyDescent="0.55000000000000004"/>
    <row r="23373" x14ac:dyDescent="0.55000000000000004"/>
    <row r="23374" x14ac:dyDescent="0.55000000000000004"/>
    <row r="23375" x14ac:dyDescent="0.55000000000000004"/>
    <row r="23376" x14ac:dyDescent="0.55000000000000004"/>
    <row r="23377" x14ac:dyDescent="0.55000000000000004"/>
    <row r="23378" x14ac:dyDescent="0.55000000000000004"/>
    <row r="23379" x14ac:dyDescent="0.55000000000000004"/>
    <row r="23380" x14ac:dyDescent="0.55000000000000004"/>
    <row r="23381" x14ac:dyDescent="0.55000000000000004"/>
    <row r="23382" x14ac:dyDescent="0.55000000000000004"/>
    <row r="23383" x14ac:dyDescent="0.55000000000000004"/>
    <row r="23384" x14ac:dyDescent="0.55000000000000004"/>
    <row r="23385" x14ac:dyDescent="0.55000000000000004"/>
    <row r="23386" x14ac:dyDescent="0.55000000000000004"/>
    <row r="23387" x14ac:dyDescent="0.55000000000000004"/>
    <row r="23388" x14ac:dyDescent="0.55000000000000004"/>
    <row r="23389" x14ac:dyDescent="0.55000000000000004"/>
    <row r="23390" x14ac:dyDescent="0.55000000000000004"/>
    <row r="23391" x14ac:dyDescent="0.55000000000000004"/>
    <row r="23392" x14ac:dyDescent="0.55000000000000004"/>
    <row r="23393" x14ac:dyDescent="0.55000000000000004"/>
    <row r="23394" x14ac:dyDescent="0.55000000000000004"/>
    <row r="23395" x14ac:dyDescent="0.55000000000000004"/>
    <row r="23396" x14ac:dyDescent="0.55000000000000004"/>
    <row r="23397" x14ac:dyDescent="0.55000000000000004"/>
    <row r="23398" x14ac:dyDescent="0.55000000000000004"/>
    <row r="23399" x14ac:dyDescent="0.55000000000000004"/>
    <row r="23400" x14ac:dyDescent="0.55000000000000004"/>
    <row r="23401" x14ac:dyDescent="0.55000000000000004"/>
    <row r="23402" x14ac:dyDescent="0.55000000000000004"/>
    <row r="23403" x14ac:dyDescent="0.55000000000000004"/>
    <row r="23404" x14ac:dyDescent="0.55000000000000004"/>
    <row r="23405" x14ac:dyDescent="0.55000000000000004"/>
    <row r="23406" x14ac:dyDescent="0.55000000000000004"/>
    <row r="23407" x14ac:dyDescent="0.55000000000000004"/>
    <row r="23408" x14ac:dyDescent="0.55000000000000004"/>
    <row r="23409" x14ac:dyDescent="0.55000000000000004"/>
    <row r="23410" x14ac:dyDescent="0.55000000000000004"/>
    <row r="23411" x14ac:dyDescent="0.55000000000000004"/>
    <row r="23412" x14ac:dyDescent="0.55000000000000004"/>
    <row r="23413" x14ac:dyDescent="0.55000000000000004"/>
    <row r="23414" x14ac:dyDescent="0.55000000000000004"/>
    <row r="23415" x14ac:dyDescent="0.55000000000000004"/>
    <row r="23416" x14ac:dyDescent="0.55000000000000004"/>
    <row r="23417" x14ac:dyDescent="0.55000000000000004"/>
    <row r="23418" x14ac:dyDescent="0.55000000000000004"/>
    <row r="23419" x14ac:dyDescent="0.55000000000000004"/>
    <row r="23420" x14ac:dyDescent="0.55000000000000004"/>
    <row r="23421" x14ac:dyDescent="0.55000000000000004"/>
    <row r="23422" x14ac:dyDescent="0.55000000000000004"/>
    <row r="23423" x14ac:dyDescent="0.55000000000000004"/>
    <row r="23424" x14ac:dyDescent="0.55000000000000004"/>
    <row r="23425" x14ac:dyDescent="0.55000000000000004"/>
    <row r="23426" x14ac:dyDescent="0.55000000000000004"/>
    <row r="23427" x14ac:dyDescent="0.55000000000000004"/>
    <row r="23428" x14ac:dyDescent="0.55000000000000004"/>
    <row r="23429" x14ac:dyDescent="0.55000000000000004"/>
    <row r="23430" x14ac:dyDescent="0.55000000000000004"/>
    <row r="23431" x14ac:dyDescent="0.55000000000000004"/>
    <row r="23432" x14ac:dyDescent="0.55000000000000004"/>
    <row r="23433" x14ac:dyDescent="0.55000000000000004"/>
    <row r="23434" x14ac:dyDescent="0.55000000000000004"/>
    <row r="23435" x14ac:dyDescent="0.55000000000000004"/>
    <row r="23436" x14ac:dyDescent="0.55000000000000004"/>
    <row r="23437" x14ac:dyDescent="0.55000000000000004"/>
    <row r="23438" x14ac:dyDescent="0.55000000000000004"/>
    <row r="23439" x14ac:dyDescent="0.55000000000000004"/>
    <row r="23440" x14ac:dyDescent="0.55000000000000004"/>
    <row r="23441" x14ac:dyDescent="0.55000000000000004"/>
    <row r="23442" x14ac:dyDescent="0.55000000000000004"/>
    <row r="23443" x14ac:dyDescent="0.55000000000000004"/>
    <row r="23444" x14ac:dyDescent="0.55000000000000004"/>
    <row r="23445" x14ac:dyDescent="0.55000000000000004"/>
    <row r="23446" x14ac:dyDescent="0.55000000000000004"/>
    <row r="23447" x14ac:dyDescent="0.55000000000000004"/>
    <row r="23448" x14ac:dyDescent="0.55000000000000004"/>
    <row r="23449" x14ac:dyDescent="0.55000000000000004"/>
    <row r="23450" x14ac:dyDescent="0.55000000000000004"/>
    <row r="23451" x14ac:dyDescent="0.55000000000000004"/>
    <row r="23452" x14ac:dyDescent="0.55000000000000004"/>
    <row r="23453" x14ac:dyDescent="0.55000000000000004"/>
    <row r="23454" x14ac:dyDescent="0.55000000000000004"/>
    <row r="23455" x14ac:dyDescent="0.55000000000000004"/>
    <row r="23456" x14ac:dyDescent="0.55000000000000004"/>
    <row r="23457" x14ac:dyDescent="0.55000000000000004"/>
    <row r="23458" x14ac:dyDescent="0.55000000000000004"/>
    <row r="23459" x14ac:dyDescent="0.55000000000000004"/>
    <row r="23460" x14ac:dyDescent="0.55000000000000004"/>
    <row r="23461" x14ac:dyDescent="0.55000000000000004"/>
    <row r="23462" x14ac:dyDescent="0.55000000000000004"/>
    <row r="23463" x14ac:dyDescent="0.55000000000000004"/>
    <row r="23464" x14ac:dyDescent="0.55000000000000004"/>
    <row r="23465" x14ac:dyDescent="0.55000000000000004"/>
    <row r="23466" x14ac:dyDescent="0.55000000000000004"/>
    <row r="23467" x14ac:dyDescent="0.55000000000000004"/>
    <row r="23468" x14ac:dyDescent="0.55000000000000004"/>
    <row r="23469" x14ac:dyDescent="0.55000000000000004"/>
    <row r="23470" x14ac:dyDescent="0.55000000000000004"/>
    <row r="23471" x14ac:dyDescent="0.55000000000000004"/>
    <row r="23472" x14ac:dyDescent="0.55000000000000004"/>
    <row r="23473" x14ac:dyDescent="0.55000000000000004"/>
    <row r="23474" x14ac:dyDescent="0.55000000000000004"/>
    <row r="23475" x14ac:dyDescent="0.55000000000000004"/>
    <row r="23476" x14ac:dyDescent="0.55000000000000004"/>
    <row r="23477" x14ac:dyDescent="0.55000000000000004"/>
    <row r="23478" x14ac:dyDescent="0.55000000000000004"/>
    <row r="23479" x14ac:dyDescent="0.55000000000000004"/>
    <row r="23480" x14ac:dyDescent="0.55000000000000004"/>
    <row r="23481" x14ac:dyDescent="0.55000000000000004"/>
    <row r="23482" x14ac:dyDescent="0.55000000000000004"/>
    <row r="23483" x14ac:dyDescent="0.55000000000000004"/>
    <row r="23484" x14ac:dyDescent="0.55000000000000004"/>
    <row r="23485" x14ac:dyDescent="0.55000000000000004"/>
    <row r="23486" x14ac:dyDescent="0.55000000000000004"/>
    <row r="23487" x14ac:dyDescent="0.55000000000000004"/>
    <row r="23488" x14ac:dyDescent="0.55000000000000004"/>
    <row r="23489" x14ac:dyDescent="0.55000000000000004"/>
    <row r="23490" x14ac:dyDescent="0.55000000000000004"/>
    <row r="23491" x14ac:dyDescent="0.55000000000000004"/>
    <row r="23492" x14ac:dyDescent="0.55000000000000004"/>
    <row r="23493" x14ac:dyDescent="0.55000000000000004"/>
    <row r="23494" x14ac:dyDescent="0.55000000000000004"/>
    <row r="23495" x14ac:dyDescent="0.55000000000000004"/>
    <row r="23496" x14ac:dyDescent="0.55000000000000004"/>
    <row r="23497" x14ac:dyDescent="0.55000000000000004"/>
    <row r="23498" x14ac:dyDescent="0.55000000000000004"/>
    <row r="23499" x14ac:dyDescent="0.55000000000000004"/>
    <row r="23500" x14ac:dyDescent="0.55000000000000004"/>
    <row r="23501" x14ac:dyDescent="0.55000000000000004"/>
    <row r="23502" x14ac:dyDescent="0.55000000000000004"/>
    <row r="23503" x14ac:dyDescent="0.55000000000000004"/>
    <row r="23504" x14ac:dyDescent="0.55000000000000004"/>
    <row r="23505" x14ac:dyDescent="0.55000000000000004"/>
    <row r="23506" x14ac:dyDescent="0.55000000000000004"/>
    <row r="23507" x14ac:dyDescent="0.55000000000000004"/>
    <row r="23508" x14ac:dyDescent="0.55000000000000004"/>
    <row r="23509" x14ac:dyDescent="0.55000000000000004"/>
    <row r="23510" x14ac:dyDescent="0.55000000000000004"/>
    <row r="23511" x14ac:dyDescent="0.55000000000000004"/>
    <row r="23512" x14ac:dyDescent="0.55000000000000004"/>
    <row r="23513" x14ac:dyDescent="0.55000000000000004"/>
    <row r="23514" x14ac:dyDescent="0.55000000000000004"/>
    <row r="23515" x14ac:dyDescent="0.55000000000000004"/>
    <row r="23516" x14ac:dyDescent="0.55000000000000004"/>
    <row r="23517" x14ac:dyDescent="0.55000000000000004"/>
    <row r="23518" x14ac:dyDescent="0.55000000000000004"/>
    <row r="23519" x14ac:dyDescent="0.55000000000000004"/>
    <row r="23520" x14ac:dyDescent="0.55000000000000004"/>
    <row r="23521" x14ac:dyDescent="0.55000000000000004"/>
    <row r="23522" x14ac:dyDescent="0.55000000000000004"/>
    <row r="23523" x14ac:dyDescent="0.55000000000000004"/>
    <row r="23524" x14ac:dyDescent="0.55000000000000004"/>
    <row r="23525" x14ac:dyDescent="0.55000000000000004"/>
    <row r="23526" x14ac:dyDescent="0.55000000000000004"/>
    <row r="23527" x14ac:dyDescent="0.55000000000000004"/>
    <row r="23528" x14ac:dyDescent="0.55000000000000004"/>
    <row r="23529" x14ac:dyDescent="0.55000000000000004"/>
    <row r="23530" x14ac:dyDescent="0.55000000000000004"/>
    <row r="23531" x14ac:dyDescent="0.55000000000000004"/>
    <row r="23532" x14ac:dyDescent="0.55000000000000004"/>
    <row r="23533" x14ac:dyDescent="0.55000000000000004"/>
    <row r="23534" x14ac:dyDescent="0.55000000000000004"/>
    <row r="23535" x14ac:dyDescent="0.55000000000000004"/>
    <row r="23536" x14ac:dyDescent="0.55000000000000004"/>
    <row r="23537" x14ac:dyDescent="0.55000000000000004"/>
    <row r="23538" x14ac:dyDescent="0.55000000000000004"/>
    <row r="23539" x14ac:dyDescent="0.55000000000000004"/>
    <row r="23540" x14ac:dyDescent="0.55000000000000004"/>
    <row r="23541" x14ac:dyDescent="0.55000000000000004"/>
    <row r="23542" x14ac:dyDescent="0.55000000000000004"/>
    <row r="23543" x14ac:dyDescent="0.55000000000000004"/>
    <row r="23544" x14ac:dyDescent="0.55000000000000004"/>
    <row r="23545" x14ac:dyDescent="0.55000000000000004"/>
    <row r="23546" x14ac:dyDescent="0.55000000000000004"/>
    <row r="23547" x14ac:dyDescent="0.55000000000000004"/>
    <row r="23548" x14ac:dyDescent="0.55000000000000004"/>
    <row r="23549" x14ac:dyDescent="0.55000000000000004"/>
    <row r="23550" x14ac:dyDescent="0.55000000000000004"/>
    <row r="23551" x14ac:dyDescent="0.55000000000000004"/>
    <row r="23552" x14ac:dyDescent="0.55000000000000004"/>
    <row r="23553" x14ac:dyDescent="0.55000000000000004"/>
    <row r="23554" x14ac:dyDescent="0.55000000000000004"/>
    <row r="23555" x14ac:dyDescent="0.55000000000000004"/>
    <row r="23556" x14ac:dyDescent="0.55000000000000004"/>
    <row r="23557" x14ac:dyDescent="0.55000000000000004"/>
    <row r="23558" x14ac:dyDescent="0.55000000000000004"/>
    <row r="23559" x14ac:dyDescent="0.55000000000000004"/>
    <row r="23560" x14ac:dyDescent="0.55000000000000004"/>
    <row r="23561" x14ac:dyDescent="0.55000000000000004"/>
    <row r="23562" x14ac:dyDescent="0.55000000000000004"/>
    <row r="23563" x14ac:dyDescent="0.55000000000000004"/>
    <row r="23564" x14ac:dyDescent="0.55000000000000004"/>
    <row r="23565" x14ac:dyDescent="0.55000000000000004"/>
    <row r="23566" x14ac:dyDescent="0.55000000000000004"/>
    <row r="23567" x14ac:dyDescent="0.55000000000000004"/>
    <row r="23568" x14ac:dyDescent="0.55000000000000004"/>
    <row r="23569" x14ac:dyDescent="0.55000000000000004"/>
    <row r="23570" x14ac:dyDescent="0.55000000000000004"/>
    <row r="23571" x14ac:dyDescent="0.55000000000000004"/>
    <row r="23572" x14ac:dyDescent="0.55000000000000004"/>
    <row r="23573" x14ac:dyDescent="0.55000000000000004"/>
    <row r="23574" x14ac:dyDescent="0.55000000000000004"/>
    <row r="23575" x14ac:dyDescent="0.55000000000000004"/>
    <row r="23576" x14ac:dyDescent="0.55000000000000004"/>
    <row r="23577" x14ac:dyDescent="0.55000000000000004"/>
    <row r="23578" x14ac:dyDescent="0.55000000000000004"/>
    <row r="23579" x14ac:dyDescent="0.55000000000000004"/>
    <row r="23580" x14ac:dyDescent="0.55000000000000004"/>
    <row r="23581" x14ac:dyDescent="0.55000000000000004"/>
    <row r="23582" x14ac:dyDescent="0.55000000000000004"/>
    <row r="23583" x14ac:dyDescent="0.55000000000000004"/>
    <row r="23584" x14ac:dyDescent="0.55000000000000004"/>
    <row r="23585" x14ac:dyDescent="0.55000000000000004"/>
    <row r="23586" x14ac:dyDescent="0.55000000000000004"/>
    <row r="23587" x14ac:dyDescent="0.55000000000000004"/>
    <row r="23588" x14ac:dyDescent="0.55000000000000004"/>
    <row r="23589" x14ac:dyDescent="0.55000000000000004"/>
    <row r="23590" x14ac:dyDescent="0.55000000000000004"/>
    <row r="23591" x14ac:dyDescent="0.55000000000000004"/>
    <row r="23592" x14ac:dyDescent="0.55000000000000004"/>
    <row r="23593" x14ac:dyDescent="0.55000000000000004"/>
    <row r="23594" x14ac:dyDescent="0.55000000000000004"/>
    <row r="23595" x14ac:dyDescent="0.55000000000000004"/>
    <row r="23596" x14ac:dyDescent="0.55000000000000004"/>
    <row r="23597" x14ac:dyDescent="0.55000000000000004"/>
    <row r="23598" x14ac:dyDescent="0.55000000000000004"/>
    <row r="23599" x14ac:dyDescent="0.55000000000000004"/>
    <row r="23600" x14ac:dyDescent="0.55000000000000004"/>
    <row r="23601" x14ac:dyDescent="0.55000000000000004"/>
    <row r="23602" x14ac:dyDescent="0.55000000000000004"/>
    <row r="23603" x14ac:dyDescent="0.55000000000000004"/>
    <row r="23604" x14ac:dyDescent="0.55000000000000004"/>
    <row r="23605" x14ac:dyDescent="0.55000000000000004"/>
    <row r="23606" x14ac:dyDescent="0.55000000000000004"/>
    <row r="23607" x14ac:dyDescent="0.55000000000000004"/>
    <row r="23608" x14ac:dyDescent="0.55000000000000004"/>
    <row r="23609" x14ac:dyDescent="0.55000000000000004"/>
    <row r="23610" x14ac:dyDescent="0.55000000000000004"/>
    <row r="23611" x14ac:dyDescent="0.55000000000000004"/>
    <row r="23612" x14ac:dyDescent="0.55000000000000004"/>
    <row r="23613" x14ac:dyDescent="0.55000000000000004"/>
    <row r="23614" x14ac:dyDescent="0.55000000000000004"/>
    <row r="23615" x14ac:dyDescent="0.55000000000000004"/>
    <row r="23616" x14ac:dyDescent="0.55000000000000004"/>
    <row r="23617" x14ac:dyDescent="0.55000000000000004"/>
    <row r="23618" x14ac:dyDescent="0.55000000000000004"/>
    <row r="23619" x14ac:dyDescent="0.55000000000000004"/>
    <row r="23620" x14ac:dyDescent="0.55000000000000004"/>
    <row r="23621" x14ac:dyDescent="0.55000000000000004"/>
    <row r="23622" x14ac:dyDescent="0.55000000000000004"/>
    <row r="23623" x14ac:dyDescent="0.55000000000000004"/>
    <row r="23624" x14ac:dyDescent="0.55000000000000004"/>
    <row r="23625" x14ac:dyDescent="0.55000000000000004"/>
    <row r="23626" x14ac:dyDescent="0.55000000000000004"/>
    <row r="23627" x14ac:dyDescent="0.55000000000000004"/>
    <row r="23628" x14ac:dyDescent="0.55000000000000004"/>
    <row r="23629" x14ac:dyDescent="0.55000000000000004"/>
    <row r="23630" x14ac:dyDescent="0.55000000000000004"/>
    <row r="23631" x14ac:dyDescent="0.55000000000000004"/>
    <row r="23632" x14ac:dyDescent="0.55000000000000004"/>
    <row r="23633" x14ac:dyDescent="0.55000000000000004"/>
    <row r="23634" x14ac:dyDescent="0.55000000000000004"/>
    <row r="23635" x14ac:dyDescent="0.55000000000000004"/>
    <row r="23636" x14ac:dyDescent="0.55000000000000004"/>
    <row r="23637" x14ac:dyDescent="0.55000000000000004"/>
    <row r="23638" x14ac:dyDescent="0.55000000000000004"/>
    <row r="23639" x14ac:dyDescent="0.55000000000000004"/>
    <row r="23640" x14ac:dyDescent="0.55000000000000004"/>
    <row r="23641" x14ac:dyDescent="0.55000000000000004"/>
    <row r="23642" x14ac:dyDescent="0.55000000000000004"/>
    <row r="23643" x14ac:dyDescent="0.55000000000000004"/>
    <row r="23644" x14ac:dyDescent="0.55000000000000004"/>
    <row r="23645" x14ac:dyDescent="0.55000000000000004"/>
    <row r="23646" x14ac:dyDescent="0.55000000000000004"/>
    <row r="23647" x14ac:dyDescent="0.55000000000000004"/>
    <row r="23648" x14ac:dyDescent="0.55000000000000004"/>
    <row r="23649" x14ac:dyDescent="0.55000000000000004"/>
    <row r="23650" x14ac:dyDescent="0.55000000000000004"/>
    <row r="23651" x14ac:dyDescent="0.55000000000000004"/>
    <row r="23652" x14ac:dyDescent="0.55000000000000004"/>
    <row r="23653" x14ac:dyDescent="0.55000000000000004"/>
    <row r="23654" x14ac:dyDescent="0.55000000000000004"/>
    <row r="23655" x14ac:dyDescent="0.55000000000000004"/>
    <row r="23656" x14ac:dyDescent="0.55000000000000004"/>
    <row r="23657" x14ac:dyDescent="0.55000000000000004"/>
    <row r="23658" x14ac:dyDescent="0.55000000000000004"/>
    <row r="23659" x14ac:dyDescent="0.55000000000000004"/>
    <row r="23660" x14ac:dyDescent="0.55000000000000004"/>
    <row r="23661" x14ac:dyDescent="0.55000000000000004"/>
    <row r="23662" x14ac:dyDescent="0.55000000000000004"/>
    <row r="23663" x14ac:dyDescent="0.55000000000000004"/>
    <row r="23664" x14ac:dyDescent="0.55000000000000004"/>
    <row r="23665" x14ac:dyDescent="0.55000000000000004"/>
    <row r="23666" x14ac:dyDescent="0.55000000000000004"/>
    <row r="23667" x14ac:dyDescent="0.55000000000000004"/>
    <row r="23668" x14ac:dyDescent="0.55000000000000004"/>
    <row r="23669" x14ac:dyDescent="0.55000000000000004"/>
    <row r="23670" x14ac:dyDescent="0.55000000000000004"/>
    <row r="23671" x14ac:dyDescent="0.55000000000000004"/>
    <row r="23672" x14ac:dyDescent="0.55000000000000004"/>
    <row r="23673" x14ac:dyDescent="0.55000000000000004"/>
    <row r="23674" x14ac:dyDescent="0.55000000000000004"/>
    <row r="23675" x14ac:dyDescent="0.55000000000000004"/>
    <row r="23676" x14ac:dyDescent="0.55000000000000004"/>
    <row r="23677" x14ac:dyDescent="0.55000000000000004"/>
    <row r="23678" x14ac:dyDescent="0.55000000000000004"/>
    <row r="23679" x14ac:dyDescent="0.55000000000000004"/>
    <row r="23680" x14ac:dyDescent="0.55000000000000004"/>
    <row r="23681" x14ac:dyDescent="0.55000000000000004"/>
    <row r="23682" x14ac:dyDescent="0.55000000000000004"/>
    <row r="23683" x14ac:dyDescent="0.55000000000000004"/>
    <row r="23684" x14ac:dyDescent="0.55000000000000004"/>
    <row r="23685" x14ac:dyDescent="0.55000000000000004"/>
    <row r="23686" x14ac:dyDescent="0.55000000000000004"/>
    <row r="23687" x14ac:dyDescent="0.55000000000000004"/>
    <row r="23688" x14ac:dyDescent="0.55000000000000004"/>
    <row r="23689" x14ac:dyDescent="0.55000000000000004"/>
    <row r="23690" x14ac:dyDescent="0.55000000000000004"/>
    <row r="23691" x14ac:dyDescent="0.55000000000000004"/>
    <row r="23692" x14ac:dyDescent="0.55000000000000004"/>
    <row r="23693" x14ac:dyDescent="0.55000000000000004"/>
    <row r="23694" x14ac:dyDescent="0.55000000000000004"/>
    <row r="23695" x14ac:dyDescent="0.55000000000000004"/>
    <row r="23696" x14ac:dyDescent="0.55000000000000004"/>
    <row r="23697" x14ac:dyDescent="0.55000000000000004"/>
    <row r="23698" x14ac:dyDescent="0.55000000000000004"/>
    <row r="23699" x14ac:dyDescent="0.55000000000000004"/>
    <row r="23700" x14ac:dyDescent="0.55000000000000004"/>
    <row r="23701" x14ac:dyDescent="0.55000000000000004"/>
    <row r="23702" x14ac:dyDescent="0.55000000000000004"/>
    <row r="23703" x14ac:dyDescent="0.55000000000000004"/>
    <row r="23704" x14ac:dyDescent="0.55000000000000004"/>
    <row r="23705" x14ac:dyDescent="0.55000000000000004"/>
    <row r="23706" x14ac:dyDescent="0.55000000000000004"/>
    <row r="23707" x14ac:dyDescent="0.55000000000000004"/>
    <row r="23708" x14ac:dyDescent="0.55000000000000004"/>
    <row r="23709" x14ac:dyDescent="0.55000000000000004"/>
    <row r="23710" x14ac:dyDescent="0.55000000000000004"/>
    <row r="23711" x14ac:dyDescent="0.55000000000000004"/>
    <row r="23712" x14ac:dyDescent="0.55000000000000004"/>
    <row r="23713" x14ac:dyDescent="0.55000000000000004"/>
    <row r="23714" x14ac:dyDescent="0.55000000000000004"/>
    <row r="23715" x14ac:dyDescent="0.55000000000000004"/>
    <row r="23716" x14ac:dyDescent="0.55000000000000004"/>
    <row r="23717" x14ac:dyDescent="0.55000000000000004"/>
    <row r="23718" x14ac:dyDescent="0.55000000000000004"/>
    <row r="23719" x14ac:dyDescent="0.55000000000000004"/>
    <row r="23720" x14ac:dyDescent="0.55000000000000004"/>
    <row r="23721" x14ac:dyDescent="0.55000000000000004"/>
    <row r="23722" x14ac:dyDescent="0.55000000000000004"/>
    <row r="23723" x14ac:dyDescent="0.55000000000000004"/>
    <row r="23724" x14ac:dyDescent="0.55000000000000004"/>
    <row r="23725" x14ac:dyDescent="0.55000000000000004"/>
    <row r="23726" x14ac:dyDescent="0.55000000000000004"/>
    <row r="23727" x14ac:dyDescent="0.55000000000000004"/>
    <row r="23728" x14ac:dyDescent="0.55000000000000004"/>
    <row r="23729" x14ac:dyDescent="0.55000000000000004"/>
    <row r="23730" x14ac:dyDescent="0.55000000000000004"/>
    <row r="23731" x14ac:dyDescent="0.55000000000000004"/>
    <row r="23732" x14ac:dyDescent="0.55000000000000004"/>
    <row r="23733" x14ac:dyDescent="0.55000000000000004"/>
    <row r="23734" x14ac:dyDescent="0.55000000000000004"/>
    <row r="23735" x14ac:dyDescent="0.55000000000000004"/>
    <row r="23736" x14ac:dyDescent="0.55000000000000004"/>
    <row r="23737" x14ac:dyDescent="0.55000000000000004"/>
    <row r="23738" x14ac:dyDescent="0.55000000000000004"/>
    <row r="23739" x14ac:dyDescent="0.55000000000000004"/>
    <row r="23740" x14ac:dyDescent="0.55000000000000004"/>
    <row r="23741" x14ac:dyDescent="0.55000000000000004"/>
    <row r="23742" x14ac:dyDescent="0.55000000000000004"/>
    <row r="23743" x14ac:dyDescent="0.55000000000000004"/>
    <row r="23744" x14ac:dyDescent="0.55000000000000004"/>
    <row r="23745" x14ac:dyDescent="0.55000000000000004"/>
    <row r="23746" x14ac:dyDescent="0.55000000000000004"/>
    <row r="23747" x14ac:dyDescent="0.55000000000000004"/>
    <row r="23748" x14ac:dyDescent="0.55000000000000004"/>
    <row r="23749" x14ac:dyDescent="0.55000000000000004"/>
    <row r="23750" x14ac:dyDescent="0.55000000000000004"/>
    <row r="23751" x14ac:dyDescent="0.55000000000000004"/>
    <row r="23752" x14ac:dyDescent="0.55000000000000004"/>
    <row r="23753" x14ac:dyDescent="0.55000000000000004"/>
    <row r="23754" x14ac:dyDescent="0.55000000000000004"/>
    <row r="23755" x14ac:dyDescent="0.55000000000000004"/>
    <row r="23756" x14ac:dyDescent="0.55000000000000004"/>
    <row r="23757" x14ac:dyDescent="0.55000000000000004"/>
    <row r="23758" x14ac:dyDescent="0.55000000000000004"/>
    <row r="23759" x14ac:dyDescent="0.55000000000000004"/>
    <row r="23760" x14ac:dyDescent="0.55000000000000004"/>
    <row r="23761" x14ac:dyDescent="0.55000000000000004"/>
    <row r="23762" x14ac:dyDescent="0.55000000000000004"/>
    <row r="23763" x14ac:dyDescent="0.55000000000000004"/>
    <row r="23764" x14ac:dyDescent="0.55000000000000004"/>
    <row r="23765" x14ac:dyDescent="0.55000000000000004"/>
    <row r="23766" x14ac:dyDescent="0.55000000000000004"/>
    <row r="23767" x14ac:dyDescent="0.55000000000000004"/>
    <row r="23768" x14ac:dyDescent="0.55000000000000004"/>
    <row r="23769" x14ac:dyDescent="0.55000000000000004"/>
    <row r="23770" x14ac:dyDescent="0.55000000000000004"/>
    <row r="23771" x14ac:dyDescent="0.55000000000000004"/>
    <row r="23772" x14ac:dyDescent="0.55000000000000004"/>
    <row r="23773" x14ac:dyDescent="0.55000000000000004"/>
    <row r="23774" x14ac:dyDescent="0.55000000000000004"/>
    <row r="23775" x14ac:dyDescent="0.55000000000000004"/>
    <row r="23776" x14ac:dyDescent="0.55000000000000004"/>
    <row r="23777" x14ac:dyDescent="0.55000000000000004"/>
    <row r="23778" x14ac:dyDescent="0.55000000000000004"/>
    <row r="23779" x14ac:dyDescent="0.55000000000000004"/>
    <row r="23780" x14ac:dyDescent="0.55000000000000004"/>
    <row r="23781" x14ac:dyDescent="0.55000000000000004"/>
    <row r="23782" x14ac:dyDescent="0.55000000000000004"/>
    <row r="23783" x14ac:dyDescent="0.55000000000000004"/>
    <row r="23784" x14ac:dyDescent="0.55000000000000004"/>
    <row r="23785" x14ac:dyDescent="0.55000000000000004"/>
    <row r="23786" x14ac:dyDescent="0.55000000000000004"/>
    <row r="23787" x14ac:dyDescent="0.55000000000000004"/>
    <row r="23788" x14ac:dyDescent="0.55000000000000004"/>
    <row r="23789" x14ac:dyDescent="0.55000000000000004"/>
    <row r="23790" x14ac:dyDescent="0.55000000000000004"/>
    <row r="23791" x14ac:dyDescent="0.55000000000000004"/>
    <row r="23792" x14ac:dyDescent="0.55000000000000004"/>
    <row r="23793" x14ac:dyDescent="0.55000000000000004"/>
    <row r="23794" x14ac:dyDescent="0.55000000000000004"/>
    <row r="23795" x14ac:dyDescent="0.55000000000000004"/>
    <row r="23796" x14ac:dyDescent="0.55000000000000004"/>
    <row r="23797" x14ac:dyDescent="0.55000000000000004"/>
    <row r="23798" x14ac:dyDescent="0.55000000000000004"/>
    <row r="23799" x14ac:dyDescent="0.55000000000000004"/>
    <row r="23800" x14ac:dyDescent="0.55000000000000004"/>
    <row r="23801" x14ac:dyDescent="0.55000000000000004"/>
    <row r="23802" x14ac:dyDescent="0.55000000000000004"/>
    <row r="23803" x14ac:dyDescent="0.55000000000000004"/>
    <row r="23804" x14ac:dyDescent="0.55000000000000004"/>
    <row r="23805" x14ac:dyDescent="0.55000000000000004"/>
    <row r="23806" x14ac:dyDescent="0.55000000000000004"/>
    <row r="23807" x14ac:dyDescent="0.55000000000000004"/>
    <row r="23808" x14ac:dyDescent="0.55000000000000004"/>
    <row r="23809" x14ac:dyDescent="0.55000000000000004"/>
    <row r="23810" x14ac:dyDescent="0.55000000000000004"/>
    <row r="23811" x14ac:dyDescent="0.55000000000000004"/>
    <row r="23812" x14ac:dyDescent="0.55000000000000004"/>
    <row r="23813" x14ac:dyDescent="0.55000000000000004"/>
    <row r="23814" x14ac:dyDescent="0.55000000000000004"/>
    <row r="23815" x14ac:dyDescent="0.55000000000000004"/>
    <row r="23816" x14ac:dyDescent="0.55000000000000004"/>
    <row r="23817" x14ac:dyDescent="0.55000000000000004"/>
    <row r="23818" x14ac:dyDescent="0.55000000000000004"/>
    <row r="23819" x14ac:dyDescent="0.55000000000000004"/>
    <row r="23820" x14ac:dyDescent="0.55000000000000004"/>
    <row r="23821" x14ac:dyDescent="0.55000000000000004"/>
    <row r="23822" x14ac:dyDescent="0.55000000000000004"/>
    <row r="23823" x14ac:dyDescent="0.55000000000000004"/>
    <row r="23824" x14ac:dyDescent="0.55000000000000004"/>
    <row r="23825" x14ac:dyDescent="0.55000000000000004"/>
    <row r="23826" x14ac:dyDescent="0.55000000000000004"/>
    <row r="23827" x14ac:dyDescent="0.55000000000000004"/>
    <row r="23828" x14ac:dyDescent="0.55000000000000004"/>
    <row r="23829" x14ac:dyDescent="0.55000000000000004"/>
    <row r="23830" x14ac:dyDescent="0.55000000000000004"/>
    <row r="23831" x14ac:dyDescent="0.55000000000000004"/>
    <row r="23832" x14ac:dyDescent="0.55000000000000004"/>
    <row r="23833" x14ac:dyDescent="0.55000000000000004"/>
    <row r="23834" x14ac:dyDescent="0.55000000000000004"/>
    <row r="23835" x14ac:dyDescent="0.55000000000000004"/>
    <row r="23836" x14ac:dyDescent="0.55000000000000004"/>
    <row r="23837" x14ac:dyDescent="0.55000000000000004"/>
    <row r="23838" x14ac:dyDescent="0.55000000000000004"/>
    <row r="23839" x14ac:dyDescent="0.55000000000000004"/>
    <row r="23840" x14ac:dyDescent="0.55000000000000004"/>
    <row r="23841" x14ac:dyDescent="0.55000000000000004"/>
    <row r="23842" x14ac:dyDescent="0.55000000000000004"/>
    <row r="23843" x14ac:dyDescent="0.55000000000000004"/>
    <row r="23844" x14ac:dyDescent="0.55000000000000004"/>
    <row r="23845" x14ac:dyDescent="0.55000000000000004"/>
    <row r="23846" x14ac:dyDescent="0.55000000000000004"/>
    <row r="23847" x14ac:dyDescent="0.55000000000000004"/>
    <row r="23848" x14ac:dyDescent="0.55000000000000004"/>
    <row r="23849" x14ac:dyDescent="0.55000000000000004"/>
    <row r="23850" x14ac:dyDescent="0.55000000000000004"/>
    <row r="23851" x14ac:dyDescent="0.55000000000000004"/>
    <row r="23852" x14ac:dyDescent="0.55000000000000004"/>
    <row r="23853" x14ac:dyDescent="0.55000000000000004"/>
    <row r="23854" x14ac:dyDescent="0.55000000000000004"/>
    <row r="23855" x14ac:dyDescent="0.55000000000000004"/>
    <row r="23856" x14ac:dyDescent="0.55000000000000004"/>
    <row r="23857" x14ac:dyDescent="0.55000000000000004"/>
    <row r="23858" x14ac:dyDescent="0.55000000000000004"/>
    <row r="23859" x14ac:dyDescent="0.55000000000000004"/>
    <row r="23860" x14ac:dyDescent="0.55000000000000004"/>
    <row r="23861" x14ac:dyDescent="0.55000000000000004"/>
    <row r="23862" x14ac:dyDescent="0.55000000000000004"/>
    <row r="23863" x14ac:dyDescent="0.55000000000000004"/>
    <row r="23864" x14ac:dyDescent="0.55000000000000004"/>
    <row r="23865" x14ac:dyDescent="0.55000000000000004"/>
    <row r="23866" x14ac:dyDescent="0.55000000000000004"/>
    <row r="23867" x14ac:dyDescent="0.55000000000000004"/>
    <row r="23868" x14ac:dyDescent="0.55000000000000004"/>
    <row r="23869" x14ac:dyDescent="0.55000000000000004"/>
    <row r="23870" x14ac:dyDescent="0.55000000000000004"/>
    <row r="23871" x14ac:dyDescent="0.55000000000000004"/>
    <row r="23872" x14ac:dyDescent="0.55000000000000004"/>
    <row r="23873" x14ac:dyDescent="0.55000000000000004"/>
    <row r="23874" x14ac:dyDescent="0.55000000000000004"/>
    <row r="23875" x14ac:dyDescent="0.55000000000000004"/>
    <row r="23876" x14ac:dyDescent="0.55000000000000004"/>
    <row r="23877" x14ac:dyDescent="0.55000000000000004"/>
    <row r="23878" x14ac:dyDescent="0.55000000000000004"/>
    <row r="23879" x14ac:dyDescent="0.55000000000000004"/>
    <row r="23880" x14ac:dyDescent="0.55000000000000004"/>
    <row r="23881" x14ac:dyDescent="0.55000000000000004"/>
    <row r="23882" x14ac:dyDescent="0.55000000000000004"/>
    <row r="23883" x14ac:dyDescent="0.55000000000000004"/>
    <row r="23884" x14ac:dyDescent="0.55000000000000004"/>
    <row r="23885" x14ac:dyDescent="0.55000000000000004"/>
    <row r="23886" x14ac:dyDescent="0.55000000000000004"/>
    <row r="23887" x14ac:dyDescent="0.55000000000000004"/>
    <row r="23888" x14ac:dyDescent="0.55000000000000004"/>
    <row r="23889" x14ac:dyDescent="0.55000000000000004"/>
    <row r="23890" x14ac:dyDescent="0.55000000000000004"/>
    <row r="23891" x14ac:dyDescent="0.55000000000000004"/>
    <row r="23892" x14ac:dyDescent="0.55000000000000004"/>
    <row r="23893" x14ac:dyDescent="0.55000000000000004"/>
    <row r="23894" x14ac:dyDescent="0.55000000000000004"/>
    <row r="23895" x14ac:dyDescent="0.55000000000000004"/>
    <row r="23896" x14ac:dyDescent="0.55000000000000004"/>
    <row r="23897" x14ac:dyDescent="0.55000000000000004"/>
    <row r="23898" x14ac:dyDescent="0.55000000000000004"/>
    <row r="23899" x14ac:dyDescent="0.55000000000000004"/>
    <row r="23900" x14ac:dyDescent="0.55000000000000004"/>
    <row r="23901" x14ac:dyDescent="0.55000000000000004"/>
    <row r="23902" x14ac:dyDescent="0.55000000000000004"/>
    <row r="23903" x14ac:dyDescent="0.55000000000000004"/>
    <row r="23904" x14ac:dyDescent="0.55000000000000004"/>
    <row r="23905" x14ac:dyDescent="0.55000000000000004"/>
    <row r="23906" x14ac:dyDescent="0.55000000000000004"/>
    <row r="23907" x14ac:dyDescent="0.55000000000000004"/>
    <row r="23908" x14ac:dyDescent="0.55000000000000004"/>
    <row r="23909" x14ac:dyDescent="0.55000000000000004"/>
    <row r="23910" x14ac:dyDescent="0.55000000000000004"/>
    <row r="23911" x14ac:dyDescent="0.55000000000000004"/>
    <row r="23912" x14ac:dyDescent="0.55000000000000004"/>
    <row r="23913" x14ac:dyDescent="0.55000000000000004"/>
    <row r="23914" x14ac:dyDescent="0.55000000000000004"/>
    <row r="23915" x14ac:dyDescent="0.55000000000000004"/>
    <row r="23916" x14ac:dyDescent="0.55000000000000004"/>
    <row r="23917" x14ac:dyDescent="0.55000000000000004"/>
    <row r="23918" x14ac:dyDescent="0.55000000000000004"/>
    <row r="23919" x14ac:dyDescent="0.55000000000000004"/>
    <row r="23920" x14ac:dyDescent="0.55000000000000004"/>
    <row r="23921" x14ac:dyDescent="0.55000000000000004"/>
    <row r="23922" x14ac:dyDescent="0.55000000000000004"/>
    <row r="23923" x14ac:dyDescent="0.55000000000000004"/>
    <row r="23924" x14ac:dyDescent="0.55000000000000004"/>
    <row r="23925" x14ac:dyDescent="0.55000000000000004"/>
    <row r="23926" x14ac:dyDescent="0.55000000000000004"/>
    <row r="23927" x14ac:dyDescent="0.55000000000000004"/>
    <row r="23928" x14ac:dyDescent="0.55000000000000004"/>
    <row r="23929" x14ac:dyDescent="0.55000000000000004"/>
    <row r="23930" x14ac:dyDescent="0.55000000000000004"/>
    <row r="23931" x14ac:dyDescent="0.55000000000000004"/>
    <row r="23932" x14ac:dyDescent="0.55000000000000004"/>
    <row r="23933" x14ac:dyDescent="0.55000000000000004"/>
    <row r="23934" x14ac:dyDescent="0.55000000000000004"/>
    <row r="23935" x14ac:dyDescent="0.55000000000000004"/>
    <row r="23936" x14ac:dyDescent="0.55000000000000004"/>
    <row r="23937" x14ac:dyDescent="0.55000000000000004"/>
    <row r="23938" x14ac:dyDescent="0.55000000000000004"/>
    <row r="23939" x14ac:dyDescent="0.55000000000000004"/>
    <row r="23940" x14ac:dyDescent="0.55000000000000004"/>
    <row r="23941" x14ac:dyDescent="0.55000000000000004"/>
    <row r="23942" x14ac:dyDescent="0.55000000000000004"/>
    <row r="23943" x14ac:dyDescent="0.55000000000000004"/>
    <row r="23944" x14ac:dyDescent="0.55000000000000004"/>
    <row r="23945" x14ac:dyDescent="0.55000000000000004"/>
    <row r="23946" x14ac:dyDescent="0.55000000000000004"/>
    <row r="23947" x14ac:dyDescent="0.55000000000000004"/>
    <row r="23948" x14ac:dyDescent="0.55000000000000004"/>
    <row r="23949" x14ac:dyDescent="0.55000000000000004"/>
    <row r="23950" x14ac:dyDescent="0.55000000000000004"/>
    <row r="23951" x14ac:dyDescent="0.55000000000000004"/>
    <row r="23952" x14ac:dyDescent="0.55000000000000004"/>
    <row r="23953" x14ac:dyDescent="0.55000000000000004"/>
    <row r="23954" x14ac:dyDescent="0.55000000000000004"/>
    <row r="23955" x14ac:dyDescent="0.55000000000000004"/>
    <row r="23956" x14ac:dyDescent="0.55000000000000004"/>
    <row r="23957" x14ac:dyDescent="0.55000000000000004"/>
    <row r="23958" x14ac:dyDescent="0.55000000000000004"/>
    <row r="23959" x14ac:dyDescent="0.55000000000000004"/>
    <row r="23960" x14ac:dyDescent="0.55000000000000004"/>
    <row r="23961" x14ac:dyDescent="0.55000000000000004"/>
    <row r="23962" x14ac:dyDescent="0.55000000000000004"/>
    <row r="23963" x14ac:dyDescent="0.55000000000000004"/>
    <row r="23964" x14ac:dyDescent="0.55000000000000004"/>
    <row r="23965" x14ac:dyDescent="0.55000000000000004"/>
    <row r="23966" x14ac:dyDescent="0.55000000000000004"/>
    <row r="23967" x14ac:dyDescent="0.55000000000000004"/>
    <row r="23968" x14ac:dyDescent="0.55000000000000004"/>
    <row r="23969" x14ac:dyDescent="0.55000000000000004"/>
    <row r="23970" x14ac:dyDescent="0.55000000000000004"/>
    <row r="23971" x14ac:dyDescent="0.55000000000000004"/>
    <row r="23972" x14ac:dyDescent="0.55000000000000004"/>
    <row r="23973" x14ac:dyDescent="0.55000000000000004"/>
    <row r="23974" x14ac:dyDescent="0.55000000000000004"/>
    <row r="23975" x14ac:dyDescent="0.55000000000000004"/>
    <row r="23976" x14ac:dyDescent="0.55000000000000004"/>
    <row r="23977" x14ac:dyDescent="0.55000000000000004"/>
    <row r="23978" x14ac:dyDescent="0.55000000000000004"/>
    <row r="23979" x14ac:dyDescent="0.55000000000000004"/>
    <row r="23980" x14ac:dyDescent="0.55000000000000004"/>
    <row r="23981" x14ac:dyDescent="0.55000000000000004"/>
    <row r="23982" x14ac:dyDescent="0.55000000000000004"/>
    <row r="23983" x14ac:dyDescent="0.55000000000000004"/>
    <row r="23984" x14ac:dyDescent="0.55000000000000004"/>
    <row r="23985" x14ac:dyDescent="0.55000000000000004"/>
    <row r="23986" x14ac:dyDescent="0.55000000000000004"/>
    <row r="23987" x14ac:dyDescent="0.55000000000000004"/>
    <row r="23988" x14ac:dyDescent="0.55000000000000004"/>
    <row r="23989" x14ac:dyDescent="0.55000000000000004"/>
    <row r="23990" x14ac:dyDescent="0.55000000000000004"/>
    <row r="23991" x14ac:dyDescent="0.55000000000000004"/>
    <row r="23992" x14ac:dyDescent="0.55000000000000004"/>
    <row r="23993" x14ac:dyDescent="0.55000000000000004"/>
    <row r="23994" x14ac:dyDescent="0.55000000000000004"/>
    <row r="23995" x14ac:dyDescent="0.55000000000000004"/>
    <row r="23996" x14ac:dyDescent="0.55000000000000004"/>
    <row r="23997" x14ac:dyDescent="0.55000000000000004"/>
    <row r="23998" x14ac:dyDescent="0.55000000000000004"/>
    <row r="23999" x14ac:dyDescent="0.55000000000000004"/>
    <row r="24000" x14ac:dyDescent="0.55000000000000004"/>
    <row r="24001" x14ac:dyDescent="0.55000000000000004"/>
    <row r="24002" x14ac:dyDescent="0.55000000000000004"/>
    <row r="24003" x14ac:dyDescent="0.55000000000000004"/>
    <row r="24004" x14ac:dyDescent="0.55000000000000004"/>
    <row r="24005" x14ac:dyDescent="0.55000000000000004"/>
    <row r="24006" x14ac:dyDescent="0.55000000000000004"/>
    <row r="24007" x14ac:dyDescent="0.55000000000000004"/>
    <row r="24008" x14ac:dyDescent="0.55000000000000004"/>
    <row r="24009" x14ac:dyDescent="0.55000000000000004"/>
    <row r="24010" x14ac:dyDescent="0.55000000000000004"/>
    <row r="24011" x14ac:dyDescent="0.55000000000000004"/>
    <row r="24012" x14ac:dyDescent="0.55000000000000004"/>
    <row r="24013" x14ac:dyDescent="0.55000000000000004"/>
    <row r="24014" x14ac:dyDescent="0.55000000000000004"/>
    <row r="24015" x14ac:dyDescent="0.55000000000000004"/>
    <row r="24016" x14ac:dyDescent="0.55000000000000004"/>
    <row r="24017" x14ac:dyDescent="0.55000000000000004"/>
    <row r="24018" x14ac:dyDescent="0.55000000000000004"/>
    <row r="24019" x14ac:dyDescent="0.55000000000000004"/>
    <row r="24020" x14ac:dyDescent="0.55000000000000004"/>
    <row r="24021" x14ac:dyDescent="0.55000000000000004"/>
    <row r="24022" x14ac:dyDescent="0.55000000000000004"/>
    <row r="24023" x14ac:dyDescent="0.55000000000000004"/>
    <row r="24024" x14ac:dyDescent="0.55000000000000004"/>
    <row r="24025" x14ac:dyDescent="0.55000000000000004"/>
    <row r="24026" x14ac:dyDescent="0.55000000000000004"/>
    <row r="24027" x14ac:dyDescent="0.55000000000000004"/>
    <row r="24028" x14ac:dyDescent="0.55000000000000004"/>
    <row r="24029" x14ac:dyDescent="0.55000000000000004"/>
    <row r="24030" x14ac:dyDescent="0.55000000000000004"/>
    <row r="24031" x14ac:dyDescent="0.55000000000000004"/>
    <row r="24032" x14ac:dyDescent="0.55000000000000004"/>
    <row r="24033" x14ac:dyDescent="0.55000000000000004"/>
    <row r="24034" x14ac:dyDescent="0.55000000000000004"/>
    <row r="24035" x14ac:dyDescent="0.55000000000000004"/>
    <row r="24036" x14ac:dyDescent="0.55000000000000004"/>
    <row r="24037" x14ac:dyDescent="0.55000000000000004"/>
    <row r="24038" x14ac:dyDescent="0.55000000000000004"/>
    <row r="24039" x14ac:dyDescent="0.55000000000000004"/>
    <row r="24040" x14ac:dyDescent="0.55000000000000004"/>
    <row r="24041" x14ac:dyDescent="0.55000000000000004"/>
    <row r="24042" x14ac:dyDescent="0.55000000000000004"/>
    <row r="24043" x14ac:dyDescent="0.55000000000000004"/>
    <row r="24044" x14ac:dyDescent="0.55000000000000004"/>
    <row r="24045" x14ac:dyDescent="0.55000000000000004"/>
    <row r="24046" x14ac:dyDescent="0.55000000000000004"/>
    <row r="24047" x14ac:dyDescent="0.55000000000000004"/>
    <row r="24048" x14ac:dyDescent="0.55000000000000004"/>
    <row r="24049" x14ac:dyDescent="0.55000000000000004"/>
    <row r="24050" x14ac:dyDescent="0.55000000000000004"/>
    <row r="24051" x14ac:dyDescent="0.55000000000000004"/>
    <row r="24052" x14ac:dyDescent="0.55000000000000004"/>
    <row r="24053" x14ac:dyDescent="0.55000000000000004"/>
    <row r="24054" x14ac:dyDescent="0.55000000000000004"/>
    <row r="24055" x14ac:dyDescent="0.55000000000000004"/>
    <row r="24056" x14ac:dyDescent="0.55000000000000004"/>
    <row r="24057" x14ac:dyDescent="0.55000000000000004"/>
    <row r="24058" x14ac:dyDescent="0.55000000000000004"/>
    <row r="24059" x14ac:dyDescent="0.55000000000000004"/>
    <row r="24060" x14ac:dyDescent="0.55000000000000004"/>
    <row r="24061" x14ac:dyDescent="0.55000000000000004"/>
    <row r="24062" x14ac:dyDescent="0.55000000000000004"/>
    <row r="24063" x14ac:dyDescent="0.55000000000000004"/>
    <row r="24064" x14ac:dyDescent="0.55000000000000004"/>
    <row r="24065" x14ac:dyDescent="0.55000000000000004"/>
    <row r="24066" x14ac:dyDescent="0.55000000000000004"/>
    <row r="24067" x14ac:dyDescent="0.55000000000000004"/>
    <row r="24068" x14ac:dyDescent="0.55000000000000004"/>
    <row r="24069" x14ac:dyDescent="0.55000000000000004"/>
    <row r="24070" x14ac:dyDescent="0.55000000000000004"/>
    <row r="24071" x14ac:dyDescent="0.55000000000000004"/>
    <row r="24072" x14ac:dyDescent="0.55000000000000004"/>
    <row r="24073" x14ac:dyDescent="0.55000000000000004"/>
    <row r="24074" x14ac:dyDescent="0.55000000000000004"/>
    <row r="24075" x14ac:dyDescent="0.55000000000000004"/>
    <row r="24076" x14ac:dyDescent="0.55000000000000004"/>
    <row r="24077" x14ac:dyDescent="0.55000000000000004"/>
    <row r="24078" x14ac:dyDescent="0.55000000000000004"/>
    <row r="24079" x14ac:dyDescent="0.55000000000000004"/>
    <row r="24080" x14ac:dyDescent="0.55000000000000004"/>
    <row r="24081" x14ac:dyDescent="0.55000000000000004"/>
    <row r="24082" x14ac:dyDescent="0.55000000000000004"/>
    <row r="24083" x14ac:dyDescent="0.55000000000000004"/>
    <row r="24084" x14ac:dyDescent="0.55000000000000004"/>
    <row r="24085" x14ac:dyDescent="0.55000000000000004"/>
    <row r="24086" x14ac:dyDescent="0.55000000000000004"/>
    <row r="24087" x14ac:dyDescent="0.55000000000000004"/>
    <row r="24088" x14ac:dyDescent="0.55000000000000004"/>
    <row r="24089" x14ac:dyDescent="0.55000000000000004"/>
    <row r="24090" x14ac:dyDescent="0.55000000000000004"/>
    <row r="24091" x14ac:dyDescent="0.55000000000000004"/>
    <row r="24092" x14ac:dyDescent="0.55000000000000004"/>
    <row r="24093" x14ac:dyDescent="0.55000000000000004"/>
    <row r="24094" x14ac:dyDescent="0.55000000000000004"/>
    <row r="24095" x14ac:dyDescent="0.55000000000000004"/>
    <row r="24096" x14ac:dyDescent="0.55000000000000004"/>
    <row r="24097" x14ac:dyDescent="0.55000000000000004"/>
    <row r="24098" x14ac:dyDescent="0.55000000000000004"/>
    <row r="24099" x14ac:dyDescent="0.55000000000000004"/>
    <row r="24100" x14ac:dyDescent="0.55000000000000004"/>
    <row r="24101" x14ac:dyDescent="0.55000000000000004"/>
    <row r="24102" x14ac:dyDescent="0.55000000000000004"/>
    <row r="24103" x14ac:dyDescent="0.55000000000000004"/>
    <row r="24104" x14ac:dyDescent="0.55000000000000004"/>
    <row r="24105" x14ac:dyDescent="0.55000000000000004"/>
    <row r="24106" x14ac:dyDescent="0.55000000000000004"/>
    <row r="24107" x14ac:dyDescent="0.55000000000000004"/>
    <row r="24108" x14ac:dyDescent="0.55000000000000004"/>
    <row r="24109" x14ac:dyDescent="0.55000000000000004"/>
    <row r="24110" x14ac:dyDescent="0.55000000000000004"/>
    <row r="24111" x14ac:dyDescent="0.55000000000000004"/>
    <row r="24112" x14ac:dyDescent="0.55000000000000004"/>
    <row r="24113" x14ac:dyDescent="0.55000000000000004"/>
    <row r="24114" x14ac:dyDescent="0.55000000000000004"/>
    <row r="24115" x14ac:dyDescent="0.55000000000000004"/>
    <row r="24116" x14ac:dyDescent="0.55000000000000004"/>
    <row r="24117" x14ac:dyDescent="0.55000000000000004"/>
    <row r="24118" x14ac:dyDescent="0.55000000000000004"/>
    <row r="24119" x14ac:dyDescent="0.55000000000000004"/>
    <row r="24120" x14ac:dyDescent="0.55000000000000004"/>
    <row r="24121" x14ac:dyDescent="0.55000000000000004"/>
    <row r="24122" x14ac:dyDescent="0.55000000000000004"/>
    <row r="24123" x14ac:dyDescent="0.55000000000000004"/>
    <row r="24124" x14ac:dyDescent="0.55000000000000004"/>
    <row r="24125" x14ac:dyDescent="0.55000000000000004"/>
    <row r="24126" x14ac:dyDescent="0.55000000000000004"/>
    <row r="24127" x14ac:dyDescent="0.55000000000000004"/>
    <row r="24128" x14ac:dyDescent="0.55000000000000004"/>
    <row r="24129" x14ac:dyDescent="0.55000000000000004"/>
    <row r="24130" x14ac:dyDescent="0.55000000000000004"/>
    <row r="24131" x14ac:dyDescent="0.55000000000000004"/>
    <row r="24132" x14ac:dyDescent="0.55000000000000004"/>
    <row r="24133" x14ac:dyDescent="0.55000000000000004"/>
    <row r="24134" x14ac:dyDescent="0.55000000000000004"/>
    <row r="24135" x14ac:dyDescent="0.55000000000000004"/>
    <row r="24136" x14ac:dyDescent="0.55000000000000004"/>
    <row r="24137" x14ac:dyDescent="0.55000000000000004"/>
    <row r="24138" x14ac:dyDescent="0.55000000000000004"/>
    <row r="24139" x14ac:dyDescent="0.55000000000000004"/>
    <row r="24140" x14ac:dyDescent="0.55000000000000004"/>
    <row r="24141" x14ac:dyDescent="0.55000000000000004"/>
    <row r="24142" x14ac:dyDescent="0.55000000000000004"/>
    <row r="24143" x14ac:dyDescent="0.55000000000000004"/>
    <row r="24144" x14ac:dyDescent="0.55000000000000004"/>
    <row r="24145" x14ac:dyDescent="0.55000000000000004"/>
    <row r="24146" x14ac:dyDescent="0.55000000000000004"/>
    <row r="24147" x14ac:dyDescent="0.55000000000000004"/>
    <row r="24148" x14ac:dyDescent="0.55000000000000004"/>
    <row r="24149" x14ac:dyDescent="0.55000000000000004"/>
    <row r="24150" x14ac:dyDescent="0.55000000000000004"/>
    <row r="24151" x14ac:dyDescent="0.55000000000000004"/>
    <row r="24152" x14ac:dyDescent="0.55000000000000004"/>
    <row r="24153" x14ac:dyDescent="0.55000000000000004"/>
    <row r="24154" x14ac:dyDescent="0.55000000000000004"/>
    <row r="24155" x14ac:dyDescent="0.55000000000000004"/>
    <row r="24156" x14ac:dyDescent="0.55000000000000004"/>
    <row r="24157" x14ac:dyDescent="0.55000000000000004"/>
    <row r="24158" x14ac:dyDescent="0.55000000000000004"/>
    <row r="24159" x14ac:dyDescent="0.55000000000000004"/>
    <row r="24160" x14ac:dyDescent="0.55000000000000004"/>
    <row r="24161" x14ac:dyDescent="0.55000000000000004"/>
    <row r="24162" x14ac:dyDescent="0.55000000000000004"/>
    <row r="24163" x14ac:dyDescent="0.55000000000000004"/>
    <row r="24164" x14ac:dyDescent="0.55000000000000004"/>
    <row r="24165" x14ac:dyDescent="0.55000000000000004"/>
    <row r="24166" x14ac:dyDescent="0.55000000000000004"/>
    <row r="24167" x14ac:dyDescent="0.55000000000000004"/>
    <row r="24168" x14ac:dyDescent="0.55000000000000004"/>
    <row r="24169" x14ac:dyDescent="0.55000000000000004"/>
    <row r="24170" x14ac:dyDescent="0.55000000000000004"/>
    <row r="24171" x14ac:dyDescent="0.55000000000000004"/>
    <row r="24172" x14ac:dyDescent="0.55000000000000004"/>
    <row r="24173" x14ac:dyDescent="0.55000000000000004"/>
    <row r="24174" x14ac:dyDescent="0.55000000000000004"/>
    <row r="24175" x14ac:dyDescent="0.55000000000000004"/>
    <row r="24176" x14ac:dyDescent="0.55000000000000004"/>
    <row r="24177" x14ac:dyDescent="0.55000000000000004"/>
    <row r="24178" x14ac:dyDescent="0.55000000000000004"/>
    <row r="24179" x14ac:dyDescent="0.55000000000000004"/>
    <row r="24180" x14ac:dyDescent="0.55000000000000004"/>
    <row r="24181" x14ac:dyDescent="0.55000000000000004"/>
    <row r="24182" x14ac:dyDescent="0.55000000000000004"/>
    <row r="24183" x14ac:dyDescent="0.55000000000000004"/>
    <row r="24184" x14ac:dyDescent="0.55000000000000004"/>
    <row r="24185" x14ac:dyDescent="0.55000000000000004"/>
    <row r="24186" x14ac:dyDescent="0.55000000000000004"/>
    <row r="24187" x14ac:dyDescent="0.55000000000000004"/>
    <row r="24188" x14ac:dyDescent="0.55000000000000004"/>
    <row r="24189" x14ac:dyDescent="0.55000000000000004"/>
    <row r="24190" x14ac:dyDescent="0.55000000000000004"/>
    <row r="24191" x14ac:dyDescent="0.55000000000000004"/>
    <row r="24192" x14ac:dyDescent="0.55000000000000004"/>
    <row r="24193" x14ac:dyDescent="0.55000000000000004"/>
    <row r="24194" x14ac:dyDescent="0.55000000000000004"/>
    <row r="24195" x14ac:dyDescent="0.55000000000000004"/>
    <row r="24196" x14ac:dyDescent="0.55000000000000004"/>
    <row r="24197" x14ac:dyDescent="0.55000000000000004"/>
    <row r="24198" x14ac:dyDescent="0.55000000000000004"/>
    <row r="24199" x14ac:dyDescent="0.55000000000000004"/>
    <row r="24200" x14ac:dyDescent="0.55000000000000004"/>
    <row r="24201" x14ac:dyDescent="0.55000000000000004"/>
    <row r="24202" x14ac:dyDescent="0.55000000000000004"/>
    <row r="24203" x14ac:dyDescent="0.55000000000000004"/>
    <row r="24204" x14ac:dyDescent="0.55000000000000004"/>
    <row r="24205" x14ac:dyDescent="0.55000000000000004"/>
    <row r="24206" x14ac:dyDescent="0.55000000000000004"/>
    <row r="24207" x14ac:dyDescent="0.55000000000000004"/>
    <row r="24208" x14ac:dyDescent="0.55000000000000004"/>
    <row r="24209" x14ac:dyDescent="0.55000000000000004"/>
    <row r="24210" x14ac:dyDescent="0.55000000000000004"/>
    <row r="24211" x14ac:dyDescent="0.55000000000000004"/>
    <row r="24212" x14ac:dyDescent="0.55000000000000004"/>
    <row r="24213" x14ac:dyDescent="0.55000000000000004"/>
    <row r="24214" x14ac:dyDescent="0.55000000000000004"/>
    <row r="24215" x14ac:dyDescent="0.55000000000000004"/>
    <row r="24216" x14ac:dyDescent="0.55000000000000004"/>
    <row r="24217" x14ac:dyDescent="0.55000000000000004"/>
    <row r="24218" x14ac:dyDescent="0.55000000000000004"/>
    <row r="24219" x14ac:dyDescent="0.55000000000000004"/>
    <row r="24220" x14ac:dyDescent="0.55000000000000004"/>
    <row r="24221" x14ac:dyDescent="0.55000000000000004"/>
    <row r="24222" x14ac:dyDescent="0.55000000000000004"/>
    <row r="24223" x14ac:dyDescent="0.55000000000000004"/>
    <row r="24224" x14ac:dyDescent="0.55000000000000004"/>
    <row r="24225" x14ac:dyDescent="0.55000000000000004"/>
    <row r="24226" x14ac:dyDescent="0.55000000000000004"/>
    <row r="24227" x14ac:dyDescent="0.55000000000000004"/>
    <row r="24228" x14ac:dyDescent="0.55000000000000004"/>
    <row r="24229" x14ac:dyDescent="0.55000000000000004"/>
    <row r="24230" x14ac:dyDescent="0.55000000000000004"/>
    <row r="24231" x14ac:dyDescent="0.55000000000000004"/>
    <row r="24232" x14ac:dyDescent="0.55000000000000004"/>
    <row r="24233" x14ac:dyDescent="0.55000000000000004"/>
    <row r="24234" x14ac:dyDescent="0.55000000000000004"/>
    <row r="24235" x14ac:dyDescent="0.55000000000000004"/>
    <row r="24236" x14ac:dyDescent="0.55000000000000004"/>
    <row r="24237" x14ac:dyDescent="0.55000000000000004"/>
    <row r="24238" x14ac:dyDescent="0.55000000000000004"/>
    <row r="24239" x14ac:dyDescent="0.55000000000000004"/>
    <row r="24240" x14ac:dyDescent="0.55000000000000004"/>
    <row r="24241" x14ac:dyDescent="0.55000000000000004"/>
    <row r="24242" x14ac:dyDescent="0.55000000000000004"/>
    <row r="24243" x14ac:dyDescent="0.55000000000000004"/>
    <row r="24244" x14ac:dyDescent="0.55000000000000004"/>
    <row r="24245" x14ac:dyDescent="0.55000000000000004"/>
    <row r="24246" x14ac:dyDescent="0.55000000000000004"/>
    <row r="24247" x14ac:dyDescent="0.55000000000000004"/>
    <row r="24248" x14ac:dyDescent="0.55000000000000004"/>
    <row r="24249" x14ac:dyDescent="0.55000000000000004"/>
    <row r="24250" x14ac:dyDescent="0.55000000000000004"/>
    <row r="24251" x14ac:dyDescent="0.55000000000000004"/>
    <row r="24252" x14ac:dyDescent="0.55000000000000004"/>
    <row r="24253" x14ac:dyDescent="0.55000000000000004"/>
    <row r="24254" x14ac:dyDescent="0.55000000000000004"/>
    <row r="24255" x14ac:dyDescent="0.55000000000000004"/>
    <row r="24256" x14ac:dyDescent="0.55000000000000004"/>
    <row r="24257" x14ac:dyDescent="0.55000000000000004"/>
    <row r="24258" x14ac:dyDescent="0.55000000000000004"/>
    <row r="24259" x14ac:dyDescent="0.55000000000000004"/>
    <row r="24260" x14ac:dyDescent="0.55000000000000004"/>
    <row r="24261" x14ac:dyDescent="0.55000000000000004"/>
    <row r="24262" x14ac:dyDescent="0.55000000000000004"/>
    <row r="24263" x14ac:dyDescent="0.55000000000000004"/>
    <row r="24264" x14ac:dyDescent="0.55000000000000004"/>
    <row r="24265" x14ac:dyDescent="0.55000000000000004"/>
    <row r="24266" x14ac:dyDescent="0.55000000000000004"/>
    <row r="24267" x14ac:dyDescent="0.55000000000000004"/>
    <row r="24268" x14ac:dyDescent="0.55000000000000004"/>
    <row r="24269" x14ac:dyDescent="0.55000000000000004"/>
    <row r="24270" x14ac:dyDescent="0.55000000000000004"/>
    <row r="24271" x14ac:dyDescent="0.55000000000000004"/>
    <row r="24272" x14ac:dyDescent="0.55000000000000004"/>
    <row r="24273" x14ac:dyDescent="0.55000000000000004"/>
    <row r="24274" x14ac:dyDescent="0.55000000000000004"/>
    <row r="24275" x14ac:dyDescent="0.55000000000000004"/>
    <row r="24276" x14ac:dyDescent="0.55000000000000004"/>
    <row r="24277" x14ac:dyDescent="0.55000000000000004"/>
    <row r="24278" x14ac:dyDescent="0.55000000000000004"/>
    <row r="24279" x14ac:dyDescent="0.55000000000000004"/>
    <row r="24280" x14ac:dyDescent="0.55000000000000004"/>
    <row r="24281" x14ac:dyDescent="0.55000000000000004"/>
    <row r="24282" x14ac:dyDescent="0.55000000000000004"/>
    <row r="24283" x14ac:dyDescent="0.55000000000000004"/>
    <row r="24284" x14ac:dyDescent="0.55000000000000004"/>
    <row r="24285" x14ac:dyDescent="0.55000000000000004"/>
    <row r="24286" x14ac:dyDescent="0.55000000000000004"/>
    <row r="24287" x14ac:dyDescent="0.55000000000000004"/>
    <row r="24288" x14ac:dyDescent="0.55000000000000004"/>
    <row r="24289" x14ac:dyDescent="0.55000000000000004"/>
    <row r="24290" x14ac:dyDescent="0.55000000000000004"/>
    <row r="24291" x14ac:dyDescent="0.55000000000000004"/>
    <row r="24292" x14ac:dyDescent="0.55000000000000004"/>
    <row r="24293" x14ac:dyDescent="0.55000000000000004"/>
    <row r="24294" x14ac:dyDescent="0.55000000000000004"/>
    <row r="24295" x14ac:dyDescent="0.55000000000000004"/>
    <row r="24296" x14ac:dyDescent="0.55000000000000004"/>
    <row r="24297" x14ac:dyDescent="0.55000000000000004"/>
    <row r="24298" x14ac:dyDescent="0.55000000000000004"/>
    <row r="24299" x14ac:dyDescent="0.55000000000000004"/>
    <row r="24300" x14ac:dyDescent="0.55000000000000004"/>
    <row r="24301" x14ac:dyDescent="0.55000000000000004"/>
    <row r="24302" x14ac:dyDescent="0.55000000000000004"/>
    <row r="24303" x14ac:dyDescent="0.55000000000000004"/>
    <row r="24304" x14ac:dyDescent="0.55000000000000004"/>
    <row r="24305" x14ac:dyDescent="0.55000000000000004"/>
    <row r="24306" x14ac:dyDescent="0.55000000000000004"/>
    <row r="24307" x14ac:dyDescent="0.55000000000000004"/>
    <row r="24308" x14ac:dyDescent="0.55000000000000004"/>
    <row r="24309" x14ac:dyDescent="0.55000000000000004"/>
    <row r="24310" x14ac:dyDescent="0.55000000000000004"/>
    <row r="24311" x14ac:dyDescent="0.55000000000000004"/>
    <row r="24312" x14ac:dyDescent="0.55000000000000004"/>
    <row r="24313" x14ac:dyDescent="0.55000000000000004"/>
    <row r="24314" x14ac:dyDescent="0.55000000000000004"/>
    <row r="24315" x14ac:dyDescent="0.55000000000000004"/>
    <row r="24316" x14ac:dyDescent="0.55000000000000004"/>
    <row r="24317" x14ac:dyDescent="0.55000000000000004"/>
    <row r="24318" x14ac:dyDescent="0.55000000000000004"/>
    <row r="24319" x14ac:dyDescent="0.55000000000000004"/>
    <row r="24320" x14ac:dyDescent="0.55000000000000004"/>
    <row r="24321" x14ac:dyDescent="0.55000000000000004"/>
    <row r="24322" x14ac:dyDescent="0.55000000000000004"/>
    <row r="24323" x14ac:dyDescent="0.55000000000000004"/>
    <row r="24324" x14ac:dyDescent="0.55000000000000004"/>
    <row r="24325" x14ac:dyDescent="0.55000000000000004"/>
    <row r="24326" x14ac:dyDescent="0.55000000000000004"/>
    <row r="24327" x14ac:dyDescent="0.55000000000000004"/>
    <row r="24328" x14ac:dyDescent="0.55000000000000004"/>
    <row r="24329" x14ac:dyDescent="0.55000000000000004"/>
    <row r="24330" x14ac:dyDescent="0.55000000000000004"/>
    <row r="24331" x14ac:dyDescent="0.55000000000000004"/>
    <row r="24332" x14ac:dyDescent="0.55000000000000004"/>
    <row r="24333" x14ac:dyDescent="0.55000000000000004"/>
    <row r="24334" x14ac:dyDescent="0.55000000000000004"/>
    <row r="24335" x14ac:dyDescent="0.55000000000000004"/>
    <row r="24336" x14ac:dyDescent="0.55000000000000004"/>
    <row r="24337" x14ac:dyDescent="0.55000000000000004"/>
    <row r="24338" x14ac:dyDescent="0.55000000000000004"/>
    <row r="24339" x14ac:dyDescent="0.55000000000000004"/>
    <row r="24340" x14ac:dyDescent="0.55000000000000004"/>
    <row r="24341" x14ac:dyDescent="0.55000000000000004"/>
    <row r="24342" x14ac:dyDescent="0.55000000000000004"/>
    <row r="24343" x14ac:dyDescent="0.55000000000000004"/>
    <row r="24344" x14ac:dyDescent="0.55000000000000004"/>
    <row r="24345" x14ac:dyDescent="0.55000000000000004"/>
    <row r="24346" x14ac:dyDescent="0.55000000000000004"/>
    <row r="24347" x14ac:dyDescent="0.55000000000000004"/>
    <row r="24348" x14ac:dyDescent="0.55000000000000004"/>
    <row r="24349" x14ac:dyDescent="0.55000000000000004"/>
    <row r="24350" x14ac:dyDescent="0.55000000000000004"/>
    <row r="24351" x14ac:dyDescent="0.55000000000000004"/>
    <row r="24352" x14ac:dyDescent="0.55000000000000004"/>
    <row r="24353" x14ac:dyDescent="0.55000000000000004"/>
    <row r="24354" x14ac:dyDescent="0.55000000000000004"/>
    <row r="24355" x14ac:dyDescent="0.55000000000000004"/>
    <row r="24356" x14ac:dyDescent="0.55000000000000004"/>
    <row r="24357" x14ac:dyDescent="0.55000000000000004"/>
    <row r="24358" x14ac:dyDescent="0.55000000000000004"/>
    <row r="24359" x14ac:dyDescent="0.55000000000000004"/>
    <row r="24360" x14ac:dyDescent="0.55000000000000004"/>
    <row r="24361" x14ac:dyDescent="0.55000000000000004"/>
    <row r="24362" x14ac:dyDescent="0.55000000000000004"/>
    <row r="24363" x14ac:dyDescent="0.55000000000000004"/>
    <row r="24364" x14ac:dyDescent="0.55000000000000004"/>
    <row r="24365" x14ac:dyDescent="0.55000000000000004"/>
    <row r="24366" x14ac:dyDescent="0.55000000000000004"/>
    <row r="24367" x14ac:dyDescent="0.55000000000000004"/>
    <row r="24368" x14ac:dyDescent="0.55000000000000004"/>
    <row r="24369" x14ac:dyDescent="0.55000000000000004"/>
    <row r="24370" x14ac:dyDescent="0.55000000000000004"/>
    <row r="24371" x14ac:dyDescent="0.55000000000000004"/>
    <row r="24372" x14ac:dyDescent="0.55000000000000004"/>
    <row r="24373" x14ac:dyDescent="0.55000000000000004"/>
    <row r="24374" x14ac:dyDescent="0.55000000000000004"/>
    <row r="24375" x14ac:dyDescent="0.55000000000000004"/>
    <row r="24376" x14ac:dyDescent="0.55000000000000004"/>
    <row r="24377" x14ac:dyDescent="0.55000000000000004"/>
    <row r="24378" x14ac:dyDescent="0.55000000000000004"/>
    <row r="24379" x14ac:dyDescent="0.55000000000000004"/>
    <row r="24380" x14ac:dyDescent="0.55000000000000004"/>
    <row r="24381" x14ac:dyDescent="0.55000000000000004"/>
    <row r="24382" x14ac:dyDescent="0.55000000000000004"/>
    <row r="24383" x14ac:dyDescent="0.55000000000000004"/>
    <row r="24384" x14ac:dyDescent="0.55000000000000004"/>
    <row r="24385" x14ac:dyDescent="0.55000000000000004"/>
    <row r="24386" x14ac:dyDescent="0.55000000000000004"/>
    <row r="24387" x14ac:dyDescent="0.55000000000000004"/>
    <row r="24388" x14ac:dyDescent="0.55000000000000004"/>
    <row r="24389" x14ac:dyDescent="0.55000000000000004"/>
    <row r="24390" x14ac:dyDescent="0.55000000000000004"/>
    <row r="24391" x14ac:dyDescent="0.55000000000000004"/>
    <row r="24392" x14ac:dyDescent="0.55000000000000004"/>
    <row r="24393" x14ac:dyDescent="0.55000000000000004"/>
    <row r="24394" x14ac:dyDescent="0.55000000000000004"/>
    <row r="24395" x14ac:dyDescent="0.55000000000000004"/>
    <row r="24396" x14ac:dyDescent="0.55000000000000004"/>
    <row r="24397" x14ac:dyDescent="0.55000000000000004"/>
    <row r="24398" x14ac:dyDescent="0.55000000000000004"/>
    <row r="24399" x14ac:dyDescent="0.55000000000000004"/>
    <row r="24400" x14ac:dyDescent="0.55000000000000004"/>
    <row r="24401" x14ac:dyDescent="0.55000000000000004"/>
    <row r="24402" x14ac:dyDescent="0.55000000000000004"/>
    <row r="24403" x14ac:dyDescent="0.55000000000000004"/>
    <row r="24404" x14ac:dyDescent="0.55000000000000004"/>
    <row r="24405" x14ac:dyDescent="0.55000000000000004"/>
    <row r="24406" x14ac:dyDescent="0.55000000000000004"/>
    <row r="24407" x14ac:dyDescent="0.55000000000000004"/>
    <row r="24408" x14ac:dyDescent="0.55000000000000004"/>
    <row r="24409" x14ac:dyDescent="0.55000000000000004"/>
    <row r="24410" x14ac:dyDescent="0.55000000000000004"/>
    <row r="24411" x14ac:dyDescent="0.55000000000000004"/>
    <row r="24412" x14ac:dyDescent="0.55000000000000004"/>
    <row r="24413" x14ac:dyDescent="0.55000000000000004"/>
    <row r="24414" x14ac:dyDescent="0.55000000000000004"/>
    <row r="24415" x14ac:dyDescent="0.55000000000000004"/>
    <row r="24416" x14ac:dyDescent="0.55000000000000004"/>
    <row r="24417" x14ac:dyDescent="0.55000000000000004"/>
    <row r="24418" x14ac:dyDescent="0.55000000000000004"/>
    <row r="24419" x14ac:dyDescent="0.55000000000000004"/>
    <row r="24420" x14ac:dyDescent="0.55000000000000004"/>
    <row r="24421" x14ac:dyDescent="0.55000000000000004"/>
    <row r="24422" x14ac:dyDescent="0.55000000000000004"/>
    <row r="24423" x14ac:dyDescent="0.55000000000000004"/>
    <row r="24424" x14ac:dyDescent="0.55000000000000004"/>
    <row r="24425" x14ac:dyDescent="0.55000000000000004"/>
    <row r="24426" x14ac:dyDescent="0.55000000000000004"/>
    <row r="24427" x14ac:dyDescent="0.55000000000000004"/>
    <row r="24428" x14ac:dyDescent="0.55000000000000004"/>
    <row r="24429" x14ac:dyDescent="0.55000000000000004"/>
    <row r="24430" x14ac:dyDescent="0.55000000000000004"/>
    <row r="24431" x14ac:dyDescent="0.55000000000000004"/>
    <row r="24432" x14ac:dyDescent="0.55000000000000004"/>
    <row r="24433" x14ac:dyDescent="0.55000000000000004"/>
    <row r="24434" x14ac:dyDescent="0.55000000000000004"/>
    <row r="24435" x14ac:dyDescent="0.55000000000000004"/>
    <row r="24436" x14ac:dyDescent="0.55000000000000004"/>
    <row r="24437" x14ac:dyDescent="0.55000000000000004"/>
    <row r="24438" x14ac:dyDescent="0.55000000000000004"/>
    <row r="24439" x14ac:dyDescent="0.55000000000000004"/>
    <row r="24440" x14ac:dyDescent="0.55000000000000004"/>
    <row r="24441" x14ac:dyDescent="0.55000000000000004"/>
    <row r="24442" x14ac:dyDescent="0.55000000000000004"/>
    <row r="24443" x14ac:dyDescent="0.55000000000000004"/>
    <row r="24444" x14ac:dyDescent="0.55000000000000004"/>
    <row r="24445" x14ac:dyDescent="0.55000000000000004"/>
    <row r="24446" x14ac:dyDescent="0.55000000000000004"/>
    <row r="24447" x14ac:dyDescent="0.55000000000000004"/>
    <row r="24448" x14ac:dyDescent="0.55000000000000004"/>
    <row r="24449" x14ac:dyDescent="0.55000000000000004"/>
    <row r="24450" x14ac:dyDescent="0.55000000000000004"/>
    <row r="24451" x14ac:dyDescent="0.55000000000000004"/>
    <row r="24452" x14ac:dyDescent="0.55000000000000004"/>
    <row r="24453" x14ac:dyDescent="0.55000000000000004"/>
    <row r="24454" x14ac:dyDescent="0.55000000000000004"/>
    <row r="24455" x14ac:dyDescent="0.55000000000000004"/>
    <row r="24456" x14ac:dyDescent="0.55000000000000004"/>
    <row r="24457" x14ac:dyDescent="0.55000000000000004"/>
    <row r="24458" x14ac:dyDescent="0.55000000000000004"/>
    <row r="24459" x14ac:dyDescent="0.55000000000000004"/>
    <row r="24460" x14ac:dyDescent="0.55000000000000004"/>
    <row r="24461" x14ac:dyDescent="0.55000000000000004"/>
    <row r="24462" x14ac:dyDescent="0.55000000000000004"/>
    <row r="24463" x14ac:dyDescent="0.55000000000000004"/>
    <row r="24464" x14ac:dyDescent="0.55000000000000004"/>
    <row r="24465" x14ac:dyDescent="0.55000000000000004"/>
    <row r="24466" x14ac:dyDescent="0.55000000000000004"/>
    <row r="24467" x14ac:dyDescent="0.55000000000000004"/>
    <row r="24468" x14ac:dyDescent="0.55000000000000004"/>
    <row r="24469" x14ac:dyDescent="0.55000000000000004"/>
    <row r="24470" x14ac:dyDescent="0.55000000000000004"/>
    <row r="24471" x14ac:dyDescent="0.55000000000000004"/>
    <row r="24472" x14ac:dyDescent="0.55000000000000004"/>
    <row r="24473" x14ac:dyDescent="0.55000000000000004"/>
    <row r="24474" x14ac:dyDescent="0.55000000000000004"/>
    <row r="24475" x14ac:dyDescent="0.55000000000000004"/>
    <row r="24476" x14ac:dyDescent="0.55000000000000004"/>
    <row r="24477" x14ac:dyDescent="0.55000000000000004"/>
    <row r="24478" x14ac:dyDescent="0.55000000000000004"/>
    <row r="24479" x14ac:dyDescent="0.55000000000000004"/>
    <row r="24480" x14ac:dyDescent="0.55000000000000004"/>
    <row r="24481" x14ac:dyDescent="0.55000000000000004"/>
    <row r="24482" x14ac:dyDescent="0.55000000000000004"/>
    <row r="24483" x14ac:dyDescent="0.55000000000000004"/>
    <row r="24484" x14ac:dyDescent="0.55000000000000004"/>
    <row r="24485" x14ac:dyDescent="0.55000000000000004"/>
    <row r="24486" x14ac:dyDescent="0.55000000000000004"/>
    <row r="24487" x14ac:dyDescent="0.55000000000000004"/>
    <row r="24488" x14ac:dyDescent="0.55000000000000004"/>
    <row r="24489" x14ac:dyDescent="0.55000000000000004"/>
    <row r="24490" x14ac:dyDescent="0.55000000000000004"/>
    <row r="24491" x14ac:dyDescent="0.55000000000000004"/>
    <row r="24492" x14ac:dyDescent="0.55000000000000004"/>
    <row r="24493" x14ac:dyDescent="0.55000000000000004"/>
    <row r="24494" x14ac:dyDescent="0.55000000000000004"/>
    <row r="24495" x14ac:dyDescent="0.55000000000000004"/>
    <row r="24496" x14ac:dyDescent="0.55000000000000004"/>
    <row r="24497" x14ac:dyDescent="0.55000000000000004"/>
    <row r="24498" x14ac:dyDescent="0.55000000000000004"/>
    <row r="24499" x14ac:dyDescent="0.55000000000000004"/>
    <row r="24500" x14ac:dyDescent="0.55000000000000004"/>
    <row r="24501" x14ac:dyDescent="0.55000000000000004"/>
    <row r="24502" x14ac:dyDescent="0.55000000000000004"/>
    <row r="24503" x14ac:dyDescent="0.55000000000000004"/>
    <row r="24504" x14ac:dyDescent="0.55000000000000004"/>
    <row r="24505" x14ac:dyDescent="0.55000000000000004"/>
    <row r="24506" x14ac:dyDescent="0.55000000000000004"/>
    <row r="24507" x14ac:dyDescent="0.55000000000000004"/>
    <row r="24508" x14ac:dyDescent="0.55000000000000004"/>
    <row r="24509" x14ac:dyDescent="0.55000000000000004"/>
    <row r="24510" x14ac:dyDescent="0.55000000000000004"/>
    <row r="24511" x14ac:dyDescent="0.55000000000000004"/>
    <row r="24512" x14ac:dyDescent="0.55000000000000004"/>
    <row r="24513" x14ac:dyDescent="0.55000000000000004"/>
    <row r="24514" x14ac:dyDescent="0.55000000000000004"/>
    <row r="24515" x14ac:dyDescent="0.55000000000000004"/>
    <row r="24516" x14ac:dyDescent="0.55000000000000004"/>
    <row r="24517" x14ac:dyDescent="0.55000000000000004"/>
    <row r="24518" x14ac:dyDescent="0.55000000000000004"/>
    <row r="24519" x14ac:dyDescent="0.55000000000000004"/>
    <row r="24520" x14ac:dyDescent="0.55000000000000004"/>
    <row r="24521" x14ac:dyDescent="0.55000000000000004"/>
    <row r="24522" x14ac:dyDescent="0.55000000000000004"/>
    <row r="24523" x14ac:dyDescent="0.55000000000000004"/>
    <row r="24524" x14ac:dyDescent="0.55000000000000004"/>
    <row r="24525" x14ac:dyDescent="0.55000000000000004"/>
    <row r="24526" x14ac:dyDescent="0.55000000000000004"/>
    <row r="24527" x14ac:dyDescent="0.55000000000000004"/>
    <row r="24528" x14ac:dyDescent="0.55000000000000004"/>
    <row r="24529" x14ac:dyDescent="0.55000000000000004"/>
    <row r="24530" x14ac:dyDescent="0.55000000000000004"/>
    <row r="24531" x14ac:dyDescent="0.55000000000000004"/>
    <row r="24532" x14ac:dyDescent="0.55000000000000004"/>
    <row r="24533" x14ac:dyDescent="0.55000000000000004"/>
    <row r="24534" x14ac:dyDescent="0.55000000000000004"/>
    <row r="24535" x14ac:dyDescent="0.55000000000000004"/>
    <row r="24536" x14ac:dyDescent="0.55000000000000004"/>
    <row r="24537" x14ac:dyDescent="0.55000000000000004"/>
    <row r="24538" x14ac:dyDescent="0.55000000000000004"/>
    <row r="24539" x14ac:dyDescent="0.55000000000000004"/>
    <row r="24540" x14ac:dyDescent="0.55000000000000004"/>
    <row r="24541" x14ac:dyDescent="0.55000000000000004"/>
    <row r="24542" x14ac:dyDescent="0.55000000000000004"/>
    <row r="24543" x14ac:dyDescent="0.55000000000000004"/>
    <row r="24544" x14ac:dyDescent="0.55000000000000004"/>
    <row r="24545" x14ac:dyDescent="0.55000000000000004"/>
    <row r="24546" x14ac:dyDescent="0.55000000000000004"/>
    <row r="24547" x14ac:dyDescent="0.55000000000000004"/>
    <row r="24548" x14ac:dyDescent="0.55000000000000004"/>
    <row r="24549" x14ac:dyDescent="0.55000000000000004"/>
    <row r="24550" x14ac:dyDescent="0.55000000000000004"/>
    <row r="24551" x14ac:dyDescent="0.55000000000000004"/>
    <row r="24552" x14ac:dyDescent="0.55000000000000004"/>
    <row r="24553" x14ac:dyDescent="0.55000000000000004"/>
    <row r="24554" x14ac:dyDescent="0.55000000000000004"/>
    <row r="24555" x14ac:dyDescent="0.55000000000000004"/>
    <row r="24556" x14ac:dyDescent="0.55000000000000004"/>
    <row r="24557" x14ac:dyDescent="0.55000000000000004"/>
    <row r="24558" x14ac:dyDescent="0.55000000000000004"/>
    <row r="24559" x14ac:dyDescent="0.55000000000000004"/>
    <row r="24560" x14ac:dyDescent="0.55000000000000004"/>
    <row r="24561" x14ac:dyDescent="0.55000000000000004"/>
    <row r="24562" x14ac:dyDescent="0.55000000000000004"/>
    <row r="24563" x14ac:dyDescent="0.55000000000000004"/>
    <row r="24564" x14ac:dyDescent="0.55000000000000004"/>
    <row r="24565" x14ac:dyDescent="0.55000000000000004"/>
    <row r="24566" x14ac:dyDescent="0.55000000000000004"/>
    <row r="24567" x14ac:dyDescent="0.55000000000000004"/>
    <row r="24568" x14ac:dyDescent="0.55000000000000004"/>
    <row r="24569" x14ac:dyDescent="0.55000000000000004"/>
    <row r="24570" x14ac:dyDescent="0.55000000000000004"/>
    <row r="24571" x14ac:dyDescent="0.55000000000000004"/>
    <row r="24572" x14ac:dyDescent="0.55000000000000004"/>
    <row r="24573" x14ac:dyDescent="0.55000000000000004"/>
    <row r="24574" x14ac:dyDescent="0.55000000000000004"/>
    <row r="24575" x14ac:dyDescent="0.55000000000000004"/>
    <row r="24576" x14ac:dyDescent="0.55000000000000004"/>
    <row r="24577" x14ac:dyDescent="0.55000000000000004"/>
    <row r="24578" x14ac:dyDescent="0.55000000000000004"/>
    <row r="24579" x14ac:dyDescent="0.55000000000000004"/>
    <row r="24580" x14ac:dyDescent="0.55000000000000004"/>
    <row r="24581" x14ac:dyDescent="0.55000000000000004"/>
    <row r="24582" x14ac:dyDescent="0.55000000000000004"/>
    <row r="24583" x14ac:dyDescent="0.55000000000000004"/>
    <row r="24584" x14ac:dyDescent="0.55000000000000004"/>
    <row r="24585" x14ac:dyDescent="0.55000000000000004"/>
    <row r="24586" x14ac:dyDescent="0.55000000000000004"/>
    <row r="24587" x14ac:dyDescent="0.55000000000000004"/>
    <row r="24588" x14ac:dyDescent="0.55000000000000004"/>
    <row r="24589" x14ac:dyDescent="0.55000000000000004"/>
    <row r="24590" x14ac:dyDescent="0.55000000000000004"/>
    <row r="24591" x14ac:dyDescent="0.55000000000000004"/>
    <row r="24592" x14ac:dyDescent="0.55000000000000004"/>
    <row r="24593" x14ac:dyDescent="0.55000000000000004"/>
    <row r="24594" x14ac:dyDescent="0.55000000000000004"/>
    <row r="24595" x14ac:dyDescent="0.55000000000000004"/>
    <row r="24596" x14ac:dyDescent="0.55000000000000004"/>
    <row r="24597" x14ac:dyDescent="0.55000000000000004"/>
    <row r="24598" x14ac:dyDescent="0.55000000000000004"/>
    <row r="24599" x14ac:dyDescent="0.55000000000000004"/>
    <row r="24600" x14ac:dyDescent="0.55000000000000004"/>
    <row r="24601" x14ac:dyDescent="0.55000000000000004"/>
    <row r="24602" x14ac:dyDescent="0.55000000000000004"/>
    <row r="24603" x14ac:dyDescent="0.55000000000000004"/>
    <row r="24604" x14ac:dyDescent="0.55000000000000004"/>
    <row r="24605" x14ac:dyDescent="0.55000000000000004"/>
    <row r="24606" x14ac:dyDescent="0.55000000000000004"/>
    <row r="24607" x14ac:dyDescent="0.55000000000000004"/>
    <row r="24608" x14ac:dyDescent="0.55000000000000004"/>
    <row r="24609" x14ac:dyDescent="0.55000000000000004"/>
    <row r="24610" x14ac:dyDescent="0.55000000000000004"/>
    <row r="24611" x14ac:dyDescent="0.55000000000000004"/>
    <row r="24612" x14ac:dyDescent="0.55000000000000004"/>
    <row r="24613" x14ac:dyDescent="0.55000000000000004"/>
    <row r="24614" x14ac:dyDescent="0.55000000000000004"/>
    <row r="24615" x14ac:dyDescent="0.55000000000000004"/>
    <row r="24616" x14ac:dyDescent="0.55000000000000004"/>
    <row r="24617" x14ac:dyDescent="0.55000000000000004"/>
    <row r="24618" x14ac:dyDescent="0.55000000000000004"/>
    <row r="24619" x14ac:dyDescent="0.55000000000000004"/>
    <row r="24620" x14ac:dyDescent="0.55000000000000004"/>
    <row r="24621" x14ac:dyDescent="0.55000000000000004"/>
    <row r="24622" x14ac:dyDescent="0.55000000000000004"/>
    <row r="24623" x14ac:dyDescent="0.55000000000000004"/>
    <row r="24624" x14ac:dyDescent="0.55000000000000004"/>
    <row r="24625" x14ac:dyDescent="0.55000000000000004"/>
    <row r="24626" x14ac:dyDescent="0.55000000000000004"/>
    <row r="24627" x14ac:dyDescent="0.55000000000000004"/>
    <row r="24628" x14ac:dyDescent="0.55000000000000004"/>
    <row r="24629" x14ac:dyDescent="0.55000000000000004"/>
    <row r="24630" x14ac:dyDescent="0.55000000000000004"/>
    <row r="24631" x14ac:dyDescent="0.55000000000000004"/>
    <row r="24632" x14ac:dyDescent="0.55000000000000004"/>
    <row r="24633" x14ac:dyDescent="0.55000000000000004"/>
    <row r="24634" x14ac:dyDescent="0.55000000000000004"/>
    <row r="24635" x14ac:dyDescent="0.55000000000000004"/>
    <row r="24636" x14ac:dyDescent="0.55000000000000004"/>
    <row r="24637" x14ac:dyDescent="0.55000000000000004"/>
    <row r="24638" x14ac:dyDescent="0.55000000000000004"/>
    <row r="24639" x14ac:dyDescent="0.55000000000000004"/>
    <row r="24640" x14ac:dyDescent="0.55000000000000004"/>
    <row r="24641" x14ac:dyDescent="0.55000000000000004"/>
    <row r="24642" x14ac:dyDescent="0.55000000000000004"/>
    <row r="24643" x14ac:dyDescent="0.55000000000000004"/>
    <row r="24644" x14ac:dyDescent="0.55000000000000004"/>
    <row r="24645" x14ac:dyDescent="0.55000000000000004"/>
    <row r="24646" x14ac:dyDescent="0.55000000000000004"/>
    <row r="24647" x14ac:dyDescent="0.55000000000000004"/>
    <row r="24648" x14ac:dyDescent="0.55000000000000004"/>
    <row r="24649" x14ac:dyDescent="0.55000000000000004"/>
    <row r="24650" x14ac:dyDescent="0.55000000000000004"/>
    <row r="24651" x14ac:dyDescent="0.55000000000000004"/>
    <row r="24652" x14ac:dyDescent="0.55000000000000004"/>
    <row r="24653" x14ac:dyDescent="0.55000000000000004"/>
    <row r="24654" x14ac:dyDescent="0.55000000000000004"/>
    <row r="24655" x14ac:dyDescent="0.55000000000000004"/>
    <row r="24656" x14ac:dyDescent="0.55000000000000004"/>
    <row r="24657" x14ac:dyDescent="0.55000000000000004"/>
    <row r="24658" x14ac:dyDescent="0.55000000000000004"/>
    <row r="24659" x14ac:dyDescent="0.55000000000000004"/>
    <row r="24660" x14ac:dyDescent="0.55000000000000004"/>
    <row r="24661" x14ac:dyDescent="0.55000000000000004"/>
    <row r="24662" x14ac:dyDescent="0.55000000000000004"/>
    <row r="24663" x14ac:dyDescent="0.55000000000000004"/>
    <row r="24664" x14ac:dyDescent="0.55000000000000004"/>
    <row r="24665" x14ac:dyDescent="0.55000000000000004"/>
    <row r="24666" x14ac:dyDescent="0.55000000000000004"/>
    <row r="24667" x14ac:dyDescent="0.55000000000000004"/>
    <row r="24668" x14ac:dyDescent="0.55000000000000004"/>
    <row r="24669" x14ac:dyDescent="0.55000000000000004"/>
    <row r="24670" x14ac:dyDescent="0.55000000000000004"/>
    <row r="24671" x14ac:dyDescent="0.55000000000000004"/>
    <row r="24672" x14ac:dyDescent="0.55000000000000004"/>
    <row r="24673" x14ac:dyDescent="0.55000000000000004"/>
    <row r="24674" x14ac:dyDescent="0.55000000000000004"/>
    <row r="24675" x14ac:dyDescent="0.55000000000000004"/>
    <row r="24676" x14ac:dyDescent="0.55000000000000004"/>
    <row r="24677" x14ac:dyDescent="0.55000000000000004"/>
    <row r="24678" x14ac:dyDescent="0.55000000000000004"/>
    <row r="24679" x14ac:dyDescent="0.55000000000000004"/>
    <row r="24680" x14ac:dyDescent="0.55000000000000004"/>
    <row r="24681" x14ac:dyDescent="0.55000000000000004"/>
    <row r="24682" x14ac:dyDescent="0.55000000000000004"/>
    <row r="24683" x14ac:dyDescent="0.55000000000000004"/>
    <row r="24684" x14ac:dyDescent="0.55000000000000004"/>
    <row r="24685" x14ac:dyDescent="0.55000000000000004"/>
    <row r="24686" x14ac:dyDescent="0.55000000000000004"/>
    <row r="24687" x14ac:dyDescent="0.55000000000000004"/>
    <row r="24688" x14ac:dyDescent="0.55000000000000004"/>
    <row r="24689" x14ac:dyDescent="0.55000000000000004"/>
    <row r="24690" x14ac:dyDescent="0.55000000000000004"/>
    <row r="24691" x14ac:dyDescent="0.55000000000000004"/>
    <row r="24692" x14ac:dyDescent="0.55000000000000004"/>
    <row r="24693" x14ac:dyDescent="0.55000000000000004"/>
    <row r="24694" x14ac:dyDescent="0.55000000000000004"/>
    <row r="24695" x14ac:dyDescent="0.55000000000000004"/>
    <row r="24696" x14ac:dyDescent="0.55000000000000004"/>
    <row r="24697" x14ac:dyDescent="0.55000000000000004"/>
    <row r="24698" x14ac:dyDescent="0.55000000000000004"/>
    <row r="24699" x14ac:dyDescent="0.55000000000000004"/>
    <row r="24700" x14ac:dyDescent="0.55000000000000004"/>
    <row r="24701" x14ac:dyDescent="0.55000000000000004"/>
    <row r="24702" x14ac:dyDescent="0.55000000000000004"/>
    <row r="24703" x14ac:dyDescent="0.55000000000000004"/>
    <row r="24704" x14ac:dyDescent="0.55000000000000004"/>
    <row r="24705" x14ac:dyDescent="0.55000000000000004"/>
    <row r="24706" x14ac:dyDescent="0.55000000000000004"/>
    <row r="24707" x14ac:dyDescent="0.55000000000000004"/>
    <row r="24708" x14ac:dyDescent="0.55000000000000004"/>
    <row r="24709" x14ac:dyDescent="0.55000000000000004"/>
    <row r="24710" x14ac:dyDescent="0.55000000000000004"/>
    <row r="24711" x14ac:dyDescent="0.55000000000000004"/>
    <row r="24712" x14ac:dyDescent="0.55000000000000004"/>
    <row r="24713" x14ac:dyDescent="0.55000000000000004"/>
    <row r="24714" x14ac:dyDescent="0.55000000000000004"/>
    <row r="24715" x14ac:dyDescent="0.55000000000000004"/>
    <row r="24716" x14ac:dyDescent="0.55000000000000004"/>
    <row r="24717" x14ac:dyDescent="0.55000000000000004"/>
    <row r="24718" x14ac:dyDescent="0.55000000000000004"/>
    <row r="24719" x14ac:dyDescent="0.55000000000000004"/>
    <row r="24720" x14ac:dyDescent="0.55000000000000004"/>
    <row r="24721" x14ac:dyDescent="0.55000000000000004"/>
    <row r="24722" x14ac:dyDescent="0.55000000000000004"/>
    <row r="24723" x14ac:dyDescent="0.55000000000000004"/>
    <row r="24724" x14ac:dyDescent="0.55000000000000004"/>
    <row r="24725" x14ac:dyDescent="0.55000000000000004"/>
    <row r="24726" x14ac:dyDescent="0.55000000000000004"/>
    <row r="24727" x14ac:dyDescent="0.55000000000000004"/>
    <row r="24728" x14ac:dyDescent="0.55000000000000004"/>
    <row r="24729" x14ac:dyDescent="0.55000000000000004"/>
    <row r="24730" x14ac:dyDescent="0.55000000000000004"/>
    <row r="24731" x14ac:dyDescent="0.55000000000000004"/>
    <row r="24732" x14ac:dyDescent="0.55000000000000004"/>
    <row r="24733" x14ac:dyDescent="0.55000000000000004"/>
    <row r="24734" x14ac:dyDescent="0.55000000000000004"/>
    <row r="24735" x14ac:dyDescent="0.55000000000000004"/>
    <row r="24736" x14ac:dyDescent="0.55000000000000004"/>
    <row r="24737" x14ac:dyDescent="0.55000000000000004"/>
    <row r="24738" x14ac:dyDescent="0.55000000000000004"/>
    <row r="24739" x14ac:dyDescent="0.55000000000000004"/>
    <row r="24740" x14ac:dyDescent="0.55000000000000004"/>
    <row r="24741" x14ac:dyDescent="0.55000000000000004"/>
    <row r="24742" x14ac:dyDescent="0.55000000000000004"/>
    <row r="24743" x14ac:dyDescent="0.55000000000000004"/>
    <row r="24744" x14ac:dyDescent="0.55000000000000004"/>
    <row r="24745" x14ac:dyDescent="0.55000000000000004"/>
    <row r="24746" x14ac:dyDescent="0.55000000000000004"/>
    <row r="24747" x14ac:dyDescent="0.55000000000000004"/>
    <row r="24748" x14ac:dyDescent="0.55000000000000004"/>
    <row r="24749" x14ac:dyDescent="0.55000000000000004"/>
    <row r="24750" x14ac:dyDescent="0.55000000000000004"/>
    <row r="24751" x14ac:dyDescent="0.55000000000000004"/>
    <row r="24752" x14ac:dyDescent="0.55000000000000004"/>
    <row r="24753" x14ac:dyDescent="0.55000000000000004"/>
    <row r="24754" x14ac:dyDescent="0.55000000000000004"/>
    <row r="24755" x14ac:dyDescent="0.55000000000000004"/>
    <row r="24756" x14ac:dyDescent="0.55000000000000004"/>
    <row r="24757" x14ac:dyDescent="0.55000000000000004"/>
    <row r="24758" x14ac:dyDescent="0.55000000000000004"/>
    <row r="24759" x14ac:dyDescent="0.55000000000000004"/>
    <row r="24760" x14ac:dyDescent="0.55000000000000004"/>
    <row r="24761" x14ac:dyDescent="0.55000000000000004"/>
    <row r="24762" x14ac:dyDescent="0.55000000000000004"/>
    <row r="24763" x14ac:dyDescent="0.55000000000000004"/>
    <row r="24764" x14ac:dyDescent="0.55000000000000004"/>
    <row r="24765" x14ac:dyDescent="0.55000000000000004"/>
    <row r="24766" x14ac:dyDescent="0.55000000000000004"/>
    <row r="24767" x14ac:dyDescent="0.55000000000000004"/>
    <row r="24768" x14ac:dyDescent="0.55000000000000004"/>
    <row r="24769" x14ac:dyDescent="0.55000000000000004"/>
    <row r="24770" x14ac:dyDescent="0.55000000000000004"/>
    <row r="24771" x14ac:dyDescent="0.55000000000000004"/>
    <row r="24772" x14ac:dyDescent="0.55000000000000004"/>
    <row r="24773" x14ac:dyDescent="0.55000000000000004"/>
    <row r="24774" x14ac:dyDescent="0.55000000000000004"/>
    <row r="24775" x14ac:dyDescent="0.55000000000000004"/>
    <row r="24776" x14ac:dyDescent="0.55000000000000004"/>
    <row r="24777" x14ac:dyDescent="0.55000000000000004"/>
    <row r="24778" x14ac:dyDescent="0.55000000000000004"/>
    <row r="24779" x14ac:dyDescent="0.55000000000000004"/>
    <row r="24780" x14ac:dyDescent="0.55000000000000004"/>
    <row r="24781" x14ac:dyDescent="0.55000000000000004"/>
    <row r="24782" x14ac:dyDescent="0.55000000000000004"/>
    <row r="24783" x14ac:dyDescent="0.55000000000000004"/>
    <row r="24784" x14ac:dyDescent="0.55000000000000004"/>
    <row r="24785" x14ac:dyDescent="0.55000000000000004"/>
    <row r="24786" x14ac:dyDescent="0.55000000000000004"/>
    <row r="24787" x14ac:dyDescent="0.55000000000000004"/>
    <row r="24788" x14ac:dyDescent="0.55000000000000004"/>
    <row r="24789" x14ac:dyDescent="0.55000000000000004"/>
    <row r="24790" x14ac:dyDescent="0.55000000000000004"/>
    <row r="24791" x14ac:dyDescent="0.55000000000000004"/>
    <row r="24792" x14ac:dyDescent="0.55000000000000004"/>
    <row r="24793" x14ac:dyDescent="0.55000000000000004"/>
    <row r="24794" x14ac:dyDescent="0.55000000000000004"/>
    <row r="24795" x14ac:dyDescent="0.55000000000000004"/>
    <row r="24796" x14ac:dyDescent="0.55000000000000004"/>
    <row r="24797" x14ac:dyDescent="0.55000000000000004"/>
    <row r="24798" x14ac:dyDescent="0.55000000000000004"/>
    <row r="24799" x14ac:dyDescent="0.55000000000000004"/>
    <row r="24800" x14ac:dyDescent="0.55000000000000004"/>
    <row r="24801" x14ac:dyDescent="0.55000000000000004"/>
    <row r="24802" x14ac:dyDescent="0.55000000000000004"/>
    <row r="24803" x14ac:dyDescent="0.55000000000000004"/>
    <row r="24804" x14ac:dyDescent="0.55000000000000004"/>
    <row r="24805" x14ac:dyDescent="0.55000000000000004"/>
    <row r="24806" x14ac:dyDescent="0.55000000000000004"/>
    <row r="24807" x14ac:dyDescent="0.55000000000000004"/>
    <row r="24808" x14ac:dyDescent="0.55000000000000004"/>
    <row r="24809" x14ac:dyDescent="0.55000000000000004"/>
    <row r="24810" x14ac:dyDescent="0.55000000000000004"/>
    <row r="24811" x14ac:dyDescent="0.55000000000000004"/>
    <row r="24812" x14ac:dyDescent="0.55000000000000004"/>
    <row r="24813" x14ac:dyDescent="0.55000000000000004"/>
    <row r="24814" x14ac:dyDescent="0.55000000000000004"/>
    <row r="24815" x14ac:dyDescent="0.55000000000000004"/>
    <row r="24816" x14ac:dyDescent="0.55000000000000004"/>
    <row r="24817" x14ac:dyDescent="0.55000000000000004"/>
    <row r="24818" x14ac:dyDescent="0.55000000000000004"/>
    <row r="24819" x14ac:dyDescent="0.55000000000000004"/>
    <row r="24820" x14ac:dyDescent="0.55000000000000004"/>
    <row r="24821" x14ac:dyDescent="0.55000000000000004"/>
    <row r="24822" x14ac:dyDescent="0.55000000000000004"/>
    <row r="24823" x14ac:dyDescent="0.55000000000000004"/>
    <row r="24824" x14ac:dyDescent="0.55000000000000004"/>
    <row r="24825" x14ac:dyDescent="0.55000000000000004"/>
    <row r="24826" x14ac:dyDescent="0.55000000000000004"/>
    <row r="24827" x14ac:dyDescent="0.55000000000000004"/>
    <row r="24828" x14ac:dyDescent="0.55000000000000004"/>
    <row r="24829" x14ac:dyDescent="0.55000000000000004"/>
    <row r="24830" x14ac:dyDescent="0.55000000000000004"/>
    <row r="24831" x14ac:dyDescent="0.55000000000000004"/>
    <row r="24832" x14ac:dyDescent="0.55000000000000004"/>
    <row r="24833" x14ac:dyDescent="0.55000000000000004"/>
    <row r="24834" x14ac:dyDescent="0.55000000000000004"/>
    <row r="24835" x14ac:dyDescent="0.55000000000000004"/>
    <row r="24836" x14ac:dyDescent="0.55000000000000004"/>
    <row r="24837" x14ac:dyDescent="0.55000000000000004"/>
    <row r="24838" x14ac:dyDescent="0.55000000000000004"/>
    <row r="24839" x14ac:dyDescent="0.55000000000000004"/>
    <row r="24840" x14ac:dyDescent="0.55000000000000004"/>
    <row r="24841" x14ac:dyDescent="0.55000000000000004"/>
    <row r="24842" x14ac:dyDescent="0.55000000000000004"/>
    <row r="24843" x14ac:dyDescent="0.55000000000000004"/>
    <row r="24844" x14ac:dyDescent="0.55000000000000004"/>
    <row r="24845" x14ac:dyDescent="0.55000000000000004"/>
    <row r="24846" x14ac:dyDescent="0.55000000000000004"/>
    <row r="24847" x14ac:dyDescent="0.55000000000000004"/>
    <row r="24848" x14ac:dyDescent="0.55000000000000004"/>
    <row r="24849" x14ac:dyDescent="0.55000000000000004"/>
    <row r="24850" x14ac:dyDescent="0.55000000000000004"/>
    <row r="24851" x14ac:dyDescent="0.55000000000000004"/>
    <row r="24852" x14ac:dyDescent="0.55000000000000004"/>
    <row r="24853" x14ac:dyDescent="0.55000000000000004"/>
    <row r="24854" x14ac:dyDescent="0.55000000000000004"/>
    <row r="24855" x14ac:dyDescent="0.55000000000000004"/>
    <row r="24856" x14ac:dyDescent="0.55000000000000004"/>
    <row r="24857" x14ac:dyDescent="0.55000000000000004"/>
    <row r="24858" x14ac:dyDescent="0.55000000000000004"/>
    <row r="24859" x14ac:dyDescent="0.55000000000000004"/>
    <row r="24860" x14ac:dyDescent="0.55000000000000004"/>
    <row r="24861" x14ac:dyDescent="0.55000000000000004"/>
    <row r="24862" x14ac:dyDescent="0.55000000000000004"/>
    <row r="24863" x14ac:dyDescent="0.55000000000000004"/>
    <row r="24864" x14ac:dyDescent="0.55000000000000004"/>
    <row r="24865" x14ac:dyDescent="0.55000000000000004"/>
    <row r="24866" x14ac:dyDescent="0.55000000000000004"/>
    <row r="24867" x14ac:dyDescent="0.55000000000000004"/>
    <row r="24868" x14ac:dyDescent="0.55000000000000004"/>
    <row r="24869" x14ac:dyDescent="0.55000000000000004"/>
    <row r="24870" x14ac:dyDescent="0.55000000000000004"/>
    <row r="24871" x14ac:dyDescent="0.55000000000000004"/>
    <row r="24872" x14ac:dyDescent="0.55000000000000004"/>
    <row r="24873" x14ac:dyDescent="0.55000000000000004"/>
    <row r="24874" x14ac:dyDescent="0.55000000000000004"/>
    <row r="24875" x14ac:dyDescent="0.55000000000000004"/>
    <row r="24876" x14ac:dyDescent="0.55000000000000004"/>
    <row r="24877" x14ac:dyDescent="0.55000000000000004"/>
    <row r="24878" x14ac:dyDescent="0.55000000000000004"/>
    <row r="24879" x14ac:dyDescent="0.55000000000000004"/>
    <row r="24880" x14ac:dyDescent="0.55000000000000004"/>
    <row r="24881" x14ac:dyDescent="0.55000000000000004"/>
    <row r="24882" x14ac:dyDescent="0.55000000000000004"/>
    <row r="24883" x14ac:dyDescent="0.55000000000000004"/>
    <row r="24884" x14ac:dyDescent="0.55000000000000004"/>
    <row r="24885" x14ac:dyDescent="0.55000000000000004"/>
    <row r="24886" x14ac:dyDescent="0.55000000000000004"/>
    <row r="24887" x14ac:dyDescent="0.55000000000000004"/>
    <row r="24888" x14ac:dyDescent="0.55000000000000004"/>
    <row r="24889" x14ac:dyDescent="0.55000000000000004"/>
    <row r="24890" x14ac:dyDescent="0.55000000000000004"/>
    <row r="24891" x14ac:dyDescent="0.55000000000000004"/>
    <row r="24892" x14ac:dyDescent="0.55000000000000004"/>
    <row r="24893" x14ac:dyDescent="0.55000000000000004"/>
    <row r="24894" x14ac:dyDescent="0.55000000000000004"/>
    <row r="24895" x14ac:dyDescent="0.55000000000000004"/>
    <row r="24896" x14ac:dyDescent="0.55000000000000004"/>
    <row r="24897" x14ac:dyDescent="0.55000000000000004"/>
    <row r="24898" x14ac:dyDescent="0.55000000000000004"/>
    <row r="24899" x14ac:dyDescent="0.55000000000000004"/>
    <row r="24900" x14ac:dyDescent="0.55000000000000004"/>
    <row r="24901" x14ac:dyDescent="0.55000000000000004"/>
    <row r="24902" x14ac:dyDescent="0.55000000000000004"/>
    <row r="24903" x14ac:dyDescent="0.55000000000000004"/>
    <row r="24904" x14ac:dyDescent="0.55000000000000004"/>
    <row r="24905" x14ac:dyDescent="0.55000000000000004"/>
    <row r="24906" x14ac:dyDescent="0.55000000000000004"/>
    <row r="24907" x14ac:dyDescent="0.55000000000000004"/>
    <row r="24908" x14ac:dyDescent="0.55000000000000004"/>
    <row r="24909" x14ac:dyDescent="0.55000000000000004"/>
    <row r="24910" x14ac:dyDescent="0.55000000000000004"/>
    <row r="24911" x14ac:dyDescent="0.55000000000000004"/>
    <row r="24912" x14ac:dyDescent="0.55000000000000004"/>
    <row r="24913" x14ac:dyDescent="0.55000000000000004"/>
    <row r="24914" x14ac:dyDescent="0.55000000000000004"/>
    <row r="24915" x14ac:dyDescent="0.55000000000000004"/>
    <row r="24916" x14ac:dyDescent="0.55000000000000004"/>
    <row r="24917" x14ac:dyDescent="0.55000000000000004"/>
    <row r="24918" x14ac:dyDescent="0.55000000000000004"/>
    <row r="24919" x14ac:dyDescent="0.55000000000000004"/>
    <row r="24920" x14ac:dyDescent="0.55000000000000004"/>
    <row r="24921" x14ac:dyDescent="0.55000000000000004"/>
    <row r="24922" x14ac:dyDescent="0.55000000000000004"/>
    <row r="24923" x14ac:dyDescent="0.55000000000000004"/>
    <row r="24924" x14ac:dyDescent="0.55000000000000004"/>
    <row r="24925" x14ac:dyDescent="0.55000000000000004"/>
    <row r="24926" x14ac:dyDescent="0.55000000000000004"/>
    <row r="24927" x14ac:dyDescent="0.55000000000000004"/>
    <row r="24928" x14ac:dyDescent="0.55000000000000004"/>
    <row r="24929" x14ac:dyDescent="0.55000000000000004"/>
    <row r="24930" x14ac:dyDescent="0.55000000000000004"/>
    <row r="24931" x14ac:dyDescent="0.55000000000000004"/>
    <row r="24932" x14ac:dyDescent="0.55000000000000004"/>
    <row r="24933" x14ac:dyDescent="0.55000000000000004"/>
    <row r="24934" x14ac:dyDescent="0.55000000000000004"/>
    <row r="24935" x14ac:dyDescent="0.55000000000000004"/>
    <row r="24936" x14ac:dyDescent="0.55000000000000004"/>
    <row r="24937" x14ac:dyDescent="0.55000000000000004"/>
    <row r="24938" x14ac:dyDescent="0.55000000000000004"/>
    <row r="24939" x14ac:dyDescent="0.55000000000000004"/>
    <row r="24940" x14ac:dyDescent="0.55000000000000004"/>
    <row r="24941" x14ac:dyDescent="0.55000000000000004"/>
    <row r="24942" x14ac:dyDescent="0.55000000000000004"/>
    <row r="24943" x14ac:dyDescent="0.55000000000000004"/>
    <row r="24944" x14ac:dyDescent="0.55000000000000004"/>
    <row r="24945" x14ac:dyDescent="0.55000000000000004"/>
    <row r="24946" x14ac:dyDescent="0.55000000000000004"/>
    <row r="24947" x14ac:dyDescent="0.55000000000000004"/>
    <row r="24948" x14ac:dyDescent="0.55000000000000004"/>
    <row r="24949" x14ac:dyDescent="0.55000000000000004"/>
    <row r="24950" x14ac:dyDescent="0.55000000000000004"/>
    <row r="24951" x14ac:dyDescent="0.55000000000000004"/>
    <row r="24952" x14ac:dyDescent="0.55000000000000004"/>
    <row r="24953" x14ac:dyDescent="0.55000000000000004"/>
    <row r="24954" x14ac:dyDescent="0.55000000000000004"/>
    <row r="24955" x14ac:dyDescent="0.55000000000000004"/>
    <row r="24956" x14ac:dyDescent="0.55000000000000004"/>
    <row r="24957" x14ac:dyDescent="0.55000000000000004"/>
    <row r="24958" x14ac:dyDescent="0.55000000000000004"/>
    <row r="24959" x14ac:dyDescent="0.55000000000000004"/>
    <row r="24960" x14ac:dyDescent="0.55000000000000004"/>
    <row r="24961" x14ac:dyDescent="0.55000000000000004"/>
    <row r="24962" x14ac:dyDescent="0.55000000000000004"/>
    <row r="24963" x14ac:dyDescent="0.55000000000000004"/>
    <row r="24964" x14ac:dyDescent="0.55000000000000004"/>
    <row r="24965" x14ac:dyDescent="0.55000000000000004"/>
    <row r="24966" x14ac:dyDescent="0.55000000000000004"/>
    <row r="24967" x14ac:dyDescent="0.55000000000000004"/>
    <row r="24968" x14ac:dyDescent="0.55000000000000004"/>
    <row r="24969" x14ac:dyDescent="0.55000000000000004"/>
    <row r="24970" x14ac:dyDescent="0.55000000000000004"/>
    <row r="24971" x14ac:dyDescent="0.55000000000000004"/>
    <row r="24972" x14ac:dyDescent="0.55000000000000004"/>
    <row r="24973" x14ac:dyDescent="0.55000000000000004"/>
    <row r="24974" x14ac:dyDescent="0.55000000000000004"/>
    <row r="24975" x14ac:dyDescent="0.55000000000000004"/>
    <row r="24976" x14ac:dyDescent="0.55000000000000004"/>
    <row r="24977" x14ac:dyDescent="0.55000000000000004"/>
    <row r="24978" x14ac:dyDescent="0.55000000000000004"/>
    <row r="24979" x14ac:dyDescent="0.55000000000000004"/>
    <row r="24980" x14ac:dyDescent="0.55000000000000004"/>
    <row r="24981" x14ac:dyDescent="0.55000000000000004"/>
    <row r="24982" x14ac:dyDescent="0.55000000000000004"/>
    <row r="24983" x14ac:dyDescent="0.55000000000000004"/>
    <row r="24984" x14ac:dyDescent="0.55000000000000004"/>
    <row r="24985" x14ac:dyDescent="0.55000000000000004"/>
    <row r="24986" x14ac:dyDescent="0.55000000000000004"/>
    <row r="24987" x14ac:dyDescent="0.55000000000000004"/>
    <row r="24988" x14ac:dyDescent="0.55000000000000004"/>
    <row r="24989" x14ac:dyDescent="0.55000000000000004"/>
    <row r="24990" x14ac:dyDescent="0.55000000000000004"/>
    <row r="24991" x14ac:dyDescent="0.55000000000000004"/>
    <row r="24992" x14ac:dyDescent="0.55000000000000004"/>
    <row r="24993" x14ac:dyDescent="0.55000000000000004"/>
    <row r="24994" x14ac:dyDescent="0.55000000000000004"/>
    <row r="24995" x14ac:dyDescent="0.55000000000000004"/>
    <row r="24996" x14ac:dyDescent="0.55000000000000004"/>
    <row r="24997" x14ac:dyDescent="0.55000000000000004"/>
    <row r="24998" x14ac:dyDescent="0.55000000000000004"/>
    <row r="24999" x14ac:dyDescent="0.55000000000000004"/>
    <row r="25000" x14ac:dyDescent="0.55000000000000004"/>
    <row r="25001" x14ac:dyDescent="0.55000000000000004"/>
    <row r="25002" x14ac:dyDescent="0.55000000000000004"/>
    <row r="25003" x14ac:dyDescent="0.55000000000000004"/>
    <row r="25004" x14ac:dyDescent="0.55000000000000004"/>
    <row r="25005" x14ac:dyDescent="0.55000000000000004"/>
    <row r="25006" x14ac:dyDescent="0.55000000000000004"/>
    <row r="25007" x14ac:dyDescent="0.55000000000000004"/>
    <row r="25008" x14ac:dyDescent="0.55000000000000004"/>
    <row r="25009" x14ac:dyDescent="0.55000000000000004"/>
    <row r="25010" x14ac:dyDescent="0.55000000000000004"/>
    <row r="25011" x14ac:dyDescent="0.55000000000000004"/>
    <row r="25012" x14ac:dyDescent="0.55000000000000004"/>
    <row r="25013" x14ac:dyDescent="0.55000000000000004"/>
    <row r="25014" x14ac:dyDescent="0.55000000000000004"/>
    <row r="25015" x14ac:dyDescent="0.55000000000000004"/>
    <row r="25016" x14ac:dyDescent="0.55000000000000004"/>
    <row r="25017" x14ac:dyDescent="0.55000000000000004"/>
    <row r="25018" x14ac:dyDescent="0.55000000000000004"/>
    <row r="25019" x14ac:dyDescent="0.55000000000000004"/>
    <row r="25020" x14ac:dyDescent="0.55000000000000004"/>
    <row r="25021" x14ac:dyDescent="0.55000000000000004"/>
    <row r="25022" x14ac:dyDescent="0.55000000000000004"/>
    <row r="25023" x14ac:dyDescent="0.55000000000000004"/>
    <row r="25024" x14ac:dyDescent="0.55000000000000004"/>
    <row r="25025" x14ac:dyDescent="0.55000000000000004"/>
    <row r="25026" x14ac:dyDescent="0.55000000000000004"/>
    <row r="25027" x14ac:dyDescent="0.55000000000000004"/>
    <row r="25028" x14ac:dyDescent="0.55000000000000004"/>
    <row r="25029" x14ac:dyDescent="0.55000000000000004"/>
    <row r="25030" x14ac:dyDescent="0.55000000000000004"/>
    <row r="25031" x14ac:dyDescent="0.55000000000000004"/>
    <row r="25032" x14ac:dyDescent="0.55000000000000004"/>
    <row r="25033" x14ac:dyDescent="0.55000000000000004"/>
    <row r="25034" x14ac:dyDescent="0.55000000000000004"/>
    <row r="25035" x14ac:dyDescent="0.55000000000000004"/>
    <row r="25036" x14ac:dyDescent="0.55000000000000004"/>
    <row r="25037" x14ac:dyDescent="0.55000000000000004"/>
    <row r="25038" x14ac:dyDescent="0.55000000000000004"/>
    <row r="25039" x14ac:dyDescent="0.55000000000000004"/>
    <row r="25040" x14ac:dyDescent="0.55000000000000004"/>
    <row r="25041" x14ac:dyDescent="0.55000000000000004"/>
    <row r="25042" x14ac:dyDescent="0.55000000000000004"/>
    <row r="25043" x14ac:dyDescent="0.55000000000000004"/>
    <row r="25044" x14ac:dyDescent="0.55000000000000004"/>
    <row r="25045" x14ac:dyDescent="0.55000000000000004"/>
    <row r="25046" x14ac:dyDescent="0.55000000000000004"/>
    <row r="25047" x14ac:dyDescent="0.55000000000000004"/>
    <row r="25048" x14ac:dyDescent="0.55000000000000004"/>
    <row r="25049" x14ac:dyDescent="0.55000000000000004"/>
    <row r="25050" x14ac:dyDescent="0.55000000000000004"/>
    <row r="25051" x14ac:dyDescent="0.55000000000000004"/>
    <row r="25052" x14ac:dyDescent="0.55000000000000004"/>
    <row r="25053" x14ac:dyDescent="0.55000000000000004"/>
    <row r="25054" x14ac:dyDescent="0.55000000000000004"/>
    <row r="25055" x14ac:dyDescent="0.55000000000000004"/>
    <row r="25056" x14ac:dyDescent="0.55000000000000004"/>
    <row r="25057" x14ac:dyDescent="0.55000000000000004"/>
    <row r="25058" x14ac:dyDescent="0.55000000000000004"/>
    <row r="25059" x14ac:dyDescent="0.55000000000000004"/>
    <row r="25060" x14ac:dyDescent="0.55000000000000004"/>
    <row r="25061" x14ac:dyDescent="0.55000000000000004"/>
    <row r="25062" x14ac:dyDescent="0.55000000000000004"/>
    <row r="25063" x14ac:dyDescent="0.55000000000000004"/>
    <row r="25064" x14ac:dyDescent="0.55000000000000004"/>
    <row r="25065" x14ac:dyDescent="0.55000000000000004"/>
    <row r="25066" x14ac:dyDescent="0.55000000000000004"/>
    <row r="25067" x14ac:dyDescent="0.55000000000000004"/>
    <row r="25068" x14ac:dyDescent="0.55000000000000004"/>
    <row r="25069" x14ac:dyDescent="0.55000000000000004"/>
    <row r="25070" x14ac:dyDescent="0.55000000000000004"/>
    <row r="25071" x14ac:dyDescent="0.55000000000000004"/>
    <row r="25072" x14ac:dyDescent="0.55000000000000004"/>
    <row r="25073" x14ac:dyDescent="0.55000000000000004"/>
    <row r="25074" x14ac:dyDescent="0.55000000000000004"/>
    <row r="25075" x14ac:dyDescent="0.55000000000000004"/>
    <row r="25076" x14ac:dyDescent="0.55000000000000004"/>
    <row r="25077" x14ac:dyDescent="0.55000000000000004"/>
    <row r="25078" x14ac:dyDescent="0.55000000000000004"/>
    <row r="25079" x14ac:dyDescent="0.55000000000000004"/>
    <row r="25080" x14ac:dyDescent="0.55000000000000004"/>
    <row r="25081" x14ac:dyDescent="0.55000000000000004"/>
    <row r="25082" x14ac:dyDescent="0.55000000000000004"/>
    <row r="25083" x14ac:dyDescent="0.55000000000000004"/>
    <row r="25084" x14ac:dyDescent="0.55000000000000004"/>
    <row r="25085" x14ac:dyDescent="0.55000000000000004"/>
    <row r="25086" x14ac:dyDescent="0.55000000000000004"/>
    <row r="25087" x14ac:dyDescent="0.55000000000000004"/>
    <row r="25088" x14ac:dyDescent="0.55000000000000004"/>
    <row r="25089" x14ac:dyDescent="0.55000000000000004"/>
    <row r="25090" x14ac:dyDescent="0.55000000000000004"/>
    <row r="25091" x14ac:dyDescent="0.55000000000000004"/>
    <row r="25092" x14ac:dyDescent="0.55000000000000004"/>
    <row r="25093" x14ac:dyDescent="0.55000000000000004"/>
    <row r="25094" x14ac:dyDescent="0.55000000000000004"/>
    <row r="25095" x14ac:dyDescent="0.55000000000000004"/>
    <row r="25096" x14ac:dyDescent="0.55000000000000004"/>
    <row r="25097" x14ac:dyDescent="0.55000000000000004"/>
    <row r="25098" x14ac:dyDescent="0.55000000000000004"/>
    <row r="25099" x14ac:dyDescent="0.55000000000000004"/>
    <row r="25100" x14ac:dyDescent="0.55000000000000004"/>
    <row r="25101" x14ac:dyDescent="0.55000000000000004"/>
    <row r="25102" x14ac:dyDescent="0.55000000000000004"/>
    <row r="25103" x14ac:dyDescent="0.55000000000000004"/>
    <row r="25104" x14ac:dyDescent="0.55000000000000004"/>
    <row r="25105" x14ac:dyDescent="0.55000000000000004"/>
    <row r="25106" x14ac:dyDescent="0.55000000000000004"/>
    <row r="25107" x14ac:dyDescent="0.55000000000000004"/>
    <row r="25108" x14ac:dyDescent="0.55000000000000004"/>
    <row r="25109" x14ac:dyDescent="0.55000000000000004"/>
    <row r="25110" x14ac:dyDescent="0.55000000000000004"/>
    <row r="25111" x14ac:dyDescent="0.55000000000000004"/>
    <row r="25112" x14ac:dyDescent="0.55000000000000004"/>
    <row r="25113" x14ac:dyDescent="0.55000000000000004"/>
    <row r="25114" x14ac:dyDescent="0.55000000000000004"/>
    <row r="25115" x14ac:dyDescent="0.55000000000000004"/>
    <row r="25116" x14ac:dyDescent="0.55000000000000004"/>
    <row r="25117" x14ac:dyDescent="0.55000000000000004"/>
    <row r="25118" x14ac:dyDescent="0.55000000000000004"/>
    <row r="25119" x14ac:dyDescent="0.55000000000000004"/>
    <row r="25120" x14ac:dyDescent="0.55000000000000004"/>
    <row r="25121" x14ac:dyDescent="0.55000000000000004"/>
    <row r="25122" x14ac:dyDescent="0.55000000000000004"/>
    <row r="25123" x14ac:dyDescent="0.55000000000000004"/>
    <row r="25124" x14ac:dyDescent="0.55000000000000004"/>
    <row r="25125" x14ac:dyDescent="0.55000000000000004"/>
    <row r="25126" x14ac:dyDescent="0.55000000000000004"/>
    <row r="25127" x14ac:dyDescent="0.55000000000000004"/>
    <row r="25128" x14ac:dyDescent="0.55000000000000004"/>
    <row r="25129" x14ac:dyDescent="0.55000000000000004"/>
    <row r="25130" x14ac:dyDescent="0.55000000000000004"/>
    <row r="25131" x14ac:dyDescent="0.55000000000000004"/>
    <row r="25132" x14ac:dyDescent="0.55000000000000004"/>
    <row r="25133" x14ac:dyDescent="0.55000000000000004"/>
    <row r="25134" x14ac:dyDescent="0.55000000000000004"/>
    <row r="25135" x14ac:dyDescent="0.55000000000000004"/>
    <row r="25136" x14ac:dyDescent="0.55000000000000004"/>
    <row r="25137" x14ac:dyDescent="0.55000000000000004"/>
    <row r="25138" x14ac:dyDescent="0.55000000000000004"/>
    <row r="25139" x14ac:dyDescent="0.55000000000000004"/>
    <row r="25140" x14ac:dyDescent="0.55000000000000004"/>
    <row r="25141" x14ac:dyDescent="0.55000000000000004"/>
    <row r="25142" x14ac:dyDescent="0.55000000000000004"/>
    <row r="25143" x14ac:dyDescent="0.55000000000000004"/>
    <row r="25144" x14ac:dyDescent="0.55000000000000004"/>
    <row r="25145" x14ac:dyDescent="0.55000000000000004"/>
    <row r="25146" x14ac:dyDescent="0.55000000000000004"/>
    <row r="25147" x14ac:dyDescent="0.55000000000000004"/>
    <row r="25148" x14ac:dyDescent="0.55000000000000004"/>
    <row r="25149" x14ac:dyDescent="0.55000000000000004"/>
    <row r="25150" x14ac:dyDescent="0.55000000000000004"/>
    <row r="25151" x14ac:dyDescent="0.55000000000000004"/>
    <row r="25152" x14ac:dyDescent="0.55000000000000004"/>
    <row r="25153" x14ac:dyDescent="0.55000000000000004"/>
    <row r="25154" x14ac:dyDescent="0.55000000000000004"/>
    <row r="25155" x14ac:dyDescent="0.55000000000000004"/>
    <row r="25156" x14ac:dyDescent="0.55000000000000004"/>
    <row r="25157" x14ac:dyDescent="0.55000000000000004"/>
    <row r="25158" x14ac:dyDescent="0.55000000000000004"/>
    <row r="25159" x14ac:dyDescent="0.55000000000000004"/>
    <row r="25160" x14ac:dyDescent="0.55000000000000004"/>
    <row r="25161" x14ac:dyDescent="0.55000000000000004"/>
    <row r="25162" x14ac:dyDescent="0.55000000000000004"/>
    <row r="25163" x14ac:dyDescent="0.55000000000000004"/>
    <row r="25164" x14ac:dyDescent="0.55000000000000004"/>
    <row r="25165" x14ac:dyDescent="0.55000000000000004"/>
    <row r="25166" x14ac:dyDescent="0.55000000000000004"/>
    <row r="25167" x14ac:dyDescent="0.55000000000000004"/>
    <row r="25168" x14ac:dyDescent="0.55000000000000004"/>
    <row r="25169" x14ac:dyDescent="0.55000000000000004"/>
    <row r="25170" x14ac:dyDescent="0.55000000000000004"/>
    <row r="25171" x14ac:dyDescent="0.55000000000000004"/>
    <row r="25172" x14ac:dyDescent="0.55000000000000004"/>
    <row r="25173" x14ac:dyDescent="0.55000000000000004"/>
    <row r="25174" x14ac:dyDescent="0.55000000000000004"/>
    <row r="25175" x14ac:dyDescent="0.55000000000000004"/>
    <row r="25176" x14ac:dyDescent="0.55000000000000004"/>
    <row r="25177" x14ac:dyDescent="0.55000000000000004"/>
    <row r="25178" x14ac:dyDescent="0.55000000000000004"/>
    <row r="25179" x14ac:dyDescent="0.55000000000000004"/>
    <row r="25180" x14ac:dyDescent="0.55000000000000004"/>
    <row r="25181" x14ac:dyDescent="0.55000000000000004"/>
    <row r="25182" x14ac:dyDescent="0.55000000000000004"/>
    <row r="25183" x14ac:dyDescent="0.55000000000000004"/>
    <row r="25184" x14ac:dyDescent="0.55000000000000004"/>
    <row r="25185" x14ac:dyDescent="0.55000000000000004"/>
    <row r="25186" x14ac:dyDescent="0.55000000000000004"/>
    <row r="25187" x14ac:dyDescent="0.55000000000000004"/>
    <row r="25188" x14ac:dyDescent="0.55000000000000004"/>
    <row r="25189" x14ac:dyDescent="0.55000000000000004"/>
    <row r="25190" x14ac:dyDescent="0.55000000000000004"/>
    <row r="25191" x14ac:dyDescent="0.55000000000000004"/>
    <row r="25192" x14ac:dyDescent="0.55000000000000004"/>
    <row r="25193" x14ac:dyDescent="0.55000000000000004"/>
    <row r="25194" x14ac:dyDescent="0.55000000000000004"/>
    <row r="25195" x14ac:dyDescent="0.55000000000000004"/>
    <row r="25196" x14ac:dyDescent="0.55000000000000004"/>
    <row r="25197" x14ac:dyDescent="0.55000000000000004"/>
    <row r="25198" x14ac:dyDescent="0.55000000000000004"/>
    <row r="25199" x14ac:dyDescent="0.55000000000000004"/>
    <row r="25200" x14ac:dyDescent="0.55000000000000004"/>
    <row r="25201" x14ac:dyDescent="0.55000000000000004"/>
    <row r="25202" x14ac:dyDescent="0.55000000000000004"/>
    <row r="25203" x14ac:dyDescent="0.55000000000000004"/>
    <row r="25204" x14ac:dyDescent="0.55000000000000004"/>
    <row r="25205" x14ac:dyDescent="0.55000000000000004"/>
    <row r="25206" x14ac:dyDescent="0.55000000000000004"/>
    <row r="25207" x14ac:dyDescent="0.55000000000000004"/>
    <row r="25208" x14ac:dyDescent="0.55000000000000004"/>
    <row r="25209" x14ac:dyDescent="0.55000000000000004"/>
    <row r="25210" x14ac:dyDescent="0.55000000000000004"/>
    <row r="25211" x14ac:dyDescent="0.55000000000000004"/>
    <row r="25212" x14ac:dyDescent="0.55000000000000004"/>
    <row r="25213" x14ac:dyDescent="0.55000000000000004"/>
    <row r="25214" x14ac:dyDescent="0.55000000000000004"/>
    <row r="25215" x14ac:dyDescent="0.55000000000000004"/>
    <row r="25216" x14ac:dyDescent="0.55000000000000004"/>
    <row r="25217" x14ac:dyDescent="0.55000000000000004"/>
    <row r="25218" x14ac:dyDescent="0.55000000000000004"/>
    <row r="25219" x14ac:dyDescent="0.55000000000000004"/>
    <row r="25220" x14ac:dyDescent="0.55000000000000004"/>
    <row r="25221" x14ac:dyDescent="0.55000000000000004"/>
    <row r="25222" x14ac:dyDescent="0.55000000000000004"/>
    <row r="25223" x14ac:dyDescent="0.55000000000000004"/>
    <row r="25224" x14ac:dyDescent="0.55000000000000004"/>
    <row r="25225" x14ac:dyDescent="0.55000000000000004"/>
    <row r="25226" x14ac:dyDescent="0.55000000000000004"/>
    <row r="25227" x14ac:dyDescent="0.55000000000000004"/>
    <row r="25228" x14ac:dyDescent="0.55000000000000004"/>
    <row r="25229" x14ac:dyDescent="0.55000000000000004"/>
    <row r="25230" x14ac:dyDescent="0.55000000000000004"/>
    <row r="25231" x14ac:dyDescent="0.55000000000000004"/>
    <row r="25232" x14ac:dyDescent="0.55000000000000004"/>
    <row r="25233" x14ac:dyDescent="0.55000000000000004"/>
    <row r="25234" x14ac:dyDescent="0.55000000000000004"/>
    <row r="25235" x14ac:dyDescent="0.55000000000000004"/>
    <row r="25236" x14ac:dyDescent="0.55000000000000004"/>
    <row r="25237" x14ac:dyDescent="0.55000000000000004"/>
    <row r="25238" x14ac:dyDescent="0.55000000000000004"/>
    <row r="25239" x14ac:dyDescent="0.55000000000000004"/>
    <row r="25240" x14ac:dyDescent="0.55000000000000004"/>
    <row r="25241" x14ac:dyDescent="0.55000000000000004"/>
    <row r="25242" x14ac:dyDescent="0.55000000000000004"/>
    <row r="25243" x14ac:dyDescent="0.55000000000000004"/>
    <row r="25244" x14ac:dyDescent="0.55000000000000004"/>
    <row r="25245" x14ac:dyDescent="0.55000000000000004"/>
    <row r="25246" x14ac:dyDescent="0.55000000000000004"/>
    <row r="25247" x14ac:dyDescent="0.55000000000000004"/>
    <row r="25248" x14ac:dyDescent="0.55000000000000004"/>
    <row r="25249" x14ac:dyDescent="0.55000000000000004"/>
    <row r="25250" x14ac:dyDescent="0.55000000000000004"/>
    <row r="25251" x14ac:dyDescent="0.55000000000000004"/>
    <row r="25252" x14ac:dyDescent="0.55000000000000004"/>
    <row r="25253" x14ac:dyDescent="0.55000000000000004"/>
    <row r="25254" x14ac:dyDescent="0.55000000000000004"/>
    <row r="25255" x14ac:dyDescent="0.55000000000000004"/>
    <row r="25256" x14ac:dyDescent="0.55000000000000004"/>
    <row r="25257" x14ac:dyDescent="0.55000000000000004"/>
    <row r="25258" x14ac:dyDescent="0.55000000000000004"/>
    <row r="25259" x14ac:dyDescent="0.55000000000000004"/>
    <row r="25260" x14ac:dyDescent="0.55000000000000004"/>
    <row r="25261" x14ac:dyDescent="0.55000000000000004"/>
    <row r="25262" x14ac:dyDescent="0.55000000000000004"/>
    <row r="25263" x14ac:dyDescent="0.55000000000000004"/>
    <row r="25264" x14ac:dyDescent="0.55000000000000004"/>
    <row r="25265" x14ac:dyDescent="0.55000000000000004"/>
    <row r="25266" x14ac:dyDescent="0.55000000000000004"/>
    <row r="25267" x14ac:dyDescent="0.55000000000000004"/>
    <row r="25268" x14ac:dyDescent="0.55000000000000004"/>
    <row r="25269" x14ac:dyDescent="0.55000000000000004"/>
    <row r="25270" x14ac:dyDescent="0.55000000000000004"/>
    <row r="25271" x14ac:dyDescent="0.55000000000000004"/>
    <row r="25272" x14ac:dyDescent="0.55000000000000004"/>
    <row r="25273" x14ac:dyDescent="0.55000000000000004"/>
    <row r="25274" x14ac:dyDescent="0.55000000000000004"/>
    <row r="25275" x14ac:dyDescent="0.55000000000000004"/>
    <row r="25276" x14ac:dyDescent="0.55000000000000004"/>
    <row r="25277" x14ac:dyDescent="0.55000000000000004"/>
    <row r="25278" x14ac:dyDescent="0.55000000000000004"/>
    <row r="25279" x14ac:dyDescent="0.55000000000000004"/>
    <row r="25280" x14ac:dyDescent="0.55000000000000004"/>
    <row r="25281" x14ac:dyDescent="0.55000000000000004"/>
    <row r="25282" x14ac:dyDescent="0.55000000000000004"/>
    <row r="25283" x14ac:dyDescent="0.55000000000000004"/>
    <row r="25284" x14ac:dyDescent="0.55000000000000004"/>
    <row r="25285" x14ac:dyDescent="0.55000000000000004"/>
    <row r="25286" x14ac:dyDescent="0.55000000000000004"/>
    <row r="25287" x14ac:dyDescent="0.55000000000000004"/>
    <row r="25288" x14ac:dyDescent="0.55000000000000004"/>
    <row r="25289" x14ac:dyDescent="0.55000000000000004"/>
    <row r="25290" x14ac:dyDescent="0.55000000000000004"/>
    <row r="25291" x14ac:dyDescent="0.55000000000000004"/>
    <row r="25292" x14ac:dyDescent="0.55000000000000004"/>
    <row r="25293" x14ac:dyDescent="0.55000000000000004"/>
    <row r="25294" x14ac:dyDescent="0.55000000000000004"/>
    <row r="25295" x14ac:dyDescent="0.55000000000000004"/>
    <row r="25296" x14ac:dyDescent="0.55000000000000004"/>
    <row r="25297" x14ac:dyDescent="0.55000000000000004"/>
    <row r="25298" x14ac:dyDescent="0.55000000000000004"/>
    <row r="25299" x14ac:dyDescent="0.55000000000000004"/>
    <row r="25300" x14ac:dyDescent="0.55000000000000004"/>
    <row r="25301" x14ac:dyDescent="0.55000000000000004"/>
    <row r="25302" x14ac:dyDescent="0.55000000000000004"/>
    <row r="25303" x14ac:dyDescent="0.55000000000000004"/>
    <row r="25304" x14ac:dyDescent="0.55000000000000004"/>
    <row r="25305" x14ac:dyDescent="0.55000000000000004"/>
    <row r="25306" x14ac:dyDescent="0.55000000000000004"/>
    <row r="25307" x14ac:dyDescent="0.55000000000000004"/>
    <row r="25308" x14ac:dyDescent="0.55000000000000004"/>
    <row r="25309" x14ac:dyDescent="0.55000000000000004"/>
    <row r="25310" x14ac:dyDescent="0.55000000000000004"/>
    <row r="25311" x14ac:dyDescent="0.55000000000000004"/>
    <row r="25312" x14ac:dyDescent="0.55000000000000004"/>
    <row r="25313" x14ac:dyDescent="0.55000000000000004"/>
    <row r="25314" x14ac:dyDescent="0.55000000000000004"/>
    <row r="25315" x14ac:dyDescent="0.55000000000000004"/>
    <row r="25316" x14ac:dyDescent="0.55000000000000004"/>
    <row r="25317" x14ac:dyDescent="0.55000000000000004"/>
    <row r="25318" x14ac:dyDescent="0.55000000000000004"/>
    <row r="25319" x14ac:dyDescent="0.55000000000000004"/>
    <row r="25320" x14ac:dyDescent="0.55000000000000004"/>
    <row r="25321" x14ac:dyDescent="0.55000000000000004"/>
    <row r="25322" x14ac:dyDescent="0.55000000000000004"/>
    <row r="25323" x14ac:dyDescent="0.55000000000000004"/>
    <row r="25324" x14ac:dyDescent="0.55000000000000004"/>
    <row r="25325" x14ac:dyDescent="0.55000000000000004"/>
    <row r="25326" x14ac:dyDescent="0.55000000000000004"/>
    <row r="25327" x14ac:dyDescent="0.55000000000000004"/>
    <row r="25328" x14ac:dyDescent="0.55000000000000004"/>
    <row r="25329" x14ac:dyDescent="0.55000000000000004"/>
    <row r="25330" x14ac:dyDescent="0.55000000000000004"/>
    <row r="25331" x14ac:dyDescent="0.55000000000000004"/>
    <row r="25332" x14ac:dyDescent="0.55000000000000004"/>
    <row r="25333" x14ac:dyDescent="0.55000000000000004"/>
    <row r="25334" x14ac:dyDescent="0.55000000000000004"/>
    <row r="25335" x14ac:dyDescent="0.55000000000000004"/>
    <row r="25336" x14ac:dyDescent="0.55000000000000004"/>
    <row r="25337" x14ac:dyDescent="0.55000000000000004"/>
    <row r="25338" x14ac:dyDescent="0.55000000000000004"/>
    <row r="25339" x14ac:dyDescent="0.55000000000000004"/>
    <row r="25340" x14ac:dyDescent="0.55000000000000004"/>
    <row r="25341" x14ac:dyDescent="0.55000000000000004"/>
    <row r="25342" x14ac:dyDescent="0.55000000000000004"/>
    <row r="25343" x14ac:dyDescent="0.55000000000000004"/>
    <row r="25344" x14ac:dyDescent="0.55000000000000004"/>
    <row r="25345" x14ac:dyDescent="0.55000000000000004"/>
    <row r="25346" x14ac:dyDescent="0.55000000000000004"/>
    <row r="25347" x14ac:dyDescent="0.55000000000000004"/>
    <row r="25348" x14ac:dyDescent="0.55000000000000004"/>
    <row r="25349" x14ac:dyDescent="0.55000000000000004"/>
    <row r="25350" x14ac:dyDescent="0.55000000000000004"/>
    <row r="25351" x14ac:dyDescent="0.55000000000000004"/>
    <row r="25352" x14ac:dyDescent="0.55000000000000004"/>
    <row r="25353" x14ac:dyDescent="0.55000000000000004"/>
    <row r="25354" x14ac:dyDescent="0.55000000000000004"/>
    <row r="25355" x14ac:dyDescent="0.55000000000000004"/>
    <row r="25356" x14ac:dyDescent="0.55000000000000004"/>
    <row r="25357" x14ac:dyDescent="0.55000000000000004"/>
    <row r="25358" x14ac:dyDescent="0.55000000000000004"/>
    <row r="25359" x14ac:dyDescent="0.55000000000000004"/>
    <row r="25360" x14ac:dyDescent="0.55000000000000004"/>
    <row r="25361" x14ac:dyDescent="0.55000000000000004"/>
    <row r="25362" x14ac:dyDescent="0.55000000000000004"/>
    <row r="25363" x14ac:dyDescent="0.55000000000000004"/>
    <row r="25364" x14ac:dyDescent="0.55000000000000004"/>
    <row r="25365" x14ac:dyDescent="0.55000000000000004"/>
    <row r="25366" x14ac:dyDescent="0.55000000000000004"/>
    <row r="25367" x14ac:dyDescent="0.55000000000000004"/>
    <row r="25368" x14ac:dyDescent="0.55000000000000004"/>
    <row r="25369" x14ac:dyDescent="0.55000000000000004"/>
    <row r="25370" x14ac:dyDescent="0.55000000000000004"/>
    <row r="25371" x14ac:dyDescent="0.55000000000000004"/>
    <row r="25372" x14ac:dyDescent="0.55000000000000004"/>
    <row r="25373" x14ac:dyDescent="0.55000000000000004"/>
    <row r="25374" x14ac:dyDescent="0.55000000000000004"/>
    <row r="25375" x14ac:dyDescent="0.55000000000000004"/>
    <row r="25376" x14ac:dyDescent="0.55000000000000004"/>
    <row r="25377" x14ac:dyDescent="0.55000000000000004"/>
    <row r="25378" x14ac:dyDescent="0.55000000000000004"/>
    <row r="25379" x14ac:dyDescent="0.55000000000000004"/>
    <row r="25380" x14ac:dyDescent="0.55000000000000004"/>
    <row r="25381" x14ac:dyDescent="0.55000000000000004"/>
    <row r="25382" x14ac:dyDescent="0.55000000000000004"/>
    <row r="25383" x14ac:dyDescent="0.55000000000000004"/>
    <row r="25384" x14ac:dyDescent="0.55000000000000004"/>
    <row r="25385" x14ac:dyDescent="0.55000000000000004"/>
    <row r="25386" x14ac:dyDescent="0.55000000000000004"/>
    <row r="25387" x14ac:dyDescent="0.55000000000000004"/>
    <row r="25388" x14ac:dyDescent="0.55000000000000004"/>
    <row r="25389" x14ac:dyDescent="0.55000000000000004"/>
    <row r="25390" x14ac:dyDescent="0.55000000000000004"/>
    <row r="25391" x14ac:dyDescent="0.55000000000000004"/>
    <row r="25392" x14ac:dyDescent="0.55000000000000004"/>
    <row r="25393" x14ac:dyDescent="0.55000000000000004"/>
    <row r="25394" x14ac:dyDescent="0.55000000000000004"/>
    <row r="25395" x14ac:dyDescent="0.55000000000000004"/>
    <row r="25396" x14ac:dyDescent="0.55000000000000004"/>
    <row r="25397" x14ac:dyDescent="0.55000000000000004"/>
    <row r="25398" x14ac:dyDescent="0.55000000000000004"/>
    <row r="25399" x14ac:dyDescent="0.55000000000000004"/>
    <row r="25400" x14ac:dyDescent="0.55000000000000004"/>
    <row r="25401" x14ac:dyDescent="0.55000000000000004"/>
    <row r="25402" x14ac:dyDescent="0.55000000000000004"/>
    <row r="25403" x14ac:dyDescent="0.55000000000000004"/>
    <row r="25404" x14ac:dyDescent="0.55000000000000004"/>
    <row r="25405" x14ac:dyDescent="0.55000000000000004"/>
    <row r="25406" x14ac:dyDescent="0.55000000000000004"/>
    <row r="25407" x14ac:dyDescent="0.55000000000000004"/>
    <row r="25408" x14ac:dyDescent="0.55000000000000004"/>
    <row r="25409" x14ac:dyDescent="0.55000000000000004"/>
    <row r="25410" x14ac:dyDescent="0.55000000000000004"/>
    <row r="25411" x14ac:dyDescent="0.55000000000000004"/>
    <row r="25412" x14ac:dyDescent="0.55000000000000004"/>
    <row r="25413" x14ac:dyDescent="0.55000000000000004"/>
    <row r="25414" x14ac:dyDescent="0.55000000000000004"/>
    <row r="25415" x14ac:dyDescent="0.55000000000000004"/>
    <row r="25416" x14ac:dyDescent="0.55000000000000004"/>
    <row r="25417" x14ac:dyDescent="0.55000000000000004"/>
    <row r="25418" x14ac:dyDescent="0.55000000000000004"/>
    <row r="25419" x14ac:dyDescent="0.55000000000000004"/>
    <row r="25420" x14ac:dyDescent="0.55000000000000004"/>
    <row r="25421" x14ac:dyDescent="0.55000000000000004"/>
    <row r="25422" x14ac:dyDescent="0.55000000000000004"/>
    <row r="25423" x14ac:dyDescent="0.55000000000000004"/>
    <row r="25424" x14ac:dyDescent="0.55000000000000004"/>
    <row r="25425" x14ac:dyDescent="0.55000000000000004"/>
    <row r="25426" x14ac:dyDescent="0.55000000000000004"/>
    <row r="25427" x14ac:dyDescent="0.55000000000000004"/>
    <row r="25428" x14ac:dyDescent="0.55000000000000004"/>
    <row r="25429" x14ac:dyDescent="0.55000000000000004"/>
    <row r="25430" x14ac:dyDescent="0.55000000000000004"/>
    <row r="25431" x14ac:dyDescent="0.55000000000000004"/>
    <row r="25432" x14ac:dyDescent="0.55000000000000004"/>
    <row r="25433" x14ac:dyDescent="0.55000000000000004"/>
    <row r="25434" x14ac:dyDescent="0.55000000000000004"/>
    <row r="25435" x14ac:dyDescent="0.55000000000000004"/>
    <row r="25436" x14ac:dyDescent="0.55000000000000004"/>
    <row r="25437" x14ac:dyDescent="0.55000000000000004"/>
    <row r="25438" x14ac:dyDescent="0.55000000000000004"/>
    <row r="25439" x14ac:dyDescent="0.55000000000000004"/>
    <row r="25440" x14ac:dyDescent="0.55000000000000004"/>
    <row r="25441" x14ac:dyDescent="0.55000000000000004"/>
    <row r="25442" x14ac:dyDescent="0.55000000000000004"/>
    <row r="25443" x14ac:dyDescent="0.55000000000000004"/>
    <row r="25444" x14ac:dyDescent="0.55000000000000004"/>
    <row r="25445" x14ac:dyDescent="0.55000000000000004"/>
    <row r="25446" x14ac:dyDescent="0.55000000000000004"/>
    <row r="25447" x14ac:dyDescent="0.55000000000000004"/>
    <row r="25448" x14ac:dyDescent="0.55000000000000004"/>
    <row r="25449" x14ac:dyDescent="0.55000000000000004"/>
    <row r="25450" x14ac:dyDescent="0.55000000000000004"/>
    <row r="25451" x14ac:dyDescent="0.55000000000000004"/>
    <row r="25452" x14ac:dyDescent="0.55000000000000004"/>
    <row r="25453" x14ac:dyDescent="0.55000000000000004"/>
    <row r="25454" x14ac:dyDescent="0.55000000000000004"/>
    <row r="25455" x14ac:dyDescent="0.55000000000000004"/>
    <row r="25456" x14ac:dyDescent="0.55000000000000004"/>
    <row r="25457" x14ac:dyDescent="0.55000000000000004"/>
    <row r="25458" x14ac:dyDescent="0.55000000000000004"/>
    <row r="25459" x14ac:dyDescent="0.55000000000000004"/>
    <row r="25460" x14ac:dyDescent="0.55000000000000004"/>
    <row r="25461" x14ac:dyDescent="0.55000000000000004"/>
    <row r="25462" x14ac:dyDescent="0.55000000000000004"/>
    <row r="25463" x14ac:dyDescent="0.55000000000000004"/>
    <row r="25464" x14ac:dyDescent="0.55000000000000004"/>
    <row r="25465" x14ac:dyDescent="0.55000000000000004"/>
    <row r="25466" x14ac:dyDescent="0.55000000000000004"/>
    <row r="25467" x14ac:dyDescent="0.55000000000000004"/>
    <row r="25468" x14ac:dyDescent="0.55000000000000004"/>
    <row r="25469" x14ac:dyDescent="0.55000000000000004"/>
    <row r="25470" x14ac:dyDescent="0.55000000000000004"/>
    <row r="25471" x14ac:dyDescent="0.55000000000000004"/>
    <row r="25472" x14ac:dyDescent="0.55000000000000004"/>
    <row r="25473" x14ac:dyDescent="0.55000000000000004"/>
    <row r="25474" x14ac:dyDescent="0.55000000000000004"/>
    <row r="25475" x14ac:dyDescent="0.55000000000000004"/>
    <row r="25476" x14ac:dyDescent="0.55000000000000004"/>
    <row r="25477" x14ac:dyDescent="0.55000000000000004"/>
    <row r="25478" x14ac:dyDescent="0.55000000000000004"/>
    <row r="25479" x14ac:dyDescent="0.55000000000000004"/>
    <row r="25480" x14ac:dyDescent="0.55000000000000004"/>
    <row r="25481" x14ac:dyDescent="0.55000000000000004"/>
    <row r="25482" x14ac:dyDescent="0.55000000000000004"/>
    <row r="25483" x14ac:dyDescent="0.55000000000000004"/>
    <row r="25484" x14ac:dyDescent="0.55000000000000004"/>
    <row r="25485" x14ac:dyDescent="0.55000000000000004"/>
    <row r="25486" x14ac:dyDescent="0.55000000000000004"/>
    <row r="25487" x14ac:dyDescent="0.55000000000000004"/>
    <row r="25488" x14ac:dyDescent="0.55000000000000004"/>
    <row r="25489" x14ac:dyDescent="0.55000000000000004"/>
    <row r="25490" x14ac:dyDescent="0.55000000000000004"/>
    <row r="25491" x14ac:dyDescent="0.55000000000000004"/>
    <row r="25492" x14ac:dyDescent="0.55000000000000004"/>
    <row r="25493" x14ac:dyDescent="0.55000000000000004"/>
    <row r="25494" x14ac:dyDescent="0.55000000000000004"/>
    <row r="25495" x14ac:dyDescent="0.55000000000000004"/>
    <row r="25496" x14ac:dyDescent="0.55000000000000004"/>
    <row r="25497" x14ac:dyDescent="0.55000000000000004"/>
    <row r="25498" x14ac:dyDescent="0.55000000000000004"/>
    <row r="25499" x14ac:dyDescent="0.55000000000000004"/>
    <row r="25500" x14ac:dyDescent="0.55000000000000004"/>
    <row r="25501" x14ac:dyDescent="0.55000000000000004"/>
    <row r="25502" x14ac:dyDescent="0.55000000000000004"/>
    <row r="25503" x14ac:dyDescent="0.55000000000000004"/>
    <row r="25504" x14ac:dyDescent="0.55000000000000004"/>
    <row r="25505" x14ac:dyDescent="0.55000000000000004"/>
    <row r="25506" x14ac:dyDescent="0.55000000000000004"/>
    <row r="25507" x14ac:dyDescent="0.55000000000000004"/>
    <row r="25508" x14ac:dyDescent="0.55000000000000004"/>
    <row r="25509" x14ac:dyDescent="0.55000000000000004"/>
    <row r="25510" x14ac:dyDescent="0.55000000000000004"/>
    <row r="25511" x14ac:dyDescent="0.55000000000000004"/>
    <row r="25512" x14ac:dyDescent="0.55000000000000004"/>
    <row r="25513" x14ac:dyDescent="0.55000000000000004"/>
    <row r="25514" x14ac:dyDescent="0.55000000000000004"/>
    <row r="25515" x14ac:dyDescent="0.55000000000000004"/>
    <row r="25516" x14ac:dyDescent="0.55000000000000004"/>
    <row r="25517" x14ac:dyDescent="0.55000000000000004"/>
    <row r="25518" x14ac:dyDescent="0.55000000000000004"/>
    <row r="25519" x14ac:dyDescent="0.55000000000000004"/>
    <row r="25520" x14ac:dyDescent="0.55000000000000004"/>
    <row r="25521" x14ac:dyDescent="0.55000000000000004"/>
    <row r="25522" x14ac:dyDescent="0.55000000000000004"/>
    <row r="25523" x14ac:dyDescent="0.55000000000000004"/>
    <row r="25524" x14ac:dyDescent="0.55000000000000004"/>
    <row r="25525" x14ac:dyDescent="0.55000000000000004"/>
    <row r="25526" x14ac:dyDescent="0.55000000000000004"/>
    <row r="25527" x14ac:dyDescent="0.55000000000000004"/>
    <row r="25528" x14ac:dyDescent="0.55000000000000004"/>
    <row r="25529" x14ac:dyDescent="0.55000000000000004"/>
    <row r="25530" x14ac:dyDescent="0.55000000000000004"/>
    <row r="25531" x14ac:dyDescent="0.55000000000000004"/>
    <row r="25532" x14ac:dyDescent="0.55000000000000004"/>
    <row r="25533" x14ac:dyDescent="0.55000000000000004"/>
    <row r="25534" x14ac:dyDescent="0.55000000000000004"/>
    <row r="25535" x14ac:dyDescent="0.55000000000000004"/>
    <row r="25536" x14ac:dyDescent="0.55000000000000004"/>
    <row r="25537" x14ac:dyDescent="0.55000000000000004"/>
    <row r="25538" x14ac:dyDescent="0.55000000000000004"/>
    <row r="25539" x14ac:dyDescent="0.55000000000000004"/>
    <row r="25540" x14ac:dyDescent="0.55000000000000004"/>
    <row r="25541" x14ac:dyDescent="0.55000000000000004"/>
    <row r="25542" x14ac:dyDescent="0.55000000000000004"/>
    <row r="25543" x14ac:dyDescent="0.55000000000000004"/>
    <row r="25544" x14ac:dyDescent="0.55000000000000004"/>
    <row r="25545" x14ac:dyDescent="0.55000000000000004"/>
    <row r="25546" x14ac:dyDescent="0.55000000000000004"/>
    <row r="25547" x14ac:dyDescent="0.55000000000000004"/>
    <row r="25548" x14ac:dyDescent="0.55000000000000004"/>
    <row r="25549" x14ac:dyDescent="0.55000000000000004"/>
    <row r="25550" x14ac:dyDescent="0.55000000000000004"/>
    <row r="25551" x14ac:dyDescent="0.55000000000000004"/>
    <row r="25552" x14ac:dyDescent="0.55000000000000004"/>
    <row r="25553" x14ac:dyDescent="0.55000000000000004"/>
    <row r="25554" x14ac:dyDescent="0.55000000000000004"/>
    <row r="25555" x14ac:dyDescent="0.55000000000000004"/>
    <row r="25556" x14ac:dyDescent="0.55000000000000004"/>
    <row r="25557" x14ac:dyDescent="0.55000000000000004"/>
    <row r="25558" x14ac:dyDescent="0.55000000000000004"/>
    <row r="25559" x14ac:dyDescent="0.55000000000000004"/>
    <row r="25560" x14ac:dyDescent="0.55000000000000004"/>
    <row r="25561" x14ac:dyDescent="0.55000000000000004"/>
    <row r="25562" x14ac:dyDescent="0.55000000000000004"/>
    <row r="25563" x14ac:dyDescent="0.55000000000000004"/>
    <row r="25564" x14ac:dyDescent="0.55000000000000004"/>
    <row r="25565" x14ac:dyDescent="0.55000000000000004"/>
    <row r="25566" x14ac:dyDescent="0.55000000000000004"/>
    <row r="25567" x14ac:dyDescent="0.55000000000000004"/>
    <row r="25568" x14ac:dyDescent="0.55000000000000004"/>
    <row r="25569" x14ac:dyDescent="0.55000000000000004"/>
    <row r="25570" x14ac:dyDescent="0.55000000000000004"/>
    <row r="25571" x14ac:dyDescent="0.55000000000000004"/>
    <row r="25572" x14ac:dyDescent="0.55000000000000004"/>
    <row r="25573" x14ac:dyDescent="0.55000000000000004"/>
    <row r="25574" x14ac:dyDescent="0.55000000000000004"/>
    <row r="25575" x14ac:dyDescent="0.55000000000000004"/>
    <row r="25576" x14ac:dyDescent="0.55000000000000004"/>
    <row r="25577" x14ac:dyDescent="0.55000000000000004"/>
    <row r="25578" x14ac:dyDescent="0.55000000000000004"/>
    <row r="25579" x14ac:dyDescent="0.55000000000000004"/>
    <row r="25580" x14ac:dyDescent="0.55000000000000004"/>
    <row r="25581" x14ac:dyDescent="0.55000000000000004"/>
    <row r="25582" x14ac:dyDescent="0.55000000000000004"/>
    <row r="25583" x14ac:dyDescent="0.55000000000000004"/>
    <row r="25584" x14ac:dyDescent="0.55000000000000004"/>
    <row r="25585" x14ac:dyDescent="0.55000000000000004"/>
    <row r="25586" x14ac:dyDescent="0.55000000000000004"/>
    <row r="25587" x14ac:dyDescent="0.55000000000000004"/>
    <row r="25588" x14ac:dyDescent="0.55000000000000004"/>
    <row r="25589" x14ac:dyDescent="0.55000000000000004"/>
    <row r="25590" x14ac:dyDescent="0.55000000000000004"/>
    <row r="25591" x14ac:dyDescent="0.55000000000000004"/>
    <row r="25592" x14ac:dyDescent="0.55000000000000004"/>
    <row r="25593" x14ac:dyDescent="0.55000000000000004"/>
    <row r="25594" x14ac:dyDescent="0.55000000000000004"/>
    <row r="25595" x14ac:dyDescent="0.55000000000000004"/>
    <row r="25596" x14ac:dyDescent="0.55000000000000004"/>
    <row r="25597" x14ac:dyDescent="0.55000000000000004"/>
    <row r="25598" x14ac:dyDescent="0.55000000000000004"/>
    <row r="25599" x14ac:dyDescent="0.55000000000000004"/>
    <row r="25600" x14ac:dyDescent="0.55000000000000004"/>
    <row r="25601" x14ac:dyDescent="0.55000000000000004"/>
    <row r="25602" x14ac:dyDescent="0.55000000000000004"/>
    <row r="25603" x14ac:dyDescent="0.55000000000000004"/>
    <row r="25604" x14ac:dyDescent="0.55000000000000004"/>
    <row r="25605" x14ac:dyDescent="0.55000000000000004"/>
    <row r="25606" x14ac:dyDescent="0.55000000000000004"/>
    <row r="25607" x14ac:dyDescent="0.55000000000000004"/>
    <row r="25608" x14ac:dyDescent="0.55000000000000004"/>
    <row r="25609" x14ac:dyDescent="0.55000000000000004"/>
    <row r="25610" x14ac:dyDescent="0.55000000000000004"/>
    <row r="25611" x14ac:dyDescent="0.55000000000000004"/>
    <row r="25612" x14ac:dyDescent="0.55000000000000004"/>
    <row r="25613" x14ac:dyDescent="0.55000000000000004"/>
    <row r="25614" x14ac:dyDescent="0.55000000000000004"/>
    <row r="25615" x14ac:dyDescent="0.55000000000000004"/>
    <row r="25616" x14ac:dyDescent="0.55000000000000004"/>
    <row r="25617" x14ac:dyDescent="0.55000000000000004"/>
    <row r="25618" x14ac:dyDescent="0.55000000000000004"/>
    <row r="25619" x14ac:dyDescent="0.55000000000000004"/>
    <row r="25620" x14ac:dyDescent="0.55000000000000004"/>
    <row r="25621" x14ac:dyDescent="0.55000000000000004"/>
    <row r="25622" x14ac:dyDescent="0.55000000000000004"/>
    <row r="25623" x14ac:dyDescent="0.55000000000000004"/>
    <row r="25624" x14ac:dyDescent="0.55000000000000004"/>
    <row r="25625" x14ac:dyDescent="0.55000000000000004"/>
    <row r="25626" x14ac:dyDescent="0.55000000000000004"/>
    <row r="25627" x14ac:dyDescent="0.55000000000000004"/>
    <row r="25628" x14ac:dyDescent="0.55000000000000004"/>
    <row r="25629" x14ac:dyDescent="0.55000000000000004"/>
    <row r="25630" x14ac:dyDescent="0.55000000000000004"/>
    <row r="25631" x14ac:dyDescent="0.55000000000000004"/>
    <row r="25632" x14ac:dyDescent="0.55000000000000004"/>
    <row r="25633" x14ac:dyDescent="0.55000000000000004"/>
    <row r="25634" x14ac:dyDescent="0.55000000000000004"/>
    <row r="25635" x14ac:dyDescent="0.55000000000000004"/>
    <row r="25636" x14ac:dyDescent="0.55000000000000004"/>
    <row r="25637" x14ac:dyDescent="0.55000000000000004"/>
    <row r="25638" x14ac:dyDescent="0.55000000000000004"/>
    <row r="25639" x14ac:dyDescent="0.55000000000000004"/>
    <row r="25640" x14ac:dyDescent="0.55000000000000004"/>
    <row r="25641" x14ac:dyDescent="0.55000000000000004"/>
    <row r="25642" x14ac:dyDescent="0.55000000000000004"/>
    <row r="25643" x14ac:dyDescent="0.55000000000000004"/>
    <row r="25644" x14ac:dyDescent="0.55000000000000004"/>
    <row r="25645" x14ac:dyDescent="0.55000000000000004"/>
    <row r="25646" x14ac:dyDescent="0.55000000000000004"/>
    <row r="25647" x14ac:dyDescent="0.55000000000000004"/>
    <row r="25648" x14ac:dyDescent="0.55000000000000004"/>
    <row r="25649" x14ac:dyDescent="0.55000000000000004"/>
    <row r="25650" x14ac:dyDescent="0.55000000000000004"/>
    <row r="25651" x14ac:dyDescent="0.55000000000000004"/>
    <row r="25652" x14ac:dyDescent="0.55000000000000004"/>
    <row r="25653" x14ac:dyDescent="0.55000000000000004"/>
    <row r="25654" x14ac:dyDescent="0.55000000000000004"/>
    <row r="25655" x14ac:dyDescent="0.55000000000000004"/>
    <row r="25656" x14ac:dyDescent="0.55000000000000004"/>
    <row r="25657" x14ac:dyDescent="0.55000000000000004"/>
    <row r="25658" x14ac:dyDescent="0.55000000000000004"/>
    <row r="25659" x14ac:dyDescent="0.55000000000000004"/>
    <row r="25660" x14ac:dyDescent="0.55000000000000004"/>
    <row r="25661" x14ac:dyDescent="0.55000000000000004"/>
    <row r="25662" x14ac:dyDescent="0.55000000000000004"/>
    <row r="25663" x14ac:dyDescent="0.55000000000000004"/>
    <row r="25664" x14ac:dyDescent="0.55000000000000004"/>
    <row r="25665" x14ac:dyDescent="0.55000000000000004"/>
    <row r="25666" x14ac:dyDescent="0.55000000000000004"/>
    <row r="25667" x14ac:dyDescent="0.55000000000000004"/>
    <row r="25668" x14ac:dyDescent="0.55000000000000004"/>
    <row r="25669" x14ac:dyDescent="0.55000000000000004"/>
    <row r="25670" x14ac:dyDescent="0.55000000000000004"/>
    <row r="25671" x14ac:dyDescent="0.55000000000000004"/>
    <row r="25672" x14ac:dyDescent="0.55000000000000004"/>
    <row r="25673" x14ac:dyDescent="0.55000000000000004"/>
    <row r="25674" x14ac:dyDescent="0.55000000000000004"/>
    <row r="25675" x14ac:dyDescent="0.55000000000000004"/>
    <row r="25676" x14ac:dyDescent="0.55000000000000004"/>
    <row r="25677" x14ac:dyDescent="0.55000000000000004"/>
    <row r="25678" x14ac:dyDescent="0.55000000000000004"/>
    <row r="25679" x14ac:dyDescent="0.55000000000000004"/>
    <row r="25680" x14ac:dyDescent="0.55000000000000004"/>
    <row r="25681" x14ac:dyDescent="0.55000000000000004"/>
    <row r="25682" x14ac:dyDescent="0.55000000000000004"/>
    <row r="25683" x14ac:dyDescent="0.55000000000000004"/>
    <row r="25684" x14ac:dyDescent="0.55000000000000004"/>
    <row r="25685" x14ac:dyDescent="0.55000000000000004"/>
    <row r="25686" x14ac:dyDescent="0.55000000000000004"/>
    <row r="25687" x14ac:dyDescent="0.55000000000000004"/>
    <row r="25688" x14ac:dyDescent="0.55000000000000004"/>
    <row r="25689" x14ac:dyDescent="0.55000000000000004"/>
    <row r="25690" x14ac:dyDescent="0.55000000000000004"/>
    <row r="25691" x14ac:dyDescent="0.55000000000000004"/>
    <row r="25692" x14ac:dyDescent="0.55000000000000004"/>
    <row r="25693" x14ac:dyDescent="0.55000000000000004"/>
    <row r="25694" x14ac:dyDescent="0.55000000000000004"/>
    <row r="25695" x14ac:dyDescent="0.55000000000000004"/>
    <row r="25696" x14ac:dyDescent="0.55000000000000004"/>
    <row r="25697" x14ac:dyDescent="0.55000000000000004"/>
    <row r="25698" x14ac:dyDescent="0.55000000000000004"/>
    <row r="25699" x14ac:dyDescent="0.55000000000000004"/>
    <row r="25700" x14ac:dyDescent="0.55000000000000004"/>
    <row r="25701" x14ac:dyDescent="0.55000000000000004"/>
    <row r="25702" x14ac:dyDescent="0.55000000000000004"/>
    <row r="25703" x14ac:dyDescent="0.55000000000000004"/>
    <row r="25704" x14ac:dyDescent="0.55000000000000004"/>
    <row r="25705" x14ac:dyDescent="0.55000000000000004"/>
    <row r="25706" x14ac:dyDescent="0.55000000000000004"/>
    <row r="25707" x14ac:dyDescent="0.55000000000000004"/>
    <row r="25708" x14ac:dyDescent="0.55000000000000004"/>
    <row r="25709" x14ac:dyDescent="0.55000000000000004"/>
    <row r="25710" x14ac:dyDescent="0.55000000000000004"/>
    <row r="25711" x14ac:dyDescent="0.55000000000000004"/>
    <row r="25712" x14ac:dyDescent="0.55000000000000004"/>
    <row r="25713" x14ac:dyDescent="0.55000000000000004"/>
    <row r="25714" x14ac:dyDescent="0.55000000000000004"/>
    <row r="25715" x14ac:dyDescent="0.55000000000000004"/>
    <row r="25716" x14ac:dyDescent="0.55000000000000004"/>
    <row r="25717" x14ac:dyDescent="0.55000000000000004"/>
    <row r="25718" x14ac:dyDescent="0.55000000000000004"/>
    <row r="25719" x14ac:dyDescent="0.55000000000000004"/>
    <row r="25720" x14ac:dyDescent="0.55000000000000004"/>
    <row r="25721" x14ac:dyDescent="0.55000000000000004"/>
    <row r="25722" x14ac:dyDescent="0.55000000000000004"/>
    <row r="25723" x14ac:dyDescent="0.55000000000000004"/>
    <row r="25724" x14ac:dyDescent="0.55000000000000004"/>
    <row r="25725" x14ac:dyDescent="0.55000000000000004"/>
    <row r="25726" x14ac:dyDescent="0.55000000000000004"/>
    <row r="25727" x14ac:dyDescent="0.55000000000000004"/>
    <row r="25728" x14ac:dyDescent="0.55000000000000004"/>
    <row r="25729" x14ac:dyDescent="0.55000000000000004"/>
    <row r="25730" x14ac:dyDescent="0.55000000000000004"/>
    <row r="25731" x14ac:dyDescent="0.55000000000000004"/>
    <row r="25732" x14ac:dyDescent="0.55000000000000004"/>
    <row r="25733" x14ac:dyDescent="0.55000000000000004"/>
    <row r="25734" x14ac:dyDescent="0.55000000000000004"/>
    <row r="25735" x14ac:dyDescent="0.55000000000000004"/>
    <row r="25736" x14ac:dyDescent="0.55000000000000004"/>
    <row r="25737" x14ac:dyDescent="0.55000000000000004"/>
    <row r="25738" x14ac:dyDescent="0.55000000000000004"/>
    <row r="25739" x14ac:dyDescent="0.55000000000000004"/>
    <row r="25740" x14ac:dyDescent="0.55000000000000004"/>
    <row r="25741" x14ac:dyDescent="0.55000000000000004"/>
    <row r="25742" x14ac:dyDescent="0.55000000000000004"/>
    <row r="25743" x14ac:dyDescent="0.55000000000000004"/>
    <row r="25744" x14ac:dyDescent="0.55000000000000004"/>
    <row r="25745" x14ac:dyDescent="0.55000000000000004"/>
    <row r="25746" x14ac:dyDescent="0.55000000000000004"/>
    <row r="25747" x14ac:dyDescent="0.55000000000000004"/>
    <row r="25748" x14ac:dyDescent="0.55000000000000004"/>
    <row r="25749" x14ac:dyDescent="0.55000000000000004"/>
    <row r="25750" x14ac:dyDescent="0.55000000000000004"/>
    <row r="25751" x14ac:dyDescent="0.55000000000000004"/>
    <row r="25752" x14ac:dyDescent="0.55000000000000004"/>
    <row r="25753" x14ac:dyDescent="0.55000000000000004"/>
    <row r="25754" x14ac:dyDescent="0.55000000000000004"/>
    <row r="25755" x14ac:dyDescent="0.55000000000000004"/>
    <row r="25756" x14ac:dyDescent="0.55000000000000004"/>
    <row r="25757" x14ac:dyDescent="0.55000000000000004"/>
    <row r="25758" x14ac:dyDescent="0.55000000000000004"/>
    <row r="25759" x14ac:dyDescent="0.55000000000000004"/>
    <row r="25760" x14ac:dyDescent="0.55000000000000004"/>
    <row r="25761" x14ac:dyDescent="0.55000000000000004"/>
    <row r="25762" x14ac:dyDescent="0.55000000000000004"/>
    <row r="25763" x14ac:dyDescent="0.55000000000000004"/>
    <row r="25764" x14ac:dyDescent="0.55000000000000004"/>
    <row r="25765" x14ac:dyDescent="0.55000000000000004"/>
    <row r="25766" x14ac:dyDescent="0.55000000000000004"/>
    <row r="25767" x14ac:dyDescent="0.55000000000000004"/>
    <row r="25768" x14ac:dyDescent="0.55000000000000004"/>
    <row r="25769" x14ac:dyDescent="0.55000000000000004"/>
    <row r="25770" x14ac:dyDescent="0.55000000000000004"/>
    <row r="25771" x14ac:dyDescent="0.55000000000000004"/>
    <row r="25772" x14ac:dyDescent="0.55000000000000004"/>
    <row r="25773" x14ac:dyDescent="0.55000000000000004"/>
    <row r="25774" x14ac:dyDescent="0.55000000000000004"/>
    <row r="25775" x14ac:dyDescent="0.55000000000000004"/>
    <row r="25776" x14ac:dyDescent="0.55000000000000004"/>
    <row r="25777" x14ac:dyDescent="0.55000000000000004"/>
    <row r="25778" x14ac:dyDescent="0.55000000000000004"/>
    <row r="25779" x14ac:dyDescent="0.55000000000000004"/>
    <row r="25780" x14ac:dyDescent="0.55000000000000004"/>
    <row r="25781" x14ac:dyDescent="0.55000000000000004"/>
    <row r="25782" x14ac:dyDescent="0.55000000000000004"/>
    <row r="25783" x14ac:dyDescent="0.55000000000000004"/>
    <row r="25784" x14ac:dyDescent="0.55000000000000004"/>
    <row r="25785" x14ac:dyDescent="0.55000000000000004"/>
    <row r="25786" x14ac:dyDescent="0.55000000000000004"/>
    <row r="25787" x14ac:dyDescent="0.55000000000000004"/>
    <row r="25788" x14ac:dyDescent="0.55000000000000004"/>
    <row r="25789" x14ac:dyDescent="0.55000000000000004"/>
    <row r="25790" x14ac:dyDescent="0.55000000000000004"/>
    <row r="25791" x14ac:dyDescent="0.55000000000000004"/>
    <row r="25792" x14ac:dyDescent="0.55000000000000004"/>
    <row r="25793" x14ac:dyDescent="0.55000000000000004"/>
    <row r="25794" x14ac:dyDescent="0.55000000000000004"/>
    <row r="25795" x14ac:dyDescent="0.55000000000000004"/>
    <row r="25796" x14ac:dyDescent="0.55000000000000004"/>
    <row r="25797" x14ac:dyDescent="0.55000000000000004"/>
    <row r="25798" x14ac:dyDescent="0.55000000000000004"/>
    <row r="25799" x14ac:dyDescent="0.55000000000000004"/>
    <row r="25800" x14ac:dyDescent="0.55000000000000004"/>
    <row r="25801" x14ac:dyDescent="0.55000000000000004"/>
    <row r="25802" x14ac:dyDescent="0.55000000000000004"/>
    <row r="25803" x14ac:dyDescent="0.55000000000000004"/>
    <row r="25804" x14ac:dyDescent="0.55000000000000004"/>
    <row r="25805" x14ac:dyDescent="0.55000000000000004"/>
    <row r="25806" x14ac:dyDescent="0.55000000000000004"/>
    <row r="25807" x14ac:dyDescent="0.55000000000000004"/>
    <row r="25808" x14ac:dyDescent="0.55000000000000004"/>
    <row r="25809" x14ac:dyDescent="0.55000000000000004"/>
    <row r="25810" x14ac:dyDescent="0.55000000000000004"/>
    <row r="25811" x14ac:dyDescent="0.55000000000000004"/>
    <row r="25812" x14ac:dyDescent="0.55000000000000004"/>
    <row r="25813" x14ac:dyDescent="0.55000000000000004"/>
    <row r="25814" x14ac:dyDescent="0.55000000000000004"/>
    <row r="25815" x14ac:dyDescent="0.55000000000000004"/>
    <row r="25816" x14ac:dyDescent="0.55000000000000004"/>
    <row r="25817" x14ac:dyDescent="0.55000000000000004"/>
    <row r="25818" x14ac:dyDescent="0.55000000000000004"/>
    <row r="25819" x14ac:dyDescent="0.55000000000000004"/>
    <row r="25820" x14ac:dyDescent="0.55000000000000004"/>
    <row r="25821" x14ac:dyDescent="0.55000000000000004"/>
    <row r="25822" x14ac:dyDescent="0.55000000000000004"/>
    <row r="25823" x14ac:dyDescent="0.55000000000000004"/>
    <row r="25824" x14ac:dyDescent="0.55000000000000004"/>
    <row r="25825" x14ac:dyDescent="0.55000000000000004"/>
    <row r="25826" x14ac:dyDescent="0.55000000000000004"/>
    <row r="25827" x14ac:dyDescent="0.55000000000000004"/>
    <row r="25828" x14ac:dyDescent="0.55000000000000004"/>
    <row r="25829" x14ac:dyDescent="0.55000000000000004"/>
    <row r="25830" x14ac:dyDescent="0.55000000000000004"/>
    <row r="25831" x14ac:dyDescent="0.55000000000000004"/>
    <row r="25832" x14ac:dyDescent="0.55000000000000004"/>
    <row r="25833" x14ac:dyDescent="0.55000000000000004"/>
    <row r="25834" x14ac:dyDescent="0.55000000000000004"/>
    <row r="25835" x14ac:dyDescent="0.55000000000000004"/>
    <row r="25836" x14ac:dyDescent="0.55000000000000004"/>
    <row r="25837" x14ac:dyDescent="0.55000000000000004"/>
    <row r="25838" x14ac:dyDescent="0.55000000000000004"/>
    <row r="25839" x14ac:dyDescent="0.55000000000000004"/>
    <row r="25840" x14ac:dyDescent="0.55000000000000004"/>
    <row r="25841" x14ac:dyDescent="0.55000000000000004"/>
    <row r="25842" x14ac:dyDescent="0.55000000000000004"/>
    <row r="25843" x14ac:dyDescent="0.55000000000000004"/>
    <row r="25844" x14ac:dyDescent="0.55000000000000004"/>
    <row r="25845" x14ac:dyDescent="0.55000000000000004"/>
    <row r="25846" x14ac:dyDescent="0.55000000000000004"/>
    <row r="25847" x14ac:dyDescent="0.55000000000000004"/>
    <row r="25848" x14ac:dyDescent="0.55000000000000004"/>
    <row r="25849" x14ac:dyDescent="0.55000000000000004"/>
    <row r="25850" x14ac:dyDescent="0.55000000000000004"/>
    <row r="25851" x14ac:dyDescent="0.55000000000000004"/>
    <row r="25852" x14ac:dyDescent="0.55000000000000004"/>
    <row r="25853" x14ac:dyDescent="0.55000000000000004"/>
    <row r="25854" x14ac:dyDescent="0.55000000000000004"/>
    <row r="25855" x14ac:dyDescent="0.55000000000000004"/>
    <row r="25856" x14ac:dyDescent="0.55000000000000004"/>
    <row r="25857" x14ac:dyDescent="0.55000000000000004"/>
    <row r="25858" x14ac:dyDescent="0.55000000000000004"/>
    <row r="25859" x14ac:dyDescent="0.55000000000000004"/>
    <row r="25860" x14ac:dyDescent="0.55000000000000004"/>
    <row r="25861" x14ac:dyDescent="0.55000000000000004"/>
    <row r="25862" x14ac:dyDescent="0.55000000000000004"/>
    <row r="25863" x14ac:dyDescent="0.55000000000000004"/>
    <row r="25864" x14ac:dyDescent="0.55000000000000004"/>
    <row r="25865" x14ac:dyDescent="0.55000000000000004"/>
    <row r="25866" x14ac:dyDescent="0.55000000000000004"/>
    <row r="25867" x14ac:dyDescent="0.55000000000000004"/>
    <row r="25868" x14ac:dyDescent="0.55000000000000004"/>
    <row r="25869" x14ac:dyDescent="0.55000000000000004"/>
    <row r="25870" x14ac:dyDescent="0.55000000000000004"/>
    <row r="25871" x14ac:dyDescent="0.55000000000000004"/>
    <row r="25872" x14ac:dyDescent="0.55000000000000004"/>
    <row r="25873" x14ac:dyDescent="0.55000000000000004"/>
    <row r="25874" x14ac:dyDescent="0.55000000000000004"/>
    <row r="25875" x14ac:dyDescent="0.55000000000000004"/>
    <row r="25876" x14ac:dyDescent="0.55000000000000004"/>
    <row r="25877" x14ac:dyDescent="0.55000000000000004"/>
    <row r="25878" x14ac:dyDescent="0.55000000000000004"/>
    <row r="25879" x14ac:dyDescent="0.55000000000000004"/>
    <row r="25880" x14ac:dyDescent="0.55000000000000004"/>
    <row r="25881" x14ac:dyDescent="0.55000000000000004"/>
    <row r="25882" x14ac:dyDescent="0.55000000000000004"/>
    <row r="25883" x14ac:dyDescent="0.55000000000000004"/>
    <row r="25884" x14ac:dyDescent="0.55000000000000004"/>
    <row r="25885" x14ac:dyDescent="0.55000000000000004"/>
    <row r="25886" x14ac:dyDescent="0.55000000000000004"/>
    <row r="25887" x14ac:dyDescent="0.55000000000000004"/>
    <row r="25888" x14ac:dyDescent="0.55000000000000004"/>
    <row r="25889" x14ac:dyDescent="0.55000000000000004"/>
    <row r="25890" x14ac:dyDescent="0.55000000000000004"/>
    <row r="25891" x14ac:dyDescent="0.55000000000000004"/>
    <row r="25892" x14ac:dyDescent="0.55000000000000004"/>
    <row r="25893" x14ac:dyDescent="0.55000000000000004"/>
    <row r="25894" x14ac:dyDescent="0.55000000000000004"/>
    <row r="25895" x14ac:dyDescent="0.55000000000000004"/>
    <row r="25896" x14ac:dyDescent="0.55000000000000004"/>
    <row r="25897" x14ac:dyDescent="0.55000000000000004"/>
    <row r="25898" x14ac:dyDescent="0.55000000000000004"/>
    <row r="25899" x14ac:dyDescent="0.55000000000000004"/>
    <row r="25900" x14ac:dyDescent="0.55000000000000004"/>
    <row r="25901" x14ac:dyDescent="0.55000000000000004"/>
    <row r="25902" x14ac:dyDescent="0.55000000000000004"/>
    <row r="25903" x14ac:dyDescent="0.55000000000000004"/>
    <row r="25904" x14ac:dyDescent="0.55000000000000004"/>
    <row r="25905" x14ac:dyDescent="0.55000000000000004"/>
    <row r="25906" x14ac:dyDescent="0.55000000000000004"/>
    <row r="25907" x14ac:dyDescent="0.55000000000000004"/>
    <row r="25908" x14ac:dyDescent="0.55000000000000004"/>
    <row r="25909" x14ac:dyDescent="0.55000000000000004"/>
    <row r="25910" x14ac:dyDescent="0.55000000000000004"/>
    <row r="25911" x14ac:dyDescent="0.55000000000000004"/>
    <row r="25912" x14ac:dyDescent="0.55000000000000004"/>
    <row r="25913" x14ac:dyDescent="0.55000000000000004"/>
    <row r="25914" x14ac:dyDescent="0.55000000000000004"/>
    <row r="25915" x14ac:dyDescent="0.55000000000000004"/>
    <row r="25916" x14ac:dyDescent="0.55000000000000004"/>
    <row r="25917" x14ac:dyDescent="0.55000000000000004"/>
    <row r="25918" x14ac:dyDescent="0.55000000000000004"/>
    <row r="25919" x14ac:dyDescent="0.55000000000000004"/>
    <row r="25920" x14ac:dyDescent="0.55000000000000004"/>
    <row r="25921" x14ac:dyDescent="0.55000000000000004"/>
    <row r="25922" x14ac:dyDescent="0.55000000000000004"/>
    <row r="25923" x14ac:dyDescent="0.55000000000000004"/>
    <row r="25924" x14ac:dyDescent="0.55000000000000004"/>
    <row r="25925" x14ac:dyDescent="0.55000000000000004"/>
    <row r="25926" x14ac:dyDescent="0.55000000000000004"/>
    <row r="25927" x14ac:dyDescent="0.55000000000000004"/>
    <row r="25928" x14ac:dyDescent="0.55000000000000004"/>
    <row r="25929" x14ac:dyDescent="0.55000000000000004"/>
    <row r="25930" x14ac:dyDescent="0.55000000000000004"/>
    <row r="25931" x14ac:dyDescent="0.55000000000000004"/>
    <row r="25932" x14ac:dyDescent="0.55000000000000004"/>
    <row r="25933" x14ac:dyDescent="0.55000000000000004"/>
    <row r="25934" x14ac:dyDescent="0.55000000000000004"/>
    <row r="25935" x14ac:dyDescent="0.55000000000000004"/>
    <row r="25936" x14ac:dyDescent="0.55000000000000004"/>
    <row r="25937" x14ac:dyDescent="0.55000000000000004"/>
    <row r="25938" x14ac:dyDescent="0.55000000000000004"/>
    <row r="25939" x14ac:dyDescent="0.55000000000000004"/>
    <row r="25940" x14ac:dyDescent="0.55000000000000004"/>
    <row r="25941" x14ac:dyDescent="0.55000000000000004"/>
    <row r="25942" x14ac:dyDescent="0.55000000000000004"/>
    <row r="25943" x14ac:dyDescent="0.55000000000000004"/>
    <row r="25944" x14ac:dyDescent="0.55000000000000004"/>
    <row r="25945" x14ac:dyDescent="0.55000000000000004"/>
    <row r="25946" x14ac:dyDescent="0.55000000000000004"/>
    <row r="25947" x14ac:dyDescent="0.55000000000000004"/>
    <row r="25948" x14ac:dyDescent="0.55000000000000004"/>
    <row r="25949" x14ac:dyDescent="0.55000000000000004"/>
    <row r="25950" x14ac:dyDescent="0.55000000000000004"/>
    <row r="25951" x14ac:dyDescent="0.55000000000000004"/>
    <row r="25952" x14ac:dyDescent="0.55000000000000004"/>
    <row r="25953" x14ac:dyDescent="0.55000000000000004"/>
    <row r="25954" x14ac:dyDescent="0.55000000000000004"/>
    <row r="25955" x14ac:dyDescent="0.55000000000000004"/>
    <row r="25956" x14ac:dyDescent="0.55000000000000004"/>
    <row r="25957" x14ac:dyDescent="0.55000000000000004"/>
    <row r="25958" x14ac:dyDescent="0.55000000000000004"/>
    <row r="25959" x14ac:dyDescent="0.55000000000000004"/>
    <row r="25960" x14ac:dyDescent="0.55000000000000004"/>
    <row r="25961" x14ac:dyDescent="0.55000000000000004"/>
    <row r="25962" x14ac:dyDescent="0.55000000000000004"/>
    <row r="25963" x14ac:dyDescent="0.55000000000000004"/>
    <row r="25964" x14ac:dyDescent="0.55000000000000004"/>
    <row r="25965" x14ac:dyDescent="0.55000000000000004"/>
    <row r="25966" x14ac:dyDescent="0.55000000000000004"/>
    <row r="25967" x14ac:dyDescent="0.55000000000000004"/>
    <row r="25968" x14ac:dyDescent="0.55000000000000004"/>
    <row r="25969" x14ac:dyDescent="0.55000000000000004"/>
    <row r="25970" x14ac:dyDescent="0.55000000000000004"/>
    <row r="25971" x14ac:dyDescent="0.55000000000000004"/>
    <row r="25972" x14ac:dyDescent="0.55000000000000004"/>
    <row r="25973" x14ac:dyDescent="0.55000000000000004"/>
    <row r="25974" x14ac:dyDescent="0.55000000000000004"/>
    <row r="25975" x14ac:dyDescent="0.55000000000000004"/>
    <row r="25976" x14ac:dyDescent="0.55000000000000004"/>
    <row r="25977" x14ac:dyDescent="0.55000000000000004"/>
    <row r="25978" x14ac:dyDescent="0.55000000000000004"/>
    <row r="25979" x14ac:dyDescent="0.55000000000000004"/>
    <row r="25980" x14ac:dyDescent="0.55000000000000004"/>
    <row r="25981" x14ac:dyDescent="0.55000000000000004"/>
    <row r="25982" x14ac:dyDescent="0.55000000000000004"/>
    <row r="25983" x14ac:dyDescent="0.55000000000000004"/>
    <row r="25984" x14ac:dyDescent="0.55000000000000004"/>
    <row r="25985" x14ac:dyDescent="0.55000000000000004"/>
    <row r="25986" x14ac:dyDescent="0.55000000000000004"/>
    <row r="25987" x14ac:dyDescent="0.55000000000000004"/>
    <row r="25988" x14ac:dyDescent="0.55000000000000004"/>
    <row r="25989" x14ac:dyDescent="0.55000000000000004"/>
    <row r="25990" x14ac:dyDescent="0.55000000000000004"/>
    <row r="25991" x14ac:dyDescent="0.55000000000000004"/>
    <row r="25992" x14ac:dyDescent="0.55000000000000004"/>
    <row r="25993" x14ac:dyDescent="0.55000000000000004"/>
    <row r="25994" x14ac:dyDescent="0.55000000000000004"/>
    <row r="25995" x14ac:dyDescent="0.55000000000000004"/>
    <row r="25996" x14ac:dyDescent="0.55000000000000004"/>
    <row r="25997" x14ac:dyDescent="0.55000000000000004"/>
    <row r="25998" x14ac:dyDescent="0.55000000000000004"/>
    <row r="25999" x14ac:dyDescent="0.55000000000000004"/>
    <row r="26000" x14ac:dyDescent="0.55000000000000004"/>
    <row r="26001" x14ac:dyDescent="0.55000000000000004"/>
    <row r="26002" x14ac:dyDescent="0.55000000000000004"/>
    <row r="26003" x14ac:dyDescent="0.55000000000000004"/>
    <row r="26004" x14ac:dyDescent="0.55000000000000004"/>
    <row r="26005" x14ac:dyDescent="0.55000000000000004"/>
    <row r="26006" x14ac:dyDescent="0.55000000000000004"/>
    <row r="26007" x14ac:dyDescent="0.55000000000000004"/>
    <row r="26008" x14ac:dyDescent="0.55000000000000004"/>
    <row r="26009" x14ac:dyDescent="0.55000000000000004"/>
    <row r="26010" x14ac:dyDescent="0.55000000000000004"/>
    <row r="26011" x14ac:dyDescent="0.55000000000000004"/>
    <row r="26012" x14ac:dyDescent="0.55000000000000004"/>
    <row r="26013" x14ac:dyDescent="0.55000000000000004"/>
    <row r="26014" x14ac:dyDescent="0.55000000000000004"/>
    <row r="26015" x14ac:dyDescent="0.55000000000000004"/>
    <row r="26016" x14ac:dyDescent="0.55000000000000004"/>
    <row r="26017" x14ac:dyDescent="0.55000000000000004"/>
    <row r="26018" x14ac:dyDescent="0.55000000000000004"/>
    <row r="26019" x14ac:dyDescent="0.55000000000000004"/>
    <row r="26020" x14ac:dyDescent="0.55000000000000004"/>
    <row r="26021" x14ac:dyDescent="0.55000000000000004"/>
    <row r="26022" x14ac:dyDescent="0.55000000000000004"/>
    <row r="26023" x14ac:dyDescent="0.55000000000000004"/>
    <row r="26024" x14ac:dyDescent="0.55000000000000004"/>
    <row r="26025" x14ac:dyDescent="0.55000000000000004"/>
    <row r="26026" x14ac:dyDescent="0.55000000000000004"/>
    <row r="26027" x14ac:dyDescent="0.55000000000000004"/>
    <row r="26028" x14ac:dyDescent="0.55000000000000004"/>
    <row r="26029" x14ac:dyDescent="0.55000000000000004"/>
    <row r="26030" x14ac:dyDescent="0.55000000000000004"/>
    <row r="26031" x14ac:dyDescent="0.55000000000000004"/>
    <row r="26032" x14ac:dyDescent="0.55000000000000004"/>
    <row r="26033" x14ac:dyDescent="0.55000000000000004"/>
    <row r="26034" x14ac:dyDescent="0.55000000000000004"/>
    <row r="26035" x14ac:dyDescent="0.55000000000000004"/>
    <row r="26036" x14ac:dyDescent="0.55000000000000004"/>
    <row r="26037" x14ac:dyDescent="0.55000000000000004"/>
    <row r="26038" x14ac:dyDescent="0.55000000000000004"/>
    <row r="26039" x14ac:dyDescent="0.55000000000000004"/>
    <row r="26040" x14ac:dyDescent="0.55000000000000004"/>
    <row r="26041" x14ac:dyDescent="0.55000000000000004"/>
    <row r="26042" x14ac:dyDescent="0.55000000000000004"/>
    <row r="26043" x14ac:dyDescent="0.55000000000000004"/>
    <row r="26044" x14ac:dyDescent="0.55000000000000004"/>
    <row r="26045" x14ac:dyDescent="0.55000000000000004"/>
    <row r="26046" x14ac:dyDescent="0.55000000000000004"/>
    <row r="26047" x14ac:dyDescent="0.55000000000000004"/>
    <row r="26048" x14ac:dyDescent="0.55000000000000004"/>
    <row r="26049" x14ac:dyDescent="0.55000000000000004"/>
    <row r="26050" x14ac:dyDescent="0.55000000000000004"/>
    <row r="26051" x14ac:dyDescent="0.55000000000000004"/>
    <row r="26052" x14ac:dyDescent="0.55000000000000004"/>
    <row r="26053" x14ac:dyDescent="0.55000000000000004"/>
    <row r="26054" x14ac:dyDescent="0.55000000000000004"/>
    <row r="26055" x14ac:dyDescent="0.55000000000000004"/>
    <row r="26056" x14ac:dyDescent="0.55000000000000004"/>
    <row r="26057" x14ac:dyDescent="0.55000000000000004"/>
    <row r="26058" x14ac:dyDescent="0.55000000000000004"/>
    <row r="26059" x14ac:dyDescent="0.55000000000000004"/>
    <row r="26060" x14ac:dyDescent="0.55000000000000004"/>
    <row r="26061" x14ac:dyDescent="0.55000000000000004"/>
    <row r="26062" x14ac:dyDescent="0.55000000000000004"/>
    <row r="26063" x14ac:dyDescent="0.55000000000000004"/>
    <row r="26064" x14ac:dyDescent="0.55000000000000004"/>
    <row r="26065" x14ac:dyDescent="0.55000000000000004"/>
    <row r="26066" x14ac:dyDescent="0.55000000000000004"/>
    <row r="26067" x14ac:dyDescent="0.55000000000000004"/>
    <row r="26068" x14ac:dyDescent="0.55000000000000004"/>
    <row r="26069" x14ac:dyDescent="0.55000000000000004"/>
    <row r="26070" x14ac:dyDescent="0.55000000000000004"/>
    <row r="26071" x14ac:dyDescent="0.55000000000000004"/>
    <row r="26072" x14ac:dyDescent="0.55000000000000004"/>
    <row r="26073" x14ac:dyDescent="0.55000000000000004"/>
    <row r="26074" x14ac:dyDescent="0.55000000000000004"/>
    <row r="26075" x14ac:dyDescent="0.55000000000000004"/>
    <row r="26076" x14ac:dyDescent="0.55000000000000004"/>
    <row r="26077" x14ac:dyDescent="0.55000000000000004"/>
    <row r="26078" x14ac:dyDescent="0.55000000000000004"/>
    <row r="26079" x14ac:dyDescent="0.55000000000000004"/>
    <row r="26080" x14ac:dyDescent="0.55000000000000004"/>
    <row r="26081" x14ac:dyDescent="0.55000000000000004"/>
    <row r="26082" x14ac:dyDescent="0.55000000000000004"/>
    <row r="26083" x14ac:dyDescent="0.55000000000000004"/>
    <row r="26084" x14ac:dyDescent="0.55000000000000004"/>
    <row r="26085" x14ac:dyDescent="0.55000000000000004"/>
    <row r="26086" x14ac:dyDescent="0.55000000000000004"/>
    <row r="26087" x14ac:dyDescent="0.55000000000000004"/>
    <row r="26088" x14ac:dyDescent="0.55000000000000004"/>
    <row r="26089" x14ac:dyDescent="0.55000000000000004"/>
    <row r="26090" x14ac:dyDescent="0.55000000000000004"/>
    <row r="26091" x14ac:dyDescent="0.55000000000000004"/>
    <row r="26092" x14ac:dyDescent="0.55000000000000004"/>
    <row r="26093" x14ac:dyDescent="0.55000000000000004"/>
    <row r="26094" x14ac:dyDescent="0.55000000000000004"/>
    <row r="26095" x14ac:dyDescent="0.55000000000000004"/>
    <row r="26096" x14ac:dyDescent="0.55000000000000004"/>
    <row r="26097" x14ac:dyDescent="0.55000000000000004"/>
    <row r="26098" x14ac:dyDescent="0.55000000000000004"/>
    <row r="26099" x14ac:dyDescent="0.55000000000000004"/>
    <row r="26100" x14ac:dyDescent="0.55000000000000004"/>
    <row r="26101" x14ac:dyDescent="0.55000000000000004"/>
    <row r="26102" x14ac:dyDescent="0.55000000000000004"/>
    <row r="26103" x14ac:dyDescent="0.55000000000000004"/>
    <row r="26104" x14ac:dyDescent="0.55000000000000004"/>
    <row r="26105" x14ac:dyDescent="0.55000000000000004"/>
    <row r="26106" x14ac:dyDescent="0.55000000000000004"/>
    <row r="26107" x14ac:dyDescent="0.55000000000000004"/>
    <row r="26108" x14ac:dyDescent="0.55000000000000004"/>
    <row r="26109" x14ac:dyDescent="0.55000000000000004"/>
    <row r="26110" x14ac:dyDescent="0.55000000000000004"/>
    <row r="26111" x14ac:dyDescent="0.55000000000000004"/>
    <row r="26112" x14ac:dyDescent="0.55000000000000004"/>
    <row r="26113" x14ac:dyDescent="0.55000000000000004"/>
    <row r="26114" x14ac:dyDescent="0.55000000000000004"/>
    <row r="26115" x14ac:dyDescent="0.55000000000000004"/>
    <row r="26116" x14ac:dyDescent="0.55000000000000004"/>
    <row r="26117" x14ac:dyDescent="0.55000000000000004"/>
    <row r="26118" x14ac:dyDescent="0.55000000000000004"/>
    <row r="26119" x14ac:dyDescent="0.55000000000000004"/>
    <row r="26120" x14ac:dyDescent="0.55000000000000004"/>
    <row r="26121" x14ac:dyDescent="0.55000000000000004"/>
    <row r="26122" x14ac:dyDescent="0.55000000000000004"/>
    <row r="26123" x14ac:dyDescent="0.55000000000000004"/>
    <row r="26124" x14ac:dyDescent="0.55000000000000004"/>
    <row r="26125" x14ac:dyDescent="0.55000000000000004"/>
    <row r="26126" x14ac:dyDescent="0.55000000000000004"/>
    <row r="26127" x14ac:dyDescent="0.55000000000000004"/>
    <row r="26128" x14ac:dyDescent="0.55000000000000004"/>
    <row r="26129" x14ac:dyDescent="0.55000000000000004"/>
    <row r="26130" x14ac:dyDescent="0.55000000000000004"/>
    <row r="26131" x14ac:dyDescent="0.55000000000000004"/>
    <row r="26132" x14ac:dyDescent="0.55000000000000004"/>
    <row r="26133" x14ac:dyDescent="0.55000000000000004"/>
    <row r="26134" x14ac:dyDescent="0.55000000000000004"/>
    <row r="26135" x14ac:dyDescent="0.55000000000000004"/>
    <row r="26136" x14ac:dyDescent="0.55000000000000004"/>
    <row r="26137" x14ac:dyDescent="0.55000000000000004"/>
    <row r="26138" x14ac:dyDescent="0.55000000000000004"/>
    <row r="26139" x14ac:dyDescent="0.55000000000000004"/>
    <row r="26140" x14ac:dyDescent="0.55000000000000004"/>
    <row r="26141" x14ac:dyDescent="0.55000000000000004"/>
    <row r="26142" x14ac:dyDescent="0.55000000000000004"/>
    <row r="26143" x14ac:dyDescent="0.55000000000000004"/>
    <row r="26144" x14ac:dyDescent="0.55000000000000004"/>
    <row r="26145" x14ac:dyDescent="0.55000000000000004"/>
    <row r="26146" x14ac:dyDescent="0.55000000000000004"/>
    <row r="26147" x14ac:dyDescent="0.55000000000000004"/>
    <row r="26148" x14ac:dyDescent="0.55000000000000004"/>
    <row r="26149" x14ac:dyDescent="0.55000000000000004"/>
    <row r="26150" x14ac:dyDescent="0.55000000000000004"/>
    <row r="26151" x14ac:dyDescent="0.55000000000000004"/>
    <row r="26152" x14ac:dyDescent="0.55000000000000004"/>
    <row r="26153" x14ac:dyDescent="0.55000000000000004"/>
    <row r="26154" x14ac:dyDescent="0.55000000000000004"/>
    <row r="26155" x14ac:dyDescent="0.55000000000000004"/>
    <row r="26156" x14ac:dyDescent="0.55000000000000004"/>
    <row r="26157" x14ac:dyDescent="0.55000000000000004"/>
    <row r="26158" x14ac:dyDescent="0.55000000000000004"/>
    <row r="26159" x14ac:dyDescent="0.55000000000000004"/>
    <row r="26160" x14ac:dyDescent="0.55000000000000004"/>
    <row r="26161" x14ac:dyDescent="0.55000000000000004"/>
    <row r="26162" x14ac:dyDescent="0.55000000000000004"/>
    <row r="26163" x14ac:dyDescent="0.55000000000000004"/>
    <row r="26164" x14ac:dyDescent="0.55000000000000004"/>
    <row r="26165" x14ac:dyDescent="0.55000000000000004"/>
    <row r="26166" x14ac:dyDescent="0.55000000000000004"/>
    <row r="26167" x14ac:dyDescent="0.55000000000000004"/>
    <row r="26168" x14ac:dyDescent="0.55000000000000004"/>
    <row r="26169" x14ac:dyDescent="0.55000000000000004"/>
    <row r="26170" x14ac:dyDescent="0.55000000000000004"/>
    <row r="26171" x14ac:dyDescent="0.55000000000000004"/>
    <row r="26172" x14ac:dyDescent="0.55000000000000004"/>
    <row r="26173" x14ac:dyDescent="0.55000000000000004"/>
    <row r="26174" x14ac:dyDescent="0.55000000000000004"/>
    <row r="26175" x14ac:dyDescent="0.55000000000000004"/>
    <row r="26176" x14ac:dyDescent="0.55000000000000004"/>
    <row r="26177" x14ac:dyDescent="0.55000000000000004"/>
    <row r="26178" x14ac:dyDescent="0.55000000000000004"/>
    <row r="26179" x14ac:dyDescent="0.55000000000000004"/>
    <row r="26180" x14ac:dyDescent="0.55000000000000004"/>
    <row r="26181" x14ac:dyDescent="0.55000000000000004"/>
    <row r="26182" x14ac:dyDescent="0.55000000000000004"/>
    <row r="26183" x14ac:dyDescent="0.55000000000000004"/>
    <row r="26184" x14ac:dyDescent="0.55000000000000004"/>
    <row r="26185" x14ac:dyDescent="0.55000000000000004"/>
    <row r="26186" x14ac:dyDescent="0.55000000000000004"/>
    <row r="26187" x14ac:dyDescent="0.55000000000000004"/>
    <row r="26188" x14ac:dyDescent="0.55000000000000004"/>
    <row r="26189" x14ac:dyDescent="0.55000000000000004"/>
    <row r="26190" x14ac:dyDescent="0.55000000000000004"/>
    <row r="26191" x14ac:dyDescent="0.55000000000000004"/>
    <row r="26192" x14ac:dyDescent="0.55000000000000004"/>
    <row r="26193" x14ac:dyDescent="0.55000000000000004"/>
    <row r="26194" x14ac:dyDescent="0.55000000000000004"/>
    <row r="26195" x14ac:dyDescent="0.55000000000000004"/>
    <row r="26196" x14ac:dyDescent="0.55000000000000004"/>
    <row r="26197" x14ac:dyDescent="0.55000000000000004"/>
    <row r="26198" x14ac:dyDescent="0.55000000000000004"/>
    <row r="26199" x14ac:dyDescent="0.55000000000000004"/>
    <row r="26200" x14ac:dyDescent="0.55000000000000004"/>
    <row r="26201" x14ac:dyDescent="0.55000000000000004"/>
    <row r="26202" x14ac:dyDescent="0.55000000000000004"/>
    <row r="26203" x14ac:dyDescent="0.55000000000000004"/>
    <row r="26204" x14ac:dyDescent="0.55000000000000004"/>
    <row r="26205" x14ac:dyDescent="0.55000000000000004"/>
    <row r="26206" x14ac:dyDescent="0.55000000000000004"/>
    <row r="26207" x14ac:dyDescent="0.55000000000000004"/>
    <row r="26208" x14ac:dyDescent="0.55000000000000004"/>
    <row r="26209" x14ac:dyDescent="0.55000000000000004"/>
    <row r="26210" x14ac:dyDescent="0.55000000000000004"/>
    <row r="26211" x14ac:dyDescent="0.55000000000000004"/>
    <row r="26212" x14ac:dyDescent="0.55000000000000004"/>
    <row r="26213" x14ac:dyDescent="0.55000000000000004"/>
    <row r="26214" x14ac:dyDescent="0.55000000000000004"/>
    <row r="26215" x14ac:dyDescent="0.55000000000000004"/>
    <row r="26216" x14ac:dyDescent="0.55000000000000004"/>
    <row r="26217" x14ac:dyDescent="0.55000000000000004"/>
    <row r="26218" x14ac:dyDescent="0.55000000000000004"/>
    <row r="26219" x14ac:dyDescent="0.55000000000000004"/>
    <row r="26220" x14ac:dyDescent="0.55000000000000004"/>
    <row r="26221" x14ac:dyDescent="0.55000000000000004"/>
    <row r="26222" x14ac:dyDescent="0.55000000000000004"/>
    <row r="26223" x14ac:dyDescent="0.55000000000000004"/>
    <row r="26224" x14ac:dyDescent="0.55000000000000004"/>
    <row r="26225" x14ac:dyDescent="0.55000000000000004"/>
    <row r="26226" x14ac:dyDescent="0.55000000000000004"/>
    <row r="26227" x14ac:dyDescent="0.55000000000000004"/>
    <row r="26228" x14ac:dyDescent="0.55000000000000004"/>
    <row r="26229" x14ac:dyDescent="0.55000000000000004"/>
    <row r="26230" x14ac:dyDescent="0.55000000000000004"/>
    <row r="26231" x14ac:dyDescent="0.55000000000000004"/>
    <row r="26232" x14ac:dyDescent="0.55000000000000004"/>
    <row r="26233" x14ac:dyDescent="0.55000000000000004"/>
    <row r="26234" x14ac:dyDescent="0.55000000000000004"/>
    <row r="26235" x14ac:dyDescent="0.55000000000000004"/>
    <row r="26236" x14ac:dyDescent="0.55000000000000004"/>
    <row r="26237" x14ac:dyDescent="0.55000000000000004"/>
    <row r="26238" x14ac:dyDescent="0.55000000000000004"/>
    <row r="26239" x14ac:dyDescent="0.55000000000000004"/>
    <row r="26240" x14ac:dyDescent="0.55000000000000004"/>
    <row r="26241" x14ac:dyDescent="0.55000000000000004"/>
    <row r="26242" x14ac:dyDescent="0.55000000000000004"/>
    <row r="26243" x14ac:dyDescent="0.55000000000000004"/>
    <row r="26244" x14ac:dyDescent="0.55000000000000004"/>
    <row r="26245" x14ac:dyDescent="0.55000000000000004"/>
    <row r="26246" x14ac:dyDescent="0.55000000000000004"/>
    <row r="26247" x14ac:dyDescent="0.55000000000000004"/>
    <row r="26248" x14ac:dyDescent="0.55000000000000004"/>
    <row r="26249" x14ac:dyDescent="0.55000000000000004"/>
    <row r="26250" x14ac:dyDescent="0.55000000000000004"/>
    <row r="26251" x14ac:dyDescent="0.55000000000000004"/>
    <row r="26252" x14ac:dyDescent="0.55000000000000004"/>
    <row r="26253" x14ac:dyDescent="0.55000000000000004"/>
    <row r="26254" x14ac:dyDescent="0.55000000000000004"/>
    <row r="26255" x14ac:dyDescent="0.55000000000000004"/>
    <row r="26256" x14ac:dyDescent="0.55000000000000004"/>
    <row r="26257" x14ac:dyDescent="0.55000000000000004"/>
    <row r="26258" x14ac:dyDescent="0.55000000000000004"/>
    <row r="26259" x14ac:dyDescent="0.55000000000000004"/>
    <row r="26260" x14ac:dyDescent="0.55000000000000004"/>
    <row r="26261" x14ac:dyDescent="0.55000000000000004"/>
    <row r="26262" x14ac:dyDescent="0.55000000000000004"/>
    <row r="26263" x14ac:dyDescent="0.55000000000000004"/>
    <row r="26264" x14ac:dyDescent="0.55000000000000004"/>
    <row r="26265" x14ac:dyDescent="0.55000000000000004"/>
    <row r="26266" x14ac:dyDescent="0.55000000000000004"/>
    <row r="26267" x14ac:dyDescent="0.55000000000000004"/>
    <row r="26268" x14ac:dyDescent="0.55000000000000004"/>
    <row r="26269" x14ac:dyDescent="0.55000000000000004"/>
    <row r="26270" x14ac:dyDescent="0.55000000000000004"/>
    <row r="26271" x14ac:dyDescent="0.55000000000000004"/>
    <row r="26272" x14ac:dyDescent="0.55000000000000004"/>
    <row r="26273" x14ac:dyDescent="0.55000000000000004"/>
    <row r="26274" x14ac:dyDescent="0.55000000000000004"/>
    <row r="26275" x14ac:dyDescent="0.55000000000000004"/>
    <row r="26276" x14ac:dyDescent="0.55000000000000004"/>
    <row r="26277" x14ac:dyDescent="0.55000000000000004"/>
    <row r="26278" x14ac:dyDescent="0.55000000000000004"/>
    <row r="26279" x14ac:dyDescent="0.55000000000000004"/>
    <row r="26280" x14ac:dyDescent="0.55000000000000004"/>
    <row r="26281" x14ac:dyDescent="0.55000000000000004"/>
    <row r="26282" x14ac:dyDescent="0.55000000000000004"/>
    <row r="26283" x14ac:dyDescent="0.55000000000000004"/>
    <row r="26284" x14ac:dyDescent="0.55000000000000004"/>
    <row r="26285" x14ac:dyDescent="0.55000000000000004"/>
    <row r="26286" x14ac:dyDescent="0.55000000000000004"/>
    <row r="26287" x14ac:dyDescent="0.55000000000000004"/>
    <row r="26288" x14ac:dyDescent="0.55000000000000004"/>
    <row r="26289" x14ac:dyDescent="0.55000000000000004"/>
    <row r="26290" x14ac:dyDescent="0.55000000000000004"/>
    <row r="26291" x14ac:dyDescent="0.55000000000000004"/>
    <row r="26292" x14ac:dyDescent="0.55000000000000004"/>
    <row r="26293" x14ac:dyDescent="0.55000000000000004"/>
    <row r="26294" x14ac:dyDescent="0.55000000000000004"/>
    <row r="26295" x14ac:dyDescent="0.55000000000000004"/>
    <row r="26296" x14ac:dyDescent="0.55000000000000004"/>
    <row r="26297" x14ac:dyDescent="0.55000000000000004"/>
    <row r="26298" x14ac:dyDescent="0.55000000000000004"/>
    <row r="26299" x14ac:dyDescent="0.55000000000000004"/>
    <row r="26300" x14ac:dyDescent="0.55000000000000004"/>
    <row r="26301" x14ac:dyDescent="0.55000000000000004"/>
    <row r="26302" x14ac:dyDescent="0.55000000000000004"/>
    <row r="26303" x14ac:dyDescent="0.55000000000000004"/>
    <row r="26304" x14ac:dyDescent="0.55000000000000004"/>
    <row r="26305" x14ac:dyDescent="0.55000000000000004"/>
    <row r="26306" x14ac:dyDescent="0.55000000000000004"/>
    <row r="26307" x14ac:dyDescent="0.55000000000000004"/>
    <row r="26308" x14ac:dyDescent="0.55000000000000004"/>
    <row r="26309" x14ac:dyDescent="0.55000000000000004"/>
    <row r="26310" x14ac:dyDescent="0.55000000000000004"/>
    <row r="26311" x14ac:dyDescent="0.55000000000000004"/>
    <row r="26312" x14ac:dyDescent="0.55000000000000004"/>
    <row r="26313" x14ac:dyDescent="0.55000000000000004"/>
    <row r="26314" x14ac:dyDescent="0.55000000000000004"/>
    <row r="26315" x14ac:dyDescent="0.55000000000000004"/>
    <row r="26316" x14ac:dyDescent="0.55000000000000004"/>
    <row r="26317" x14ac:dyDescent="0.55000000000000004"/>
    <row r="26318" x14ac:dyDescent="0.55000000000000004"/>
    <row r="26319" x14ac:dyDescent="0.55000000000000004"/>
    <row r="26320" x14ac:dyDescent="0.55000000000000004"/>
    <row r="26321" x14ac:dyDescent="0.55000000000000004"/>
    <row r="26322" x14ac:dyDescent="0.55000000000000004"/>
    <row r="26323" x14ac:dyDescent="0.55000000000000004"/>
    <row r="26324" x14ac:dyDescent="0.55000000000000004"/>
    <row r="26325" x14ac:dyDescent="0.55000000000000004"/>
    <row r="26326" x14ac:dyDescent="0.55000000000000004"/>
    <row r="26327" x14ac:dyDescent="0.55000000000000004"/>
    <row r="26328" x14ac:dyDescent="0.55000000000000004"/>
    <row r="26329" x14ac:dyDescent="0.55000000000000004"/>
    <row r="26330" x14ac:dyDescent="0.55000000000000004"/>
    <row r="26331" x14ac:dyDescent="0.55000000000000004"/>
    <row r="26332" x14ac:dyDescent="0.55000000000000004"/>
    <row r="26333" x14ac:dyDescent="0.55000000000000004"/>
    <row r="26334" x14ac:dyDescent="0.55000000000000004"/>
    <row r="26335" x14ac:dyDescent="0.55000000000000004"/>
    <row r="26336" x14ac:dyDescent="0.55000000000000004"/>
    <row r="26337" x14ac:dyDescent="0.55000000000000004"/>
    <row r="26338" x14ac:dyDescent="0.55000000000000004"/>
    <row r="26339" x14ac:dyDescent="0.55000000000000004"/>
    <row r="26340" x14ac:dyDescent="0.55000000000000004"/>
    <row r="26341" x14ac:dyDescent="0.55000000000000004"/>
    <row r="26342" x14ac:dyDescent="0.55000000000000004"/>
    <row r="26343" x14ac:dyDescent="0.55000000000000004"/>
    <row r="26344" x14ac:dyDescent="0.55000000000000004"/>
    <row r="26345" x14ac:dyDescent="0.55000000000000004"/>
    <row r="26346" x14ac:dyDescent="0.55000000000000004"/>
    <row r="26347" x14ac:dyDescent="0.55000000000000004"/>
    <row r="26348" x14ac:dyDescent="0.55000000000000004"/>
    <row r="26349" x14ac:dyDescent="0.55000000000000004"/>
    <row r="26350" x14ac:dyDescent="0.55000000000000004"/>
    <row r="26351" x14ac:dyDescent="0.55000000000000004"/>
    <row r="26352" x14ac:dyDescent="0.55000000000000004"/>
    <row r="26353" x14ac:dyDescent="0.55000000000000004"/>
    <row r="26354" x14ac:dyDescent="0.55000000000000004"/>
    <row r="26355" x14ac:dyDescent="0.55000000000000004"/>
    <row r="26356" x14ac:dyDescent="0.55000000000000004"/>
    <row r="26357" x14ac:dyDescent="0.55000000000000004"/>
    <row r="26358" x14ac:dyDescent="0.55000000000000004"/>
    <row r="26359" x14ac:dyDescent="0.55000000000000004"/>
    <row r="26360" x14ac:dyDescent="0.55000000000000004"/>
    <row r="26361" x14ac:dyDescent="0.55000000000000004"/>
    <row r="26362" x14ac:dyDescent="0.55000000000000004"/>
    <row r="26363" x14ac:dyDescent="0.55000000000000004"/>
    <row r="26364" x14ac:dyDescent="0.55000000000000004"/>
    <row r="26365" x14ac:dyDescent="0.55000000000000004"/>
    <row r="26366" x14ac:dyDescent="0.55000000000000004"/>
    <row r="26367" x14ac:dyDescent="0.55000000000000004"/>
    <row r="26368" x14ac:dyDescent="0.55000000000000004"/>
    <row r="26369" x14ac:dyDescent="0.55000000000000004"/>
    <row r="26370" x14ac:dyDescent="0.55000000000000004"/>
    <row r="26371" x14ac:dyDescent="0.55000000000000004"/>
    <row r="26372" x14ac:dyDescent="0.55000000000000004"/>
    <row r="26373" x14ac:dyDescent="0.55000000000000004"/>
    <row r="26374" x14ac:dyDescent="0.55000000000000004"/>
    <row r="26375" x14ac:dyDescent="0.55000000000000004"/>
    <row r="26376" x14ac:dyDescent="0.55000000000000004"/>
    <row r="26377" x14ac:dyDescent="0.55000000000000004"/>
    <row r="26378" x14ac:dyDescent="0.55000000000000004"/>
    <row r="26379" x14ac:dyDescent="0.55000000000000004"/>
    <row r="26380" x14ac:dyDescent="0.55000000000000004"/>
    <row r="26381" x14ac:dyDescent="0.55000000000000004"/>
    <row r="26382" x14ac:dyDescent="0.55000000000000004"/>
    <row r="26383" x14ac:dyDescent="0.55000000000000004"/>
    <row r="26384" x14ac:dyDescent="0.55000000000000004"/>
    <row r="26385" x14ac:dyDescent="0.55000000000000004"/>
    <row r="26386" x14ac:dyDescent="0.55000000000000004"/>
    <row r="26387" x14ac:dyDescent="0.55000000000000004"/>
    <row r="26388" x14ac:dyDescent="0.55000000000000004"/>
    <row r="26389" x14ac:dyDescent="0.55000000000000004"/>
    <row r="26390" x14ac:dyDescent="0.55000000000000004"/>
    <row r="26391" x14ac:dyDescent="0.55000000000000004"/>
    <row r="26392" x14ac:dyDescent="0.55000000000000004"/>
    <row r="26393" x14ac:dyDescent="0.55000000000000004"/>
    <row r="26394" x14ac:dyDescent="0.55000000000000004"/>
    <row r="26395" x14ac:dyDescent="0.55000000000000004"/>
    <row r="26396" x14ac:dyDescent="0.55000000000000004"/>
    <row r="26397" x14ac:dyDescent="0.55000000000000004"/>
    <row r="26398" x14ac:dyDescent="0.55000000000000004"/>
    <row r="26399" x14ac:dyDescent="0.55000000000000004"/>
    <row r="26400" x14ac:dyDescent="0.55000000000000004"/>
    <row r="26401" x14ac:dyDescent="0.55000000000000004"/>
    <row r="26402" x14ac:dyDescent="0.55000000000000004"/>
    <row r="26403" x14ac:dyDescent="0.55000000000000004"/>
    <row r="26404" x14ac:dyDescent="0.55000000000000004"/>
    <row r="26405" x14ac:dyDescent="0.55000000000000004"/>
    <row r="26406" x14ac:dyDescent="0.55000000000000004"/>
    <row r="26407" x14ac:dyDescent="0.55000000000000004"/>
    <row r="26408" x14ac:dyDescent="0.55000000000000004"/>
    <row r="26409" x14ac:dyDescent="0.55000000000000004"/>
    <row r="26410" x14ac:dyDescent="0.55000000000000004"/>
    <row r="26411" x14ac:dyDescent="0.55000000000000004"/>
    <row r="26412" x14ac:dyDescent="0.55000000000000004"/>
    <row r="26413" x14ac:dyDescent="0.55000000000000004"/>
    <row r="26414" x14ac:dyDescent="0.55000000000000004"/>
    <row r="26415" x14ac:dyDescent="0.55000000000000004"/>
    <row r="26416" x14ac:dyDescent="0.55000000000000004"/>
    <row r="26417" x14ac:dyDescent="0.55000000000000004"/>
    <row r="26418" x14ac:dyDescent="0.55000000000000004"/>
    <row r="26419" x14ac:dyDescent="0.55000000000000004"/>
    <row r="26420" x14ac:dyDescent="0.55000000000000004"/>
    <row r="26421" x14ac:dyDescent="0.55000000000000004"/>
    <row r="26422" x14ac:dyDescent="0.55000000000000004"/>
    <row r="26423" x14ac:dyDescent="0.55000000000000004"/>
    <row r="26424" x14ac:dyDescent="0.55000000000000004"/>
    <row r="26425" x14ac:dyDescent="0.55000000000000004"/>
    <row r="26426" x14ac:dyDescent="0.55000000000000004"/>
    <row r="26427" x14ac:dyDescent="0.55000000000000004"/>
    <row r="26428" x14ac:dyDescent="0.55000000000000004"/>
    <row r="26429" x14ac:dyDescent="0.55000000000000004"/>
    <row r="26430" x14ac:dyDescent="0.55000000000000004"/>
    <row r="26431" x14ac:dyDescent="0.55000000000000004"/>
    <row r="26432" x14ac:dyDescent="0.55000000000000004"/>
    <row r="26433" x14ac:dyDescent="0.55000000000000004"/>
    <row r="26434" x14ac:dyDescent="0.55000000000000004"/>
    <row r="26435" x14ac:dyDescent="0.55000000000000004"/>
    <row r="26436" x14ac:dyDescent="0.55000000000000004"/>
    <row r="26437" x14ac:dyDescent="0.55000000000000004"/>
    <row r="26438" x14ac:dyDescent="0.55000000000000004"/>
    <row r="26439" x14ac:dyDescent="0.55000000000000004"/>
    <row r="26440" x14ac:dyDescent="0.55000000000000004"/>
    <row r="26441" x14ac:dyDescent="0.55000000000000004"/>
    <row r="26442" x14ac:dyDescent="0.55000000000000004"/>
    <row r="26443" x14ac:dyDescent="0.55000000000000004"/>
    <row r="26444" x14ac:dyDescent="0.55000000000000004"/>
    <row r="26445" x14ac:dyDescent="0.55000000000000004"/>
    <row r="26446" x14ac:dyDescent="0.55000000000000004"/>
    <row r="26447" x14ac:dyDescent="0.55000000000000004"/>
    <row r="26448" x14ac:dyDescent="0.55000000000000004"/>
    <row r="26449" x14ac:dyDescent="0.55000000000000004"/>
    <row r="26450" x14ac:dyDescent="0.55000000000000004"/>
    <row r="26451" x14ac:dyDescent="0.55000000000000004"/>
    <row r="26452" x14ac:dyDescent="0.55000000000000004"/>
    <row r="26453" x14ac:dyDescent="0.55000000000000004"/>
    <row r="26454" x14ac:dyDescent="0.55000000000000004"/>
    <row r="26455" x14ac:dyDescent="0.55000000000000004"/>
    <row r="26456" x14ac:dyDescent="0.55000000000000004"/>
    <row r="26457" x14ac:dyDescent="0.55000000000000004"/>
    <row r="26458" x14ac:dyDescent="0.55000000000000004"/>
    <row r="26459" x14ac:dyDescent="0.55000000000000004"/>
    <row r="26460" x14ac:dyDescent="0.55000000000000004"/>
    <row r="26461" x14ac:dyDescent="0.55000000000000004"/>
    <row r="26462" x14ac:dyDescent="0.55000000000000004"/>
    <row r="26463" x14ac:dyDescent="0.55000000000000004"/>
    <row r="26464" x14ac:dyDescent="0.55000000000000004"/>
    <row r="26465" x14ac:dyDescent="0.55000000000000004"/>
    <row r="26466" x14ac:dyDescent="0.55000000000000004"/>
    <row r="26467" x14ac:dyDescent="0.55000000000000004"/>
    <row r="26468" x14ac:dyDescent="0.55000000000000004"/>
    <row r="26469" x14ac:dyDescent="0.55000000000000004"/>
    <row r="26470" x14ac:dyDescent="0.55000000000000004"/>
    <row r="26471" x14ac:dyDescent="0.55000000000000004"/>
    <row r="26472" x14ac:dyDescent="0.55000000000000004"/>
    <row r="26473" x14ac:dyDescent="0.55000000000000004"/>
    <row r="26474" x14ac:dyDescent="0.55000000000000004"/>
    <row r="26475" x14ac:dyDescent="0.55000000000000004"/>
    <row r="26476" x14ac:dyDescent="0.55000000000000004"/>
    <row r="26477" x14ac:dyDescent="0.55000000000000004"/>
    <row r="26478" x14ac:dyDescent="0.55000000000000004"/>
    <row r="26479" x14ac:dyDescent="0.55000000000000004"/>
    <row r="26480" x14ac:dyDescent="0.55000000000000004"/>
    <row r="26481" x14ac:dyDescent="0.55000000000000004"/>
    <row r="26482" x14ac:dyDescent="0.55000000000000004"/>
    <row r="26483" x14ac:dyDescent="0.55000000000000004"/>
    <row r="26484" x14ac:dyDescent="0.55000000000000004"/>
    <row r="26485" x14ac:dyDescent="0.55000000000000004"/>
    <row r="26486" x14ac:dyDescent="0.55000000000000004"/>
    <row r="26487" x14ac:dyDescent="0.55000000000000004"/>
    <row r="26488" x14ac:dyDescent="0.55000000000000004"/>
    <row r="26489" x14ac:dyDescent="0.55000000000000004"/>
    <row r="26490" x14ac:dyDescent="0.55000000000000004"/>
    <row r="26491" x14ac:dyDescent="0.55000000000000004"/>
    <row r="26492" x14ac:dyDescent="0.55000000000000004"/>
    <row r="26493" x14ac:dyDescent="0.55000000000000004"/>
    <row r="26494" x14ac:dyDescent="0.55000000000000004"/>
    <row r="26495" x14ac:dyDescent="0.55000000000000004"/>
    <row r="26496" x14ac:dyDescent="0.55000000000000004"/>
    <row r="26497" x14ac:dyDescent="0.55000000000000004"/>
    <row r="26498" x14ac:dyDescent="0.55000000000000004"/>
    <row r="26499" x14ac:dyDescent="0.55000000000000004"/>
    <row r="26500" x14ac:dyDescent="0.55000000000000004"/>
    <row r="26501" x14ac:dyDescent="0.55000000000000004"/>
    <row r="26502" x14ac:dyDescent="0.55000000000000004"/>
    <row r="26503" x14ac:dyDescent="0.55000000000000004"/>
    <row r="26504" x14ac:dyDescent="0.55000000000000004"/>
    <row r="26505" x14ac:dyDescent="0.55000000000000004"/>
    <row r="26506" x14ac:dyDescent="0.55000000000000004"/>
    <row r="26507" x14ac:dyDescent="0.55000000000000004"/>
    <row r="26508" x14ac:dyDescent="0.55000000000000004"/>
    <row r="26509" x14ac:dyDescent="0.55000000000000004"/>
    <row r="26510" x14ac:dyDescent="0.55000000000000004"/>
    <row r="26511" x14ac:dyDescent="0.55000000000000004"/>
    <row r="26512" x14ac:dyDescent="0.55000000000000004"/>
    <row r="26513" x14ac:dyDescent="0.55000000000000004"/>
    <row r="26514" x14ac:dyDescent="0.55000000000000004"/>
    <row r="26515" x14ac:dyDescent="0.55000000000000004"/>
    <row r="26516" x14ac:dyDescent="0.55000000000000004"/>
    <row r="26517" x14ac:dyDescent="0.55000000000000004"/>
    <row r="26518" x14ac:dyDescent="0.55000000000000004"/>
    <row r="26519" x14ac:dyDescent="0.55000000000000004"/>
    <row r="26520" x14ac:dyDescent="0.55000000000000004"/>
    <row r="26521" x14ac:dyDescent="0.55000000000000004"/>
    <row r="26522" x14ac:dyDescent="0.55000000000000004"/>
    <row r="26523" x14ac:dyDescent="0.55000000000000004"/>
    <row r="26524" x14ac:dyDescent="0.55000000000000004"/>
    <row r="26525" x14ac:dyDescent="0.55000000000000004"/>
    <row r="26526" x14ac:dyDescent="0.55000000000000004"/>
    <row r="26527" x14ac:dyDescent="0.55000000000000004"/>
    <row r="26528" x14ac:dyDescent="0.55000000000000004"/>
    <row r="26529" x14ac:dyDescent="0.55000000000000004"/>
    <row r="26530" x14ac:dyDescent="0.55000000000000004"/>
    <row r="26531" x14ac:dyDescent="0.55000000000000004"/>
    <row r="26532" x14ac:dyDescent="0.55000000000000004"/>
    <row r="26533" x14ac:dyDescent="0.55000000000000004"/>
    <row r="26534" x14ac:dyDescent="0.55000000000000004"/>
    <row r="26535" x14ac:dyDescent="0.55000000000000004"/>
    <row r="26536" x14ac:dyDescent="0.55000000000000004"/>
    <row r="26537" x14ac:dyDescent="0.55000000000000004"/>
    <row r="26538" x14ac:dyDescent="0.55000000000000004"/>
    <row r="26539" x14ac:dyDescent="0.55000000000000004"/>
    <row r="26540" x14ac:dyDescent="0.55000000000000004"/>
    <row r="26541" x14ac:dyDescent="0.55000000000000004"/>
    <row r="26542" x14ac:dyDescent="0.55000000000000004"/>
    <row r="26543" x14ac:dyDescent="0.55000000000000004"/>
    <row r="26544" x14ac:dyDescent="0.55000000000000004"/>
    <row r="26545" x14ac:dyDescent="0.55000000000000004"/>
    <row r="26546" x14ac:dyDescent="0.55000000000000004"/>
    <row r="26547" x14ac:dyDescent="0.55000000000000004"/>
    <row r="26548" x14ac:dyDescent="0.55000000000000004"/>
    <row r="26549" x14ac:dyDescent="0.55000000000000004"/>
    <row r="26550" x14ac:dyDescent="0.55000000000000004"/>
    <row r="26551" x14ac:dyDescent="0.55000000000000004"/>
    <row r="26552" x14ac:dyDescent="0.55000000000000004"/>
    <row r="26553" x14ac:dyDescent="0.55000000000000004"/>
    <row r="26554" x14ac:dyDescent="0.55000000000000004"/>
    <row r="26555" x14ac:dyDescent="0.55000000000000004"/>
    <row r="26556" x14ac:dyDescent="0.55000000000000004"/>
    <row r="26557" x14ac:dyDescent="0.55000000000000004"/>
    <row r="26558" x14ac:dyDescent="0.55000000000000004"/>
    <row r="26559" x14ac:dyDescent="0.55000000000000004"/>
    <row r="26560" x14ac:dyDescent="0.55000000000000004"/>
    <row r="26561" x14ac:dyDescent="0.55000000000000004"/>
    <row r="26562" x14ac:dyDescent="0.55000000000000004"/>
    <row r="26563" x14ac:dyDescent="0.55000000000000004"/>
    <row r="26564" x14ac:dyDescent="0.55000000000000004"/>
    <row r="26565" x14ac:dyDescent="0.55000000000000004"/>
    <row r="26566" x14ac:dyDescent="0.55000000000000004"/>
    <row r="26567" x14ac:dyDescent="0.55000000000000004"/>
    <row r="26568" x14ac:dyDescent="0.55000000000000004"/>
    <row r="26569" x14ac:dyDescent="0.55000000000000004"/>
    <row r="26570" x14ac:dyDescent="0.55000000000000004"/>
    <row r="26571" x14ac:dyDescent="0.55000000000000004"/>
    <row r="26572" x14ac:dyDescent="0.55000000000000004"/>
    <row r="26573" x14ac:dyDescent="0.55000000000000004"/>
    <row r="26574" x14ac:dyDescent="0.55000000000000004"/>
    <row r="26575" x14ac:dyDescent="0.55000000000000004"/>
    <row r="26576" x14ac:dyDescent="0.55000000000000004"/>
    <row r="26577" x14ac:dyDescent="0.55000000000000004"/>
    <row r="26578" x14ac:dyDescent="0.55000000000000004"/>
    <row r="26579" x14ac:dyDescent="0.55000000000000004"/>
    <row r="26580" x14ac:dyDescent="0.55000000000000004"/>
    <row r="26581" x14ac:dyDescent="0.55000000000000004"/>
    <row r="26582" x14ac:dyDescent="0.55000000000000004"/>
    <row r="26583" x14ac:dyDescent="0.55000000000000004"/>
    <row r="26584" x14ac:dyDescent="0.55000000000000004"/>
    <row r="26585" x14ac:dyDescent="0.55000000000000004"/>
    <row r="26586" x14ac:dyDescent="0.55000000000000004"/>
    <row r="26587" x14ac:dyDescent="0.55000000000000004"/>
    <row r="26588" x14ac:dyDescent="0.55000000000000004"/>
    <row r="26589" x14ac:dyDescent="0.55000000000000004"/>
    <row r="26590" x14ac:dyDescent="0.55000000000000004"/>
    <row r="26591" x14ac:dyDescent="0.55000000000000004"/>
    <row r="26592" x14ac:dyDescent="0.55000000000000004"/>
    <row r="26593" x14ac:dyDescent="0.55000000000000004"/>
    <row r="26594" x14ac:dyDescent="0.55000000000000004"/>
    <row r="26595" x14ac:dyDescent="0.55000000000000004"/>
    <row r="26596" x14ac:dyDescent="0.55000000000000004"/>
    <row r="26597" x14ac:dyDescent="0.55000000000000004"/>
    <row r="26598" x14ac:dyDescent="0.55000000000000004"/>
    <row r="26599" x14ac:dyDescent="0.55000000000000004"/>
    <row r="26600" x14ac:dyDescent="0.55000000000000004"/>
    <row r="26601" x14ac:dyDescent="0.55000000000000004"/>
    <row r="26602" x14ac:dyDescent="0.55000000000000004"/>
    <row r="26603" x14ac:dyDescent="0.55000000000000004"/>
    <row r="26604" x14ac:dyDescent="0.55000000000000004"/>
    <row r="26605" x14ac:dyDescent="0.55000000000000004"/>
    <row r="26606" x14ac:dyDescent="0.55000000000000004"/>
    <row r="26607" x14ac:dyDescent="0.55000000000000004"/>
    <row r="26608" x14ac:dyDescent="0.55000000000000004"/>
    <row r="26609" x14ac:dyDescent="0.55000000000000004"/>
    <row r="26610" x14ac:dyDescent="0.55000000000000004"/>
    <row r="26611" x14ac:dyDescent="0.55000000000000004"/>
    <row r="26612" x14ac:dyDescent="0.55000000000000004"/>
    <row r="26613" x14ac:dyDescent="0.55000000000000004"/>
    <row r="26614" x14ac:dyDescent="0.55000000000000004"/>
    <row r="26615" x14ac:dyDescent="0.55000000000000004"/>
    <row r="26616" x14ac:dyDescent="0.55000000000000004"/>
    <row r="26617" x14ac:dyDescent="0.55000000000000004"/>
    <row r="26618" x14ac:dyDescent="0.55000000000000004"/>
    <row r="26619" x14ac:dyDescent="0.55000000000000004"/>
    <row r="26620" x14ac:dyDescent="0.55000000000000004"/>
    <row r="26621" x14ac:dyDescent="0.55000000000000004"/>
    <row r="26622" x14ac:dyDescent="0.55000000000000004"/>
    <row r="26623" x14ac:dyDescent="0.55000000000000004"/>
    <row r="26624" x14ac:dyDescent="0.55000000000000004"/>
    <row r="26625" x14ac:dyDescent="0.55000000000000004"/>
    <row r="26626" x14ac:dyDescent="0.55000000000000004"/>
    <row r="26627" x14ac:dyDescent="0.55000000000000004"/>
    <row r="26628" x14ac:dyDescent="0.55000000000000004"/>
    <row r="26629" x14ac:dyDescent="0.55000000000000004"/>
    <row r="26630" x14ac:dyDescent="0.55000000000000004"/>
    <row r="26631" x14ac:dyDescent="0.55000000000000004"/>
    <row r="26632" x14ac:dyDescent="0.55000000000000004"/>
    <row r="26633" x14ac:dyDescent="0.55000000000000004"/>
    <row r="26634" x14ac:dyDescent="0.55000000000000004"/>
    <row r="26635" x14ac:dyDescent="0.55000000000000004"/>
    <row r="26636" x14ac:dyDescent="0.55000000000000004"/>
    <row r="26637" x14ac:dyDescent="0.55000000000000004"/>
    <row r="26638" x14ac:dyDescent="0.55000000000000004"/>
    <row r="26639" x14ac:dyDescent="0.55000000000000004"/>
    <row r="26640" x14ac:dyDescent="0.55000000000000004"/>
    <row r="26641" x14ac:dyDescent="0.55000000000000004"/>
    <row r="26642" x14ac:dyDescent="0.55000000000000004"/>
    <row r="26643" x14ac:dyDescent="0.55000000000000004"/>
    <row r="26644" x14ac:dyDescent="0.55000000000000004"/>
    <row r="26645" x14ac:dyDescent="0.55000000000000004"/>
    <row r="26646" x14ac:dyDescent="0.55000000000000004"/>
    <row r="26647" x14ac:dyDescent="0.55000000000000004"/>
    <row r="26648" x14ac:dyDescent="0.55000000000000004"/>
    <row r="26649" x14ac:dyDescent="0.55000000000000004"/>
    <row r="26650" x14ac:dyDescent="0.55000000000000004"/>
    <row r="26651" x14ac:dyDescent="0.55000000000000004"/>
    <row r="26652" x14ac:dyDescent="0.55000000000000004"/>
    <row r="26653" x14ac:dyDescent="0.55000000000000004"/>
    <row r="26654" x14ac:dyDescent="0.55000000000000004"/>
    <row r="26655" x14ac:dyDescent="0.55000000000000004"/>
    <row r="26656" x14ac:dyDescent="0.55000000000000004"/>
    <row r="26657" x14ac:dyDescent="0.55000000000000004"/>
    <row r="26658" x14ac:dyDescent="0.55000000000000004"/>
    <row r="26659" x14ac:dyDescent="0.55000000000000004"/>
    <row r="26660" x14ac:dyDescent="0.55000000000000004"/>
    <row r="26661" x14ac:dyDescent="0.55000000000000004"/>
    <row r="26662" x14ac:dyDescent="0.55000000000000004"/>
    <row r="26663" x14ac:dyDescent="0.55000000000000004"/>
    <row r="26664" x14ac:dyDescent="0.55000000000000004"/>
    <row r="26665" x14ac:dyDescent="0.55000000000000004"/>
    <row r="26666" x14ac:dyDescent="0.55000000000000004"/>
    <row r="26667" x14ac:dyDescent="0.55000000000000004"/>
    <row r="26668" x14ac:dyDescent="0.55000000000000004"/>
    <row r="26669" x14ac:dyDescent="0.55000000000000004"/>
    <row r="26670" x14ac:dyDescent="0.55000000000000004"/>
    <row r="26671" x14ac:dyDescent="0.55000000000000004"/>
    <row r="26672" x14ac:dyDescent="0.55000000000000004"/>
    <row r="26673" x14ac:dyDescent="0.55000000000000004"/>
    <row r="26674" x14ac:dyDescent="0.55000000000000004"/>
    <row r="26675" x14ac:dyDescent="0.55000000000000004"/>
    <row r="26676" x14ac:dyDescent="0.55000000000000004"/>
    <row r="26677" x14ac:dyDescent="0.55000000000000004"/>
    <row r="26678" x14ac:dyDescent="0.55000000000000004"/>
    <row r="26679" x14ac:dyDescent="0.55000000000000004"/>
    <row r="26680" x14ac:dyDescent="0.55000000000000004"/>
    <row r="26681" x14ac:dyDescent="0.55000000000000004"/>
    <row r="26682" x14ac:dyDescent="0.55000000000000004"/>
    <row r="26683" x14ac:dyDescent="0.55000000000000004"/>
    <row r="26684" x14ac:dyDescent="0.55000000000000004"/>
    <row r="26685" x14ac:dyDescent="0.55000000000000004"/>
    <row r="26686" x14ac:dyDescent="0.55000000000000004"/>
    <row r="26687" x14ac:dyDescent="0.55000000000000004"/>
    <row r="26688" x14ac:dyDescent="0.55000000000000004"/>
    <row r="26689" x14ac:dyDescent="0.55000000000000004"/>
    <row r="26690" x14ac:dyDescent="0.55000000000000004"/>
    <row r="26691" x14ac:dyDescent="0.55000000000000004"/>
    <row r="26692" x14ac:dyDescent="0.55000000000000004"/>
    <row r="26693" x14ac:dyDescent="0.55000000000000004"/>
    <row r="26694" x14ac:dyDescent="0.55000000000000004"/>
    <row r="26695" x14ac:dyDescent="0.55000000000000004"/>
    <row r="26696" x14ac:dyDescent="0.55000000000000004"/>
    <row r="26697" x14ac:dyDescent="0.55000000000000004"/>
    <row r="26698" x14ac:dyDescent="0.55000000000000004"/>
    <row r="26699" x14ac:dyDescent="0.55000000000000004"/>
    <row r="26700" x14ac:dyDescent="0.55000000000000004"/>
    <row r="26701" x14ac:dyDescent="0.55000000000000004"/>
    <row r="26702" x14ac:dyDescent="0.55000000000000004"/>
    <row r="26703" x14ac:dyDescent="0.55000000000000004"/>
    <row r="26704" x14ac:dyDescent="0.55000000000000004"/>
    <row r="26705" x14ac:dyDescent="0.55000000000000004"/>
    <row r="26706" x14ac:dyDescent="0.55000000000000004"/>
    <row r="26707" x14ac:dyDescent="0.55000000000000004"/>
    <row r="26708" x14ac:dyDescent="0.55000000000000004"/>
    <row r="26709" x14ac:dyDescent="0.55000000000000004"/>
    <row r="26710" x14ac:dyDescent="0.55000000000000004"/>
    <row r="26711" x14ac:dyDescent="0.55000000000000004"/>
    <row r="26712" x14ac:dyDescent="0.55000000000000004"/>
    <row r="26713" x14ac:dyDescent="0.55000000000000004"/>
    <row r="26714" x14ac:dyDescent="0.55000000000000004"/>
    <row r="26715" x14ac:dyDescent="0.55000000000000004"/>
    <row r="26716" x14ac:dyDescent="0.55000000000000004"/>
    <row r="26717" x14ac:dyDescent="0.55000000000000004"/>
    <row r="26718" x14ac:dyDescent="0.55000000000000004"/>
    <row r="26719" x14ac:dyDescent="0.55000000000000004"/>
    <row r="26720" x14ac:dyDescent="0.55000000000000004"/>
    <row r="26721" x14ac:dyDescent="0.55000000000000004"/>
    <row r="26722" x14ac:dyDescent="0.55000000000000004"/>
    <row r="26723" x14ac:dyDescent="0.55000000000000004"/>
    <row r="26724" x14ac:dyDescent="0.55000000000000004"/>
    <row r="26725" x14ac:dyDescent="0.55000000000000004"/>
    <row r="26726" x14ac:dyDescent="0.55000000000000004"/>
    <row r="26727" x14ac:dyDescent="0.55000000000000004"/>
    <row r="26728" x14ac:dyDescent="0.55000000000000004"/>
    <row r="26729" x14ac:dyDescent="0.55000000000000004"/>
    <row r="26730" x14ac:dyDescent="0.55000000000000004"/>
    <row r="26731" x14ac:dyDescent="0.55000000000000004"/>
    <row r="26732" x14ac:dyDescent="0.55000000000000004"/>
    <row r="26733" x14ac:dyDescent="0.55000000000000004"/>
    <row r="26734" x14ac:dyDescent="0.55000000000000004"/>
    <row r="26735" x14ac:dyDescent="0.55000000000000004"/>
    <row r="26736" x14ac:dyDescent="0.55000000000000004"/>
    <row r="26737" x14ac:dyDescent="0.55000000000000004"/>
    <row r="26738" x14ac:dyDescent="0.55000000000000004"/>
    <row r="26739" x14ac:dyDescent="0.55000000000000004"/>
    <row r="26740" x14ac:dyDescent="0.55000000000000004"/>
    <row r="26741" x14ac:dyDescent="0.55000000000000004"/>
    <row r="26742" x14ac:dyDescent="0.55000000000000004"/>
    <row r="26743" x14ac:dyDescent="0.55000000000000004"/>
    <row r="26744" x14ac:dyDescent="0.55000000000000004"/>
    <row r="26745" x14ac:dyDescent="0.55000000000000004"/>
    <row r="26746" x14ac:dyDescent="0.55000000000000004"/>
    <row r="26747" x14ac:dyDescent="0.55000000000000004"/>
    <row r="26748" x14ac:dyDescent="0.55000000000000004"/>
    <row r="26749" x14ac:dyDescent="0.55000000000000004"/>
    <row r="26750" x14ac:dyDescent="0.55000000000000004"/>
    <row r="26751" x14ac:dyDescent="0.55000000000000004"/>
    <row r="26752" x14ac:dyDescent="0.55000000000000004"/>
    <row r="26753" x14ac:dyDescent="0.55000000000000004"/>
    <row r="26754" x14ac:dyDescent="0.55000000000000004"/>
    <row r="26755" x14ac:dyDescent="0.55000000000000004"/>
    <row r="26756" x14ac:dyDescent="0.55000000000000004"/>
    <row r="26757" x14ac:dyDescent="0.55000000000000004"/>
    <row r="26758" x14ac:dyDescent="0.55000000000000004"/>
    <row r="26759" x14ac:dyDescent="0.55000000000000004"/>
    <row r="26760" x14ac:dyDescent="0.55000000000000004"/>
    <row r="26761" x14ac:dyDescent="0.55000000000000004"/>
    <row r="26762" x14ac:dyDescent="0.55000000000000004"/>
    <row r="26763" x14ac:dyDescent="0.55000000000000004"/>
    <row r="26764" x14ac:dyDescent="0.55000000000000004"/>
    <row r="26765" x14ac:dyDescent="0.55000000000000004"/>
    <row r="26766" x14ac:dyDescent="0.55000000000000004"/>
    <row r="26767" x14ac:dyDescent="0.55000000000000004"/>
    <row r="26768" x14ac:dyDescent="0.55000000000000004"/>
    <row r="26769" x14ac:dyDescent="0.55000000000000004"/>
    <row r="26770" x14ac:dyDescent="0.55000000000000004"/>
    <row r="26771" x14ac:dyDescent="0.55000000000000004"/>
    <row r="26772" x14ac:dyDescent="0.55000000000000004"/>
    <row r="26773" x14ac:dyDescent="0.55000000000000004"/>
    <row r="26774" x14ac:dyDescent="0.55000000000000004"/>
    <row r="26775" x14ac:dyDescent="0.55000000000000004"/>
    <row r="26776" x14ac:dyDescent="0.55000000000000004"/>
    <row r="26777" x14ac:dyDescent="0.55000000000000004"/>
    <row r="26778" x14ac:dyDescent="0.55000000000000004"/>
    <row r="26779" x14ac:dyDescent="0.55000000000000004"/>
    <row r="26780" x14ac:dyDescent="0.55000000000000004"/>
    <row r="26781" x14ac:dyDescent="0.55000000000000004"/>
    <row r="26782" x14ac:dyDescent="0.55000000000000004"/>
    <row r="26783" x14ac:dyDescent="0.55000000000000004"/>
    <row r="26784" x14ac:dyDescent="0.55000000000000004"/>
    <row r="26785" x14ac:dyDescent="0.55000000000000004"/>
    <row r="26786" x14ac:dyDescent="0.55000000000000004"/>
    <row r="26787" x14ac:dyDescent="0.55000000000000004"/>
    <row r="26788" x14ac:dyDescent="0.55000000000000004"/>
    <row r="26789" x14ac:dyDescent="0.55000000000000004"/>
    <row r="26790" x14ac:dyDescent="0.55000000000000004"/>
    <row r="26791" x14ac:dyDescent="0.55000000000000004"/>
    <row r="26792" x14ac:dyDescent="0.55000000000000004"/>
    <row r="26793" x14ac:dyDescent="0.55000000000000004"/>
    <row r="26794" x14ac:dyDescent="0.55000000000000004"/>
    <row r="26795" x14ac:dyDescent="0.55000000000000004"/>
    <row r="26796" x14ac:dyDescent="0.55000000000000004"/>
    <row r="26797" x14ac:dyDescent="0.55000000000000004"/>
    <row r="26798" x14ac:dyDescent="0.55000000000000004"/>
    <row r="26799" x14ac:dyDescent="0.55000000000000004"/>
    <row r="26800" x14ac:dyDescent="0.55000000000000004"/>
    <row r="26801" x14ac:dyDescent="0.55000000000000004"/>
    <row r="26802" x14ac:dyDescent="0.55000000000000004"/>
    <row r="26803" x14ac:dyDescent="0.55000000000000004"/>
    <row r="26804" x14ac:dyDescent="0.55000000000000004"/>
    <row r="26805" x14ac:dyDescent="0.55000000000000004"/>
    <row r="26806" x14ac:dyDescent="0.55000000000000004"/>
    <row r="26807" x14ac:dyDescent="0.55000000000000004"/>
    <row r="26808" x14ac:dyDescent="0.55000000000000004"/>
    <row r="26809" x14ac:dyDescent="0.55000000000000004"/>
    <row r="26810" x14ac:dyDescent="0.55000000000000004"/>
    <row r="26811" x14ac:dyDescent="0.55000000000000004"/>
    <row r="26812" x14ac:dyDescent="0.55000000000000004"/>
    <row r="26813" x14ac:dyDescent="0.55000000000000004"/>
    <row r="26814" x14ac:dyDescent="0.55000000000000004"/>
    <row r="26815" x14ac:dyDescent="0.55000000000000004"/>
    <row r="26816" x14ac:dyDescent="0.55000000000000004"/>
    <row r="26817" x14ac:dyDescent="0.55000000000000004"/>
    <row r="26818" x14ac:dyDescent="0.55000000000000004"/>
    <row r="26819" x14ac:dyDescent="0.55000000000000004"/>
    <row r="26820" x14ac:dyDescent="0.55000000000000004"/>
    <row r="26821" x14ac:dyDescent="0.55000000000000004"/>
    <row r="26822" x14ac:dyDescent="0.55000000000000004"/>
    <row r="26823" x14ac:dyDescent="0.55000000000000004"/>
    <row r="26824" x14ac:dyDescent="0.55000000000000004"/>
    <row r="26825" x14ac:dyDescent="0.55000000000000004"/>
    <row r="26826" x14ac:dyDescent="0.55000000000000004"/>
    <row r="26827" x14ac:dyDescent="0.55000000000000004"/>
    <row r="26828" x14ac:dyDescent="0.55000000000000004"/>
    <row r="26829" x14ac:dyDescent="0.55000000000000004"/>
    <row r="26830" x14ac:dyDescent="0.55000000000000004"/>
    <row r="26831" x14ac:dyDescent="0.55000000000000004"/>
    <row r="26832" x14ac:dyDescent="0.55000000000000004"/>
    <row r="26833" x14ac:dyDescent="0.55000000000000004"/>
    <row r="26834" x14ac:dyDescent="0.55000000000000004"/>
    <row r="26835" x14ac:dyDescent="0.55000000000000004"/>
    <row r="26836" x14ac:dyDescent="0.55000000000000004"/>
    <row r="26837" x14ac:dyDescent="0.55000000000000004"/>
    <row r="26838" x14ac:dyDescent="0.55000000000000004"/>
    <row r="26839" x14ac:dyDescent="0.55000000000000004"/>
    <row r="26840" x14ac:dyDescent="0.55000000000000004"/>
    <row r="26841" x14ac:dyDescent="0.55000000000000004"/>
    <row r="26842" x14ac:dyDescent="0.55000000000000004"/>
    <row r="26843" x14ac:dyDescent="0.55000000000000004"/>
    <row r="26844" x14ac:dyDescent="0.55000000000000004"/>
    <row r="26845" x14ac:dyDescent="0.55000000000000004"/>
    <row r="26846" x14ac:dyDescent="0.55000000000000004"/>
    <row r="26847" x14ac:dyDescent="0.55000000000000004"/>
    <row r="26848" x14ac:dyDescent="0.55000000000000004"/>
    <row r="26849" x14ac:dyDescent="0.55000000000000004"/>
    <row r="26850" x14ac:dyDescent="0.55000000000000004"/>
    <row r="26851" x14ac:dyDescent="0.55000000000000004"/>
    <row r="26852" x14ac:dyDescent="0.55000000000000004"/>
    <row r="26853" x14ac:dyDescent="0.55000000000000004"/>
    <row r="26854" x14ac:dyDescent="0.55000000000000004"/>
    <row r="26855" x14ac:dyDescent="0.55000000000000004"/>
    <row r="26856" x14ac:dyDescent="0.55000000000000004"/>
    <row r="26857" x14ac:dyDescent="0.55000000000000004"/>
    <row r="26858" x14ac:dyDescent="0.55000000000000004"/>
    <row r="26859" x14ac:dyDescent="0.55000000000000004"/>
    <row r="26860" x14ac:dyDescent="0.55000000000000004"/>
    <row r="26861" x14ac:dyDescent="0.55000000000000004"/>
    <row r="26862" x14ac:dyDescent="0.55000000000000004"/>
    <row r="26863" x14ac:dyDescent="0.55000000000000004"/>
    <row r="26864" x14ac:dyDescent="0.55000000000000004"/>
    <row r="26865" x14ac:dyDescent="0.55000000000000004"/>
    <row r="26866" x14ac:dyDescent="0.55000000000000004"/>
    <row r="26867" x14ac:dyDescent="0.55000000000000004"/>
    <row r="26868" x14ac:dyDescent="0.55000000000000004"/>
    <row r="26869" x14ac:dyDescent="0.55000000000000004"/>
    <row r="26870" x14ac:dyDescent="0.55000000000000004"/>
    <row r="26871" x14ac:dyDescent="0.55000000000000004"/>
    <row r="26872" x14ac:dyDescent="0.55000000000000004"/>
    <row r="26873" x14ac:dyDescent="0.55000000000000004"/>
    <row r="26874" x14ac:dyDescent="0.55000000000000004"/>
    <row r="26875" x14ac:dyDescent="0.55000000000000004"/>
    <row r="26876" x14ac:dyDescent="0.55000000000000004"/>
    <row r="26877" x14ac:dyDescent="0.55000000000000004"/>
    <row r="26878" x14ac:dyDescent="0.55000000000000004"/>
    <row r="26879" x14ac:dyDescent="0.55000000000000004"/>
    <row r="26880" x14ac:dyDescent="0.55000000000000004"/>
    <row r="26881" x14ac:dyDescent="0.55000000000000004"/>
    <row r="26882" x14ac:dyDescent="0.55000000000000004"/>
    <row r="26883" x14ac:dyDescent="0.55000000000000004"/>
    <row r="26884" x14ac:dyDescent="0.55000000000000004"/>
    <row r="26885" x14ac:dyDescent="0.55000000000000004"/>
    <row r="26886" x14ac:dyDescent="0.55000000000000004"/>
    <row r="26887" x14ac:dyDescent="0.55000000000000004"/>
    <row r="26888" x14ac:dyDescent="0.55000000000000004"/>
    <row r="26889" x14ac:dyDescent="0.55000000000000004"/>
    <row r="26890" x14ac:dyDescent="0.55000000000000004"/>
    <row r="26891" x14ac:dyDescent="0.55000000000000004"/>
    <row r="26892" x14ac:dyDescent="0.55000000000000004"/>
    <row r="26893" x14ac:dyDescent="0.55000000000000004"/>
    <row r="26894" x14ac:dyDescent="0.55000000000000004"/>
    <row r="26895" x14ac:dyDescent="0.55000000000000004"/>
    <row r="26896" x14ac:dyDescent="0.55000000000000004"/>
    <row r="26897" x14ac:dyDescent="0.55000000000000004"/>
    <row r="26898" x14ac:dyDescent="0.55000000000000004"/>
    <row r="26899" x14ac:dyDescent="0.55000000000000004"/>
    <row r="26900" x14ac:dyDescent="0.55000000000000004"/>
    <row r="26901" x14ac:dyDescent="0.55000000000000004"/>
    <row r="26902" x14ac:dyDescent="0.55000000000000004"/>
    <row r="26903" x14ac:dyDescent="0.55000000000000004"/>
    <row r="26904" x14ac:dyDescent="0.55000000000000004"/>
    <row r="26905" x14ac:dyDescent="0.55000000000000004"/>
    <row r="26906" x14ac:dyDescent="0.55000000000000004"/>
    <row r="26907" x14ac:dyDescent="0.55000000000000004"/>
    <row r="26908" x14ac:dyDescent="0.55000000000000004"/>
    <row r="26909" x14ac:dyDescent="0.55000000000000004"/>
    <row r="26910" x14ac:dyDescent="0.55000000000000004"/>
    <row r="26911" x14ac:dyDescent="0.55000000000000004"/>
    <row r="26912" x14ac:dyDescent="0.55000000000000004"/>
    <row r="26913" x14ac:dyDescent="0.55000000000000004"/>
    <row r="26914" x14ac:dyDescent="0.55000000000000004"/>
    <row r="26915" x14ac:dyDescent="0.55000000000000004"/>
    <row r="26916" x14ac:dyDescent="0.55000000000000004"/>
    <row r="26917" x14ac:dyDescent="0.55000000000000004"/>
    <row r="26918" x14ac:dyDescent="0.55000000000000004"/>
    <row r="26919" x14ac:dyDescent="0.55000000000000004"/>
    <row r="26920" x14ac:dyDescent="0.55000000000000004"/>
    <row r="26921" x14ac:dyDescent="0.55000000000000004"/>
    <row r="26922" x14ac:dyDescent="0.55000000000000004"/>
    <row r="26923" x14ac:dyDescent="0.55000000000000004"/>
    <row r="26924" x14ac:dyDescent="0.55000000000000004"/>
    <row r="26925" x14ac:dyDescent="0.55000000000000004"/>
    <row r="26926" x14ac:dyDescent="0.55000000000000004"/>
    <row r="26927" x14ac:dyDescent="0.55000000000000004"/>
    <row r="26928" x14ac:dyDescent="0.55000000000000004"/>
    <row r="26929" x14ac:dyDescent="0.55000000000000004"/>
    <row r="26930" x14ac:dyDescent="0.55000000000000004"/>
    <row r="26931" x14ac:dyDescent="0.55000000000000004"/>
    <row r="26932" x14ac:dyDescent="0.55000000000000004"/>
    <row r="26933" x14ac:dyDescent="0.55000000000000004"/>
    <row r="26934" x14ac:dyDescent="0.55000000000000004"/>
    <row r="26935" x14ac:dyDescent="0.55000000000000004"/>
    <row r="26936" x14ac:dyDescent="0.55000000000000004"/>
    <row r="26937" x14ac:dyDescent="0.55000000000000004"/>
    <row r="26938" x14ac:dyDescent="0.55000000000000004"/>
    <row r="26939" x14ac:dyDescent="0.55000000000000004"/>
    <row r="26940" x14ac:dyDescent="0.55000000000000004"/>
    <row r="26941" x14ac:dyDescent="0.55000000000000004"/>
    <row r="26942" x14ac:dyDescent="0.55000000000000004"/>
    <row r="26943" x14ac:dyDescent="0.55000000000000004"/>
    <row r="26944" x14ac:dyDescent="0.55000000000000004"/>
    <row r="26945" x14ac:dyDescent="0.55000000000000004"/>
    <row r="26946" x14ac:dyDescent="0.55000000000000004"/>
    <row r="26947" x14ac:dyDescent="0.55000000000000004"/>
    <row r="26948" x14ac:dyDescent="0.55000000000000004"/>
    <row r="26949" x14ac:dyDescent="0.55000000000000004"/>
    <row r="26950" x14ac:dyDescent="0.55000000000000004"/>
    <row r="26951" x14ac:dyDescent="0.55000000000000004"/>
    <row r="26952" x14ac:dyDescent="0.55000000000000004"/>
    <row r="26953" x14ac:dyDescent="0.55000000000000004"/>
    <row r="26954" x14ac:dyDescent="0.55000000000000004"/>
    <row r="26955" x14ac:dyDescent="0.55000000000000004"/>
    <row r="26956" x14ac:dyDescent="0.55000000000000004"/>
    <row r="26957" x14ac:dyDescent="0.55000000000000004"/>
    <row r="26958" x14ac:dyDescent="0.55000000000000004"/>
    <row r="26959" x14ac:dyDescent="0.55000000000000004"/>
    <row r="26960" x14ac:dyDescent="0.55000000000000004"/>
    <row r="26961" x14ac:dyDescent="0.55000000000000004"/>
    <row r="26962" x14ac:dyDescent="0.55000000000000004"/>
    <row r="26963" x14ac:dyDescent="0.55000000000000004"/>
    <row r="26964" x14ac:dyDescent="0.55000000000000004"/>
    <row r="26965" x14ac:dyDescent="0.55000000000000004"/>
    <row r="26966" x14ac:dyDescent="0.55000000000000004"/>
    <row r="26967" x14ac:dyDescent="0.55000000000000004"/>
    <row r="26968" x14ac:dyDescent="0.55000000000000004"/>
    <row r="26969" x14ac:dyDescent="0.55000000000000004"/>
    <row r="26970" x14ac:dyDescent="0.55000000000000004"/>
    <row r="26971" x14ac:dyDescent="0.55000000000000004"/>
    <row r="26972" x14ac:dyDescent="0.55000000000000004"/>
    <row r="26973" x14ac:dyDescent="0.55000000000000004"/>
    <row r="26974" x14ac:dyDescent="0.55000000000000004"/>
    <row r="26975" x14ac:dyDescent="0.55000000000000004"/>
    <row r="26976" x14ac:dyDescent="0.55000000000000004"/>
    <row r="26977" x14ac:dyDescent="0.55000000000000004"/>
    <row r="26978" x14ac:dyDescent="0.55000000000000004"/>
    <row r="26979" x14ac:dyDescent="0.55000000000000004"/>
    <row r="26980" x14ac:dyDescent="0.55000000000000004"/>
    <row r="26981" x14ac:dyDescent="0.55000000000000004"/>
    <row r="26982" x14ac:dyDescent="0.55000000000000004"/>
    <row r="26983" x14ac:dyDescent="0.55000000000000004"/>
    <row r="26984" x14ac:dyDescent="0.55000000000000004"/>
    <row r="26985" x14ac:dyDescent="0.55000000000000004"/>
    <row r="26986" x14ac:dyDescent="0.55000000000000004"/>
    <row r="26987" x14ac:dyDescent="0.55000000000000004"/>
    <row r="26988" x14ac:dyDescent="0.55000000000000004"/>
    <row r="26989" x14ac:dyDescent="0.55000000000000004"/>
    <row r="26990" x14ac:dyDescent="0.55000000000000004"/>
    <row r="26991" x14ac:dyDescent="0.55000000000000004"/>
    <row r="26992" x14ac:dyDescent="0.55000000000000004"/>
    <row r="26993" x14ac:dyDescent="0.55000000000000004"/>
    <row r="26994" x14ac:dyDescent="0.55000000000000004"/>
    <row r="26995" x14ac:dyDescent="0.55000000000000004"/>
    <row r="26996" x14ac:dyDescent="0.55000000000000004"/>
    <row r="26997" x14ac:dyDescent="0.55000000000000004"/>
    <row r="26998" x14ac:dyDescent="0.55000000000000004"/>
    <row r="26999" x14ac:dyDescent="0.55000000000000004"/>
    <row r="27000" x14ac:dyDescent="0.55000000000000004"/>
    <row r="27001" x14ac:dyDescent="0.55000000000000004"/>
    <row r="27002" x14ac:dyDescent="0.55000000000000004"/>
    <row r="27003" x14ac:dyDescent="0.55000000000000004"/>
    <row r="27004" x14ac:dyDescent="0.55000000000000004"/>
    <row r="27005" x14ac:dyDescent="0.55000000000000004"/>
    <row r="27006" x14ac:dyDescent="0.55000000000000004"/>
    <row r="27007" x14ac:dyDescent="0.55000000000000004"/>
    <row r="27008" x14ac:dyDescent="0.55000000000000004"/>
    <row r="27009" x14ac:dyDescent="0.55000000000000004"/>
    <row r="27010" x14ac:dyDescent="0.55000000000000004"/>
    <row r="27011" x14ac:dyDescent="0.55000000000000004"/>
    <row r="27012" x14ac:dyDescent="0.55000000000000004"/>
    <row r="27013" x14ac:dyDescent="0.55000000000000004"/>
    <row r="27014" x14ac:dyDescent="0.55000000000000004"/>
    <row r="27015" x14ac:dyDescent="0.55000000000000004"/>
    <row r="27016" x14ac:dyDescent="0.55000000000000004"/>
    <row r="27017" x14ac:dyDescent="0.55000000000000004"/>
    <row r="27018" x14ac:dyDescent="0.55000000000000004"/>
    <row r="27019" x14ac:dyDescent="0.55000000000000004"/>
    <row r="27020" x14ac:dyDescent="0.55000000000000004"/>
    <row r="27021" x14ac:dyDescent="0.55000000000000004"/>
    <row r="27022" x14ac:dyDescent="0.55000000000000004"/>
    <row r="27023" x14ac:dyDescent="0.55000000000000004"/>
    <row r="27024" x14ac:dyDescent="0.55000000000000004"/>
    <row r="27025" x14ac:dyDescent="0.55000000000000004"/>
    <row r="27026" x14ac:dyDescent="0.55000000000000004"/>
    <row r="27027" x14ac:dyDescent="0.55000000000000004"/>
    <row r="27028" x14ac:dyDescent="0.55000000000000004"/>
    <row r="27029" x14ac:dyDescent="0.55000000000000004"/>
    <row r="27030" x14ac:dyDescent="0.55000000000000004"/>
    <row r="27031" x14ac:dyDescent="0.55000000000000004"/>
    <row r="27032" x14ac:dyDescent="0.55000000000000004"/>
    <row r="27033" x14ac:dyDescent="0.55000000000000004"/>
    <row r="27034" x14ac:dyDescent="0.55000000000000004"/>
    <row r="27035" x14ac:dyDescent="0.55000000000000004"/>
    <row r="27036" x14ac:dyDescent="0.55000000000000004"/>
    <row r="27037" x14ac:dyDescent="0.55000000000000004"/>
    <row r="27038" x14ac:dyDescent="0.55000000000000004"/>
    <row r="27039" x14ac:dyDescent="0.55000000000000004"/>
    <row r="27040" x14ac:dyDescent="0.55000000000000004"/>
    <row r="27041" x14ac:dyDescent="0.55000000000000004"/>
    <row r="27042" x14ac:dyDescent="0.55000000000000004"/>
    <row r="27043" x14ac:dyDescent="0.55000000000000004"/>
    <row r="27044" x14ac:dyDescent="0.55000000000000004"/>
    <row r="27045" x14ac:dyDescent="0.55000000000000004"/>
    <row r="27046" x14ac:dyDescent="0.55000000000000004"/>
    <row r="27047" x14ac:dyDescent="0.55000000000000004"/>
    <row r="27048" x14ac:dyDescent="0.55000000000000004"/>
    <row r="27049" x14ac:dyDescent="0.55000000000000004"/>
    <row r="27050" x14ac:dyDescent="0.55000000000000004"/>
    <row r="27051" x14ac:dyDescent="0.55000000000000004"/>
    <row r="27052" x14ac:dyDescent="0.55000000000000004"/>
    <row r="27053" x14ac:dyDescent="0.55000000000000004"/>
    <row r="27054" x14ac:dyDescent="0.55000000000000004"/>
    <row r="27055" x14ac:dyDescent="0.55000000000000004"/>
    <row r="27056" x14ac:dyDescent="0.55000000000000004"/>
    <row r="27057" x14ac:dyDescent="0.55000000000000004"/>
    <row r="27058" x14ac:dyDescent="0.55000000000000004"/>
    <row r="27059" x14ac:dyDescent="0.55000000000000004"/>
    <row r="27060" x14ac:dyDescent="0.55000000000000004"/>
    <row r="27061" x14ac:dyDescent="0.55000000000000004"/>
    <row r="27062" x14ac:dyDescent="0.55000000000000004"/>
    <row r="27063" x14ac:dyDescent="0.55000000000000004"/>
    <row r="27064" x14ac:dyDescent="0.55000000000000004"/>
    <row r="27065" x14ac:dyDescent="0.55000000000000004"/>
    <row r="27066" x14ac:dyDescent="0.55000000000000004"/>
    <row r="27067" x14ac:dyDescent="0.55000000000000004"/>
    <row r="27068" x14ac:dyDescent="0.55000000000000004"/>
    <row r="27069" x14ac:dyDescent="0.55000000000000004"/>
    <row r="27070" x14ac:dyDescent="0.55000000000000004"/>
    <row r="27071" x14ac:dyDescent="0.55000000000000004"/>
    <row r="27072" x14ac:dyDescent="0.55000000000000004"/>
    <row r="27073" x14ac:dyDescent="0.55000000000000004"/>
    <row r="27074" x14ac:dyDescent="0.55000000000000004"/>
    <row r="27075" x14ac:dyDescent="0.55000000000000004"/>
    <row r="27076" x14ac:dyDescent="0.55000000000000004"/>
    <row r="27077" x14ac:dyDescent="0.55000000000000004"/>
    <row r="27078" x14ac:dyDescent="0.55000000000000004"/>
    <row r="27079" x14ac:dyDescent="0.55000000000000004"/>
    <row r="27080" x14ac:dyDescent="0.55000000000000004"/>
    <row r="27081" x14ac:dyDescent="0.55000000000000004"/>
    <row r="27082" x14ac:dyDescent="0.55000000000000004"/>
    <row r="27083" x14ac:dyDescent="0.55000000000000004"/>
    <row r="27084" x14ac:dyDescent="0.55000000000000004"/>
    <row r="27085" x14ac:dyDescent="0.55000000000000004"/>
    <row r="27086" x14ac:dyDescent="0.55000000000000004"/>
    <row r="27087" x14ac:dyDescent="0.55000000000000004"/>
    <row r="27088" x14ac:dyDescent="0.55000000000000004"/>
    <row r="27089" x14ac:dyDescent="0.55000000000000004"/>
    <row r="27090" x14ac:dyDescent="0.55000000000000004"/>
    <row r="27091" x14ac:dyDescent="0.55000000000000004"/>
    <row r="27092" x14ac:dyDescent="0.55000000000000004"/>
    <row r="27093" x14ac:dyDescent="0.55000000000000004"/>
    <row r="27094" x14ac:dyDescent="0.55000000000000004"/>
    <row r="27095" x14ac:dyDescent="0.55000000000000004"/>
    <row r="27096" x14ac:dyDescent="0.55000000000000004"/>
    <row r="27097" x14ac:dyDescent="0.55000000000000004"/>
    <row r="27098" x14ac:dyDescent="0.55000000000000004"/>
    <row r="27099" x14ac:dyDescent="0.55000000000000004"/>
    <row r="27100" x14ac:dyDescent="0.55000000000000004"/>
    <row r="27101" x14ac:dyDescent="0.55000000000000004"/>
    <row r="27102" x14ac:dyDescent="0.55000000000000004"/>
    <row r="27103" x14ac:dyDescent="0.55000000000000004"/>
    <row r="27104" x14ac:dyDescent="0.55000000000000004"/>
    <row r="27105" x14ac:dyDescent="0.55000000000000004"/>
    <row r="27106" x14ac:dyDescent="0.55000000000000004"/>
    <row r="27107" x14ac:dyDescent="0.55000000000000004"/>
    <row r="27108" x14ac:dyDescent="0.55000000000000004"/>
    <row r="27109" x14ac:dyDescent="0.55000000000000004"/>
    <row r="27110" x14ac:dyDescent="0.55000000000000004"/>
    <row r="27111" x14ac:dyDescent="0.55000000000000004"/>
    <row r="27112" x14ac:dyDescent="0.55000000000000004"/>
    <row r="27113" x14ac:dyDescent="0.55000000000000004"/>
    <row r="27114" x14ac:dyDescent="0.55000000000000004"/>
    <row r="27115" x14ac:dyDescent="0.55000000000000004"/>
    <row r="27116" x14ac:dyDescent="0.55000000000000004"/>
    <row r="27117" x14ac:dyDescent="0.55000000000000004"/>
    <row r="27118" x14ac:dyDescent="0.55000000000000004"/>
    <row r="27119" x14ac:dyDescent="0.55000000000000004"/>
    <row r="27120" x14ac:dyDescent="0.55000000000000004"/>
    <row r="27121" x14ac:dyDescent="0.55000000000000004"/>
    <row r="27122" x14ac:dyDescent="0.55000000000000004"/>
    <row r="27123" x14ac:dyDescent="0.55000000000000004"/>
    <row r="27124" x14ac:dyDescent="0.55000000000000004"/>
    <row r="27125" x14ac:dyDescent="0.55000000000000004"/>
    <row r="27126" x14ac:dyDescent="0.55000000000000004"/>
    <row r="27127" x14ac:dyDescent="0.55000000000000004"/>
    <row r="27128" x14ac:dyDescent="0.55000000000000004"/>
    <row r="27129" x14ac:dyDescent="0.55000000000000004"/>
    <row r="27130" x14ac:dyDescent="0.55000000000000004"/>
    <row r="27131" x14ac:dyDescent="0.55000000000000004"/>
    <row r="27132" x14ac:dyDescent="0.55000000000000004"/>
    <row r="27133" x14ac:dyDescent="0.55000000000000004"/>
    <row r="27134" x14ac:dyDescent="0.55000000000000004"/>
    <row r="27135" x14ac:dyDescent="0.55000000000000004"/>
    <row r="27136" x14ac:dyDescent="0.55000000000000004"/>
    <row r="27137" x14ac:dyDescent="0.55000000000000004"/>
    <row r="27138" x14ac:dyDescent="0.55000000000000004"/>
    <row r="27139" x14ac:dyDescent="0.55000000000000004"/>
    <row r="27140" x14ac:dyDescent="0.55000000000000004"/>
    <row r="27141" x14ac:dyDescent="0.55000000000000004"/>
    <row r="27142" x14ac:dyDescent="0.55000000000000004"/>
    <row r="27143" x14ac:dyDescent="0.55000000000000004"/>
    <row r="27144" x14ac:dyDescent="0.55000000000000004"/>
    <row r="27145" x14ac:dyDescent="0.55000000000000004"/>
    <row r="27146" x14ac:dyDescent="0.55000000000000004"/>
    <row r="27147" x14ac:dyDescent="0.55000000000000004"/>
    <row r="27148" x14ac:dyDescent="0.55000000000000004"/>
    <row r="27149" x14ac:dyDescent="0.55000000000000004"/>
    <row r="27150" x14ac:dyDescent="0.55000000000000004"/>
    <row r="27151" x14ac:dyDescent="0.55000000000000004"/>
    <row r="27152" x14ac:dyDescent="0.55000000000000004"/>
    <row r="27153" x14ac:dyDescent="0.55000000000000004"/>
    <row r="27154" x14ac:dyDescent="0.55000000000000004"/>
    <row r="27155" x14ac:dyDescent="0.55000000000000004"/>
    <row r="27156" x14ac:dyDescent="0.55000000000000004"/>
    <row r="27157" x14ac:dyDescent="0.55000000000000004"/>
    <row r="27158" x14ac:dyDescent="0.55000000000000004"/>
    <row r="27159" x14ac:dyDescent="0.55000000000000004"/>
    <row r="27160" x14ac:dyDescent="0.55000000000000004"/>
    <row r="27161" x14ac:dyDescent="0.55000000000000004"/>
    <row r="27162" x14ac:dyDescent="0.55000000000000004"/>
    <row r="27163" x14ac:dyDescent="0.55000000000000004"/>
    <row r="27164" x14ac:dyDescent="0.55000000000000004"/>
    <row r="27165" x14ac:dyDescent="0.55000000000000004"/>
    <row r="27166" x14ac:dyDescent="0.55000000000000004"/>
    <row r="27167" x14ac:dyDescent="0.55000000000000004"/>
    <row r="27168" x14ac:dyDescent="0.55000000000000004"/>
    <row r="27169" x14ac:dyDescent="0.55000000000000004"/>
    <row r="27170" x14ac:dyDescent="0.55000000000000004"/>
    <row r="27171" x14ac:dyDescent="0.55000000000000004"/>
    <row r="27172" x14ac:dyDescent="0.55000000000000004"/>
    <row r="27173" x14ac:dyDescent="0.55000000000000004"/>
    <row r="27174" x14ac:dyDescent="0.55000000000000004"/>
    <row r="27175" x14ac:dyDescent="0.55000000000000004"/>
    <row r="27176" x14ac:dyDescent="0.55000000000000004"/>
    <row r="27177" x14ac:dyDescent="0.55000000000000004"/>
    <row r="27178" x14ac:dyDescent="0.55000000000000004"/>
    <row r="27179" x14ac:dyDescent="0.55000000000000004"/>
    <row r="27180" x14ac:dyDescent="0.55000000000000004"/>
    <row r="27181" x14ac:dyDescent="0.55000000000000004"/>
    <row r="27182" x14ac:dyDescent="0.55000000000000004"/>
    <row r="27183" x14ac:dyDescent="0.55000000000000004"/>
    <row r="27184" x14ac:dyDescent="0.55000000000000004"/>
    <row r="27185" x14ac:dyDescent="0.55000000000000004"/>
    <row r="27186" x14ac:dyDescent="0.55000000000000004"/>
    <row r="27187" x14ac:dyDescent="0.55000000000000004"/>
    <row r="27188" x14ac:dyDescent="0.55000000000000004"/>
    <row r="27189" x14ac:dyDescent="0.55000000000000004"/>
    <row r="27190" x14ac:dyDescent="0.55000000000000004"/>
    <row r="27191" x14ac:dyDescent="0.55000000000000004"/>
    <row r="27192" x14ac:dyDescent="0.55000000000000004"/>
    <row r="27193" x14ac:dyDescent="0.55000000000000004"/>
    <row r="27194" x14ac:dyDescent="0.55000000000000004"/>
    <row r="27195" x14ac:dyDescent="0.55000000000000004"/>
    <row r="27196" x14ac:dyDescent="0.55000000000000004"/>
    <row r="27197" x14ac:dyDescent="0.55000000000000004"/>
    <row r="27198" x14ac:dyDescent="0.55000000000000004"/>
    <row r="27199" x14ac:dyDescent="0.55000000000000004"/>
    <row r="27200" x14ac:dyDescent="0.55000000000000004"/>
    <row r="27201" x14ac:dyDescent="0.55000000000000004"/>
    <row r="27202" x14ac:dyDescent="0.55000000000000004"/>
    <row r="27203" x14ac:dyDescent="0.55000000000000004"/>
    <row r="27204" x14ac:dyDescent="0.55000000000000004"/>
    <row r="27205" x14ac:dyDescent="0.55000000000000004"/>
    <row r="27206" x14ac:dyDescent="0.55000000000000004"/>
    <row r="27207" x14ac:dyDescent="0.55000000000000004"/>
    <row r="27208" x14ac:dyDescent="0.55000000000000004"/>
    <row r="27209" x14ac:dyDescent="0.55000000000000004"/>
    <row r="27210" x14ac:dyDescent="0.55000000000000004"/>
    <row r="27211" x14ac:dyDescent="0.55000000000000004"/>
    <row r="27212" x14ac:dyDescent="0.55000000000000004"/>
    <row r="27213" x14ac:dyDescent="0.55000000000000004"/>
    <row r="27214" x14ac:dyDescent="0.55000000000000004"/>
    <row r="27215" x14ac:dyDescent="0.55000000000000004"/>
    <row r="27216" x14ac:dyDescent="0.55000000000000004"/>
    <row r="27217" x14ac:dyDescent="0.55000000000000004"/>
    <row r="27218" x14ac:dyDescent="0.55000000000000004"/>
    <row r="27219" x14ac:dyDescent="0.55000000000000004"/>
    <row r="27220" x14ac:dyDescent="0.55000000000000004"/>
    <row r="27221" x14ac:dyDescent="0.55000000000000004"/>
    <row r="27222" x14ac:dyDescent="0.55000000000000004"/>
    <row r="27223" x14ac:dyDescent="0.55000000000000004"/>
    <row r="27224" x14ac:dyDescent="0.55000000000000004"/>
    <row r="27225" x14ac:dyDescent="0.55000000000000004"/>
    <row r="27226" x14ac:dyDescent="0.55000000000000004"/>
    <row r="27227" x14ac:dyDescent="0.55000000000000004"/>
    <row r="27228" x14ac:dyDescent="0.55000000000000004"/>
    <row r="27229" x14ac:dyDescent="0.55000000000000004"/>
    <row r="27230" x14ac:dyDescent="0.55000000000000004"/>
    <row r="27231" x14ac:dyDescent="0.55000000000000004"/>
    <row r="27232" x14ac:dyDescent="0.55000000000000004"/>
    <row r="27233" x14ac:dyDescent="0.55000000000000004"/>
    <row r="27234" x14ac:dyDescent="0.55000000000000004"/>
    <row r="27235" x14ac:dyDescent="0.55000000000000004"/>
    <row r="27236" x14ac:dyDescent="0.55000000000000004"/>
    <row r="27237" x14ac:dyDescent="0.55000000000000004"/>
    <row r="27238" x14ac:dyDescent="0.55000000000000004"/>
    <row r="27239" x14ac:dyDescent="0.55000000000000004"/>
    <row r="27240" x14ac:dyDescent="0.55000000000000004"/>
    <row r="27241" x14ac:dyDescent="0.55000000000000004"/>
    <row r="27242" x14ac:dyDescent="0.55000000000000004"/>
    <row r="27243" x14ac:dyDescent="0.55000000000000004"/>
    <row r="27244" x14ac:dyDescent="0.55000000000000004"/>
    <row r="27245" x14ac:dyDescent="0.55000000000000004"/>
    <row r="27246" x14ac:dyDescent="0.55000000000000004"/>
    <row r="27247" x14ac:dyDescent="0.55000000000000004"/>
    <row r="27248" x14ac:dyDescent="0.55000000000000004"/>
    <row r="27249" x14ac:dyDescent="0.55000000000000004"/>
    <row r="27250" x14ac:dyDescent="0.55000000000000004"/>
    <row r="27251" x14ac:dyDescent="0.55000000000000004"/>
    <row r="27252" x14ac:dyDescent="0.55000000000000004"/>
    <row r="27253" x14ac:dyDescent="0.55000000000000004"/>
    <row r="27254" x14ac:dyDescent="0.55000000000000004"/>
    <row r="27255" x14ac:dyDescent="0.55000000000000004"/>
    <row r="27256" x14ac:dyDescent="0.55000000000000004"/>
    <row r="27257" x14ac:dyDescent="0.55000000000000004"/>
    <row r="27258" x14ac:dyDescent="0.55000000000000004"/>
    <row r="27259" x14ac:dyDescent="0.55000000000000004"/>
    <row r="27260" x14ac:dyDescent="0.55000000000000004"/>
    <row r="27261" x14ac:dyDescent="0.55000000000000004"/>
    <row r="27262" x14ac:dyDescent="0.55000000000000004"/>
    <row r="27263" x14ac:dyDescent="0.55000000000000004"/>
    <row r="27264" x14ac:dyDescent="0.55000000000000004"/>
    <row r="27265" x14ac:dyDescent="0.55000000000000004"/>
    <row r="27266" x14ac:dyDescent="0.55000000000000004"/>
    <row r="27267" x14ac:dyDescent="0.55000000000000004"/>
    <row r="27268" x14ac:dyDescent="0.55000000000000004"/>
    <row r="27269" x14ac:dyDescent="0.55000000000000004"/>
    <row r="27270" x14ac:dyDescent="0.55000000000000004"/>
    <row r="27271" x14ac:dyDescent="0.55000000000000004"/>
    <row r="27272" x14ac:dyDescent="0.55000000000000004"/>
    <row r="27273" x14ac:dyDescent="0.55000000000000004"/>
    <row r="27274" x14ac:dyDescent="0.55000000000000004"/>
    <row r="27275" x14ac:dyDescent="0.55000000000000004"/>
    <row r="27276" x14ac:dyDescent="0.55000000000000004"/>
    <row r="27277" x14ac:dyDescent="0.55000000000000004"/>
    <row r="27278" x14ac:dyDescent="0.55000000000000004"/>
    <row r="27279" x14ac:dyDescent="0.55000000000000004"/>
    <row r="27280" x14ac:dyDescent="0.55000000000000004"/>
    <row r="27281" x14ac:dyDescent="0.55000000000000004"/>
    <row r="27282" x14ac:dyDescent="0.55000000000000004"/>
    <row r="27283" x14ac:dyDescent="0.55000000000000004"/>
    <row r="27284" x14ac:dyDescent="0.55000000000000004"/>
    <row r="27285" x14ac:dyDescent="0.55000000000000004"/>
    <row r="27286" x14ac:dyDescent="0.55000000000000004"/>
    <row r="27287" x14ac:dyDescent="0.55000000000000004"/>
    <row r="27288" x14ac:dyDescent="0.55000000000000004"/>
    <row r="27289" x14ac:dyDescent="0.55000000000000004"/>
    <row r="27290" x14ac:dyDescent="0.55000000000000004"/>
    <row r="27291" x14ac:dyDescent="0.55000000000000004"/>
    <row r="27292" x14ac:dyDescent="0.55000000000000004"/>
    <row r="27293" x14ac:dyDescent="0.55000000000000004"/>
    <row r="27294" x14ac:dyDescent="0.55000000000000004"/>
    <row r="27295" x14ac:dyDescent="0.55000000000000004"/>
    <row r="27296" x14ac:dyDescent="0.55000000000000004"/>
    <row r="27297" x14ac:dyDescent="0.55000000000000004"/>
    <row r="27298" x14ac:dyDescent="0.55000000000000004"/>
    <row r="27299" x14ac:dyDescent="0.55000000000000004"/>
    <row r="27300" x14ac:dyDescent="0.55000000000000004"/>
    <row r="27301" x14ac:dyDescent="0.55000000000000004"/>
    <row r="27302" x14ac:dyDescent="0.55000000000000004"/>
    <row r="27303" x14ac:dyDescent="0.55000000000000004"/>
    <row r="27304" x14ac:dyDescent="0.55000000000000004"/>
    <row r="27305" x14ac:dyDescent="0.55000000000000004"/>
    <row r="27306" x14ac:dyDescent="0.55000000000000004"/>
    <row r="27307" x14ac:dyDescent="0.55000000000000004"/>
    <row r="27308" x14ac:dyDescent="0.55000000000000004"/>
    <row r="27309" x14ac:dyDescent="0.55000000000000004"/>
    <row r="27310" x14ac:dyDescent="0.55000000000000004"/>
    <row r="27311" x14ac:dyDescent="0.55000000000000004"/>
    <row r="27312" x14ac:dyDescent="0.55000000000000004"/>
    <row r="27313" x14ac:dyDescent="0.55000000000000004"/>
    <row r="27314" x14ac:dyDescent="0.55000000000000004"/>
    <row r="27315" x14ac:dyDescent="0.55000000000000004"/>
    <row r="27316" x14ac:dyDescent="0.55000000000000004"/>
    <row r="27317" x14ac:dyDescent="0.55000000000000004"/>
    <row r="27318" x14ac:dyDescent="0.55000000000000004"/>
    <row r="27319" x14ac:dyDescent="0.55000000000000004"/>
    <row r="27320" x14ac:dyDescent="0.55000000000000004"/>
    <row r="27321" x14ac:dyDescent="0.55000000000000004"/>
    <row r="27322" x14ac:dyDescent="0.55000000000000004"/>
    <row r="27323" x14ac:dyDescent="0.55000000000000004"/>
    <row r="27324" x14ac:dyDescent="0.55000000000000004"/>
    <row r="27325" x14ac:dyDescent="0.55000000000000004"/>
    <row r="27326" x14ac:dyDescent="0.55000000000000004"/>
    <row r="27327" x14ac:dyDescent="0.55000000000000004"/>
    <row r="27328" x14ac:dyDescent="0.55000000000000004"/>
    <row r="27329" x14ac:dyDescent="0.55000000000000004"/>
    <row r="27330" x14ac:dyDescent="0.55000000000000004"/>
    <row r="27331" x14ac:dyDescent="0.55000000000000004"/>
    <row r="27332" x14ac:dyDescent="0.55000000000000004"/>
    <row r="27333" x14ac:dyDescent="0.55000000000000004"/>
    <row r="27334" x14ac:dyDescent="0.55000000000000004"/>
    <row r="27335" x14ac:dyDescent="0.55000000000000004"/>
    <row r="27336" x14ac:dyDescent="0.55000000000000004"/>
    <row r="27337" x14ac:dyDescent="0.55000000000000004"/>
    <row r="27338" x14ac:dyDescent="0.55000000000000004"/>
    <row r="27339" x14ac:dyDescent="0.55000000000000004"/>
    <row r="27340" x14ac:dyDescent="0.55000000000000004"/>
    <row r="27341" x14ac:dyDescent="0.55000000000000004"/>
    <row r="27342" x14ac:dyDescent="0.55000000000000004"/>
    <row r="27343" x14ac:dyDescent="0.55000000000000004"/>
    <row r="27344" x14ac:dyDescent="0.55000000000000004"/>
    <row r="27345" x14ac:dyDescent="0.55000000000000004"/>
    <row r="27346" x14ac:dyDescent="0.55000000000000004"/>
    <row r="27347" x14ac:dyDescent="0.55000000000000004"/>
    <row r="27348" x14ac:dyDescent="0.55000000000000004"/>
    <row r="27349" x14ac:dyDescent="0.55000000000000004"/>
    <row r="27350" x14ac:dyDescent="0.55000000000000004"/>
    <row r="27351" x14ac:dyDescent="0.55000000000000004"/>
    <row r="27352" x14ac:dyDescent="0.55000000000000004"/>
    <row r="27353" x14ac:dyDescent="0.55000000000000004"/>
    <row r="27354" x14ac:dyDescent="0.55000000000000004"/>
    <row r="27355" x14ac:dyDescent="0.55000000000000004"/>
    <row r="27356" x14ac:dyDescent="0.55000000000000004"/>
    <row r="27357" x14ac:dyDescent="0.55000000000000004"/>
    <row r="27358" x14ac:dyDescent="0.55000000000000004"/>
    <row r="27359" x14ac:dyDescent="0.55000000000000004"/>
    <row r="27360" x14ac:dyDescent="0.55000000000000004"/>
    <row r="27361" x14ac:dyDescent="0.55000000000000004"/>
    <row r="27362" x14ac:dyDescent="0.55000000000000004"/>
    <row r="27363" x14ac:dyDescent="0.55000000000000004"/>
    <row r="27364" x14ac:dyDescent="0.55000000000000004"/>
    <row r="27365" x14ac:dyDescent="0.55000000000000004"/>
    <row r="27366" x14ac:dyDescent="0.55000000000000004"/>
    <row r="27367" x14ac:dyDescent="0.55000000000000004"/>
    <row r="27368" x14ac:dyDescent="0.55000000000000004"/>
    <row r="27369" x14ac:dyDescent="0.55000000000000004"/>
    <row r="27370" x14ac:dyDescent="0.55000000000000004"/>
    <row r="27371" x14ac:dyDescent="0.55000000000000004"/>
    <row r="27372" x14ac:dyDescent="0.55000000000000004"/>
    <row r="27373" x14ac:dyDescent="0.55000000000000004"/>
    <row r="27374" x14ac:dyDescent="0.55000000000000004"/>
    <row r="27375" x14ac:dyDescent="0.55000000000000004"/>
    <row r="27376" x14ac:dyDescent="0.55000000000000004"/>
    <row r="27377" x14ac:dyDescent="0.55000000000000004"/>
    <row r="27378" x14ac:dyDescent="0.55000000000000004"/>
    <row r="27379" x14ac:dyDescent="0.55000000000000004"/>
    <row r="27380" x14ac:dyDescent="0.55000000000000004"/>
    <row r="27381" x14ac:dyDescent="0.55000000000000004"/>
    <row r="27382" x14ac:dyDescent="0.55000000000000004"/>
    <row r="27383" x14ac:dyDescent="0.55000000000000004"/>
    <row r="27384" x14ac:dyDescent="0.55000000000000004"/>
    <row r="27385" x14ac:dyDescent="0.55000000000000004"/>
    <row r="27386" x14ac:dyDescent="0.55000000000000004"/>
    <row r="27387" x14ac:dyDescent="0.55000000000000004"/>
    <row r="27388" x14ac:dyDescent="0.55000000000000004"/>
    <row r="27389" x14ac:dyDescent="0.55000000000000004"/>
    <row r="27390" x14ac:dyDescent="0.55000000000000004"/>
    <row r="27391" x14ac:dyDescent="0.55000000000000004"/>
    <row r="27392" x14ac:dyDescent="0.55000000000000004"/>
    <row r="27393" x14ac:dyDescent="0.55000000000000004"/>
    <row r="27394" x14ac:dyDescent="0.55000000000000004"/>
    <row r="27395" x14ac:dyDescent="0.55000000000000004"/>
    <row r="27396" x14ac:dyDescent="0.55000000000000004"/>
    <row r="27397" x14ac:dyDescent="0.55000000000000004"/>
    <row r="27398" x14ac:dyDescent="0.55000000000000004"/>
    <row r="27399" x14ac:dyDescent="0.55000000000000004"/>
    <row r="27400" x14ac:dyDescent="0.55000000000000004"/>
    <row r="27401" x14ac:dyDescent="0.55000000000000004"/>
    <row r="27402" x14ac:dyDescent="0.55000000000000004"/>
    <row r="27403" x14ac:dyDescent="0.55000000000000004"/>
    <row r="27404" x14ac:dyDescent="0.55000000000000004"/>
    <row r="27405" x14ac:dyDescent="0.55000000000000004"/>
    <row r="27406" x14ac:dyDescent="0.55000000000000004"/>
    <row r="27407" x14ac:dyDescent="0.55000000000000004"/>
    <row r="27408" x14ac:dyDescent="0.55000000000000004"/>
    <row r="27409" x14ac:dyDescent="0.55000000000000004"/>
    <row r="27410" x14ac:dyDescent="0.55000000000000004"/>
    <row r="27411" x14ac:dyDescent="0.55000000000000004"/>
    <row r="27412" x14ac:dyDescent="0.55000000000000004"/>
    <row r="27413" x14ac:dyDescent="0.55000000000000004"/>
    <row r="27414" x14ac:dyDescent="0.55000000000000004"/>
    <row r="27415" x14ac:dyDescent="0.55000000000000004"/>
    <row r="27416" x14ac:dyDescent="0.55000000000000004"/>
    <row r="27417" x14ac:dyDescent="0.55000000000000004"/>
    <row r="27418" x14ac:dyDescent="0.55000000000000004"/>
    <row r="27419" x14ac:dyDescent="0.55000000000000004"/>
    <row r="27420" x14ac:dyDescent="0.55000000000000004"/>
    <row r="27421" x14ac:dyDescent="0.55000000000000004"/>
    <row r="27422" x14ac:dyDescent="0.55000000000000004"/>
    <row r="27423" x14ac:dyDescent="0.55000000000000004"/>
    <row r="27424" x14ac:dyDescent="0.55000000000000004"/>
    <row r="27425" x14ac:dyDescent="0.55000000000000004"/>
    <row r="27426" x14ac:dyDescent="0.55000000000000004"/>
    <row r="27427" x14ac:dyDescent="0.55000000000000004"/>
    <row r="27428" x14ac:dyDescent="0.55000000000000004"/>
    <row r="27429" x14ac:dyDescent="0.55000000000000004"/>
    <row r="27430" x14ac:dyDescent="0.55000000000000004"/>
    <row r="27431" x14ac:dyDescent="0.55000000000000004"/>
    <row r="27432" x14ac:dyDescent="0.55000000000000004"/>
    <row r="27433" x14ac:dyDescent="0.55000000000000004"/>
    <row r="27434" x14ac:dyDescent="0.55000000000000004"/>
    <row r="27435" x14ac:dyDescent="0.55000000000000004"/>
    <row r="27436" x14ac:dyDescent="0.55000000000000004"/>
    <row r="27437" x14ac:dyDescent="0.55000000000000004"/>
    <row r="27438" x14ac:dyDescent="0.55000000000000004"/>
    <row r="27439" x14ac:dyDescent="0.55000000000000004"/>
    <row r="27440" x14ac:dyDescent="0.55000000000000004"/>
    <row r="27441" x14ac:dyDescent="0.55000000000000004"/>
    <row r="27442" x14ac:dyDescent="0.55000000000000004"/>
    <row r="27443" x14ac:dyDescent="0.55000000000000004"/>
    <row r="27444" x14ac:dyDescent="0.55000000000000004"/>
    <row r="27445" x14ac:dyDescent="0.55000000000000004"/>
    <row r="27446" x14ac:dyDescent="0.55000000000000004"/>
    <row r="27447" x14ac:dyDescent="0.55000000000000004"/>
    <row r="27448" x14ac:dyDescent="0.55000000000000004"/>
    <row r="27449" x14ac:dyDescent="0.55000000000000004"/>
    <row r="27450" x14ac:dyDescent="0.55000000000000004"/>
    <row r="27451" x14ac:dyDescent="0.55000000000000004"/>
    <row r="27452" x14ac:dyDescent="0.55000000000000004"/>
    <row r="27453" x14ac:dyDescent="0.55000000000000004"/>
    <row r="27454" x14ac:dyDescent="0.55000000000000004"/>
    <row r="27455" x14ac:dyDescent="0.55000000000000004"/>
    <row r="27456" x14ac:dyDescent="0.55000000000000004"/>
    <row r="27457" x14ac:dyDescent="0.55000000000000004"/>
    <row r="27458" x14ac:dyDescent="0.55000000000000004"/>
    <row r="27459" x14ac:dyDescent="0.55000000000000004"/>
    <row r="27460" x14ac:dyDescent="0.55000000000000004"/>
    <row r="27461" x14ac:dyDescent="0.55000000000000004"/>
    <row r="27462" x14ac:dyDescent="0.55000000000000004"/>
    <row r="27463" x14ac:dyDescent="0.55000000000000004"/>
    <row r="27464" x14ac:dyDescent="0.55000000000000004"/>
    <row r="27465" x14ac:dyDescent="0.55000000000000004"/>
    <row r="27466" x14ac:dyDescent="0.55000000000000004"/>
    <row r="27467" x14ac:dyDescent="0.55000000000000004"/>
    <row r="27468" x14ac:dyDescent="0.55000000000000004"/>
    <row r="27469" x14ac:dyDescent="0.55000000000000004"/>
    <row r="27470" x14ac:dyDescent="0.55000000000000004"/>
    <row r="27471" x14ac:dyDescent="0.55000000000000004"/>
    <row r="27472" x14ac:dyDescent="0.55000000000000004"/>
    <row r="27473" x14ac:dyDescent="0.55000000000000004"/>
    <row r="27474" x14ac:dyDescent="0.55000000000000004"/>
    <row r="27475" x14ac:dyDescent="0.55000000000000004"/>
    <row r="27476" x14ac:dyDescent="0.55000000000000004"/>
    <row r="27477" x14ac:dyDescent="0.55000000000000004"/>
    <row r="27478" x14ac:dyDescent="0.55000000000000004"/>
    <row r="27479" x14ac:dyDescent="0.55000000000000004"/>
    <row r="27480" x14ac:dyDescent="0.55000000000000004"/>
    <row r="27481" x14ac:dyDescent="0.55000000000000004"/>
    <row r="27482" x14ac:dyDescent="0.55000000000000004"/>
    <row r="27483" x14ac:dyDescent="0.55000000000000004"/>
    <row r="27484" x14ac:dyDescent="0.55000000000000004"/>
    <row r="27485" x14ac:dyDescent="0.55000000000000004"/>
    <row r="27486" x14ac:dyDescent="0.55000000000000004"/>
    <row r="27487" x14ac:dyDescent="0.55000000000000004"/>
    <row r="27488" x14ac:dyDescent="0.55000000000000004"/>
    <row r="27489" x14ac:dyDescent="0.55000000000000004"/>
    <row r="27490" x14ac:dyDescent="0.55000000000000004"/>
    <row r="27491" x14ac:dyDescent="0.55000000000000004"/>
    <row r="27492" x14ac:dyDescent="0.55000000000000004"/>
    <row r="27493" x14ac:dyDescent="0.55000000000000004"/>
    <row r="27494" x14ac:dyDescent="0.55000000000000004"/>
    <row r="27495" x14ac:dyDescent="0.55000000000000004"/>
    <row r="27496" x14ac:dyDescent="0.55000000000000004"/>
    <row r="27497" x14ac:dyDescent="0.55000000000000004"/>
    <row r="27498" x14ac:dyDescent="0.55000000000000004"/>
    <row r="27499" x14ac:dyDescent="0.55000000000000004"/>
    <row r="27500" x14ac:dyDescent="0.55000000000000004"/>
    <row r="27501" x14ac:dyDescent="0.55000000000000004"/>
    <row r="27502" x14ac:dyDescent="0.55000000000000004"/>
    <row r="27503" x14ac:dyDescent="0.55000000000000004"/>
    <row r="27504" x14ac:dyDescent="0.55000000000000004"/>
    <row r="27505" x14ac:dyDescent="0.55000000000000004"/>
    <row r="27506" x14ac:dyDescent="0.55000000000000004"/>
    <row r="27507" x14ac:dyDescent="0.55000000000000004"/>
    <row r="27508" x14ac:dyDescent="0.55000000000000004"/>
    <row r="27509" x14ac:dyDescent="0.55000000000000004"/>
    <row r="27510" x14ac:dyDescent="0.55000000000000004"/>
    <row r="27511" x14ac:dyDescent="0.55000000000000004"/>
    <row r="27512" x14ac:dyDescent="0.55000000000000004"/>
    <row r="27513" x14ac:dyDescent="0.55000000000000004"/>
    <row r="27514" x14ac:dyDescent="0.55000000000000004"/>
    <row r="27515" x14ac:dyDescent="0.55000000000000004"/>
    <row r="27516" x14ac:dyDescent="0.55000000000000004"/>
    <row r="27517" x14ac:dyDescent="0.55000000000000004"/>
    <row r="27518" x14ac:dyDescent="0.55000000000000004"/>
    <row r="27519" x14ac:dyDescent="0.55000000000000004"/>
    <row r="27520" x14ac:dyDescent="0.55000000000000004"/>
    <row r="27521" x14ac:dyDescent="0.55000000000000004"/>
    <row r="27522" x14ac:dyDescent="0.55000000000000004"/>
    <row r="27523" x14ac:dyDescent="0.55000000000000004"/>
    <row r="27524" x14ac:dyDescent="0.55000000000000004"/>
    <row r="27525" x14ac:dyDescent="0.55000000000000004"/>
    <row r="27526" x14ac:dyDescent="0.55000000000000004"/>
    <row r="27527" x14ac:dyDescent="0.55000000000000004"/>
    <row r="27528" x14ac:dyDescent="0.55000000000000004"/>
    <row r="27529" x14ac:dyDescent="0.55000000000000004"/>
    <row r="27530" x14ac:dyDescent="0.55000000000000004"/>
    <row r="27531" x14ac:dyDescent="0.55000000000000004"/>
    <row r="27532" x14ac:dyDescent="0.55000000000000004"/>
    <row r="27533" x14ac:dyDescent="0.55000000000000004"/>
    <row r="27534" x14ac:dyDescent="0.55000000000000004"/>
    <row r="27535" x14ac:dyDescent="0.55000000000000004"/>
    <row r="27536" x14ac:dyDescent="0.55000000000000004"/>
    <row r="27537" x14ac:dyDescent="0.55000000000000004"/>
    <row r="27538" x14ac:dyDescent="0.55000000000000004"/>
    <row r="27539" x14ac:dyDescent="0.55000000000000004"/>
    <row r="27540" x14ac:dyDescent="0.55000000000000004"/>
    <row r="27541" x14ac:dyDescent="0.55000000000000004"/>
    <row r="27542" x14ac:dyDescent="0.55000000000000004"/>
    <row r="27543" x14ac:dyDescent="0.55000000000000004"/>
    <row r="27544" x14ac:dyDescent="0.55000000000000004"/>
    <row r="27545" x14ac:dyDescent="0.55000000000000004"/>
    <row r="27546" x14ac:dyDescent="0.55000000000000004"/>
    <row r="27547" x14ac:dyDescent="0.55000000000000004"/>
    <row r="27548" x14ac:dyDescent="0.55000000000000004"/>
    <row r="27549" x14ac:dyDescent="0.55000000000000004"/>
    <row r="27550" x14ac:dyDescent="0.55000000000000004"/>
    <row r="27551" x14ac:dyDescent="0.55000000000000004"/>
    <row r="27552" x14ac:dyDescent="0.55000000000000004"/>
    <row r="27553" x14ac:dyDescent="0.55000000000000004"/>
    <row r="27554" x14ac:dyDescent="0.55000000000000004"/>
    <row r="27555" x14ac:dyDescent="0.55000000000000004"/>
    <row r="27556" x14ac:dyDescent="0.55000000000000004"/>
    <row r="27557" x14ac:dyDescent="0.55000000000000004"/>
    <row r="27558" x14ac:dyDescent="0.55000000000000004"/>
    <row r="27559" x14ac:dyDescent="0.55000000000000004"/>
    <row r="27560" x14ac:dyDescent="0.55000000000000004"/>
    <row r="27561" x14ac:dyDescent="0.55000000000000004"/>
    <row r="27562" x14ac:dyDescent="0.55000000000000004"/>
    <row r="27563" x14ac:dyDescent="0.55000000000000004"/>
    <row r="27564" x14ac:dyDescent="0.55000000000000004"/>
    <row r="27565" x14ac:dyDescent="0.55000000000000004"/>
    <row r="27566" x14ac:dyDescent="0.55000000000000004"/>
    <row r="27567" x14ac:dyDescent="0.55000000000000004"/>
    <row r="27568" x14ac:dyDescent="0.55000000000000004"/>
    <row r="27569" x14ac:dyDescent="0.55000000000000004"/>
    <row r="27570" x14ac:dyDescent="0.55000000000000004"/>
    <row r="27571" x14ac:dyDescent="0.55000000000000004"/>
    <row r="27572" x14ac:dyDescent="0.55000000000000004"/>
    <row r="27573" x14ac:dyDescent="0.55000000000000004"/>
    <row r="27574" x14ac:dyDescent="0.55000000000000004"/>
    <row r="27575" x14ac:dyDescent="0.55000000000000004"/>
    <row r="27576" x14ac:dyDescent="0.55000000000000004"/>
    <row r="27577" x14ac:dyDescent="0.55000000000000004"/>
    <row r="27578" x14ac:dyDescent="0.55000000000000004"/>
    <row r="27579" x14ac:dyDescent="0.55000000000000004"/>
    <row r="27580" x14ac:dyDescent="0.55000000000000004"/>
    <row r="27581" x14ac:dyDescent="0.55000000000000004"/>
    <row r="27582" x14ac:dyDescent="0.55000000000000004"/>
    <row r="27583" x14ac:dyDescent="0.55000000000000004"/>
    <row r="27584" x14ac:dyDescent="0.55000000000000004"/>
    <row r="27585" x14ac:dyDescent="0.55000000000000004"/>
    <row r="27586" x14ac:dyDescent="0.55000000000000004"/>
    <row r="27587" x14ac:dyDescent="0.55000000000000004"/>
    <row r="27588" x14ac:dyDescent="0.55000000000000004"/>
    <row r="27589" x14ac:dyDescent="0.55000000000000004"/>
    <row r="27590" x14ac:dyDescent="0.55000000000000004"/>
    <row r="27591" x14ac:dyDescent="0.55000000000000004"/>
    <row r="27592" x14ac:dyDescent="0.55000000000000004"/>
    <row r="27593" x14ac:dyDescent="0.55000000000000004"/>
    <row r="27594" x14ac:dyDescent="0.55000000000000004"/>
    <row r="27595" x14ac:dyDescent="0.55000000000000004"/>
    <row r="27596" x14ac:dyDescent="0.55000000000000004"/>
    <row r="27597" x14ac:dyDescent="0.55000000000000004"/>
    <row r="27598" x14ac:dyDescent="0.55000000000000004"/>
    <row r="27599" x14ac:dyDescent="0.55000000000000004"/>
    <row r="27600" x14ac:dyDescent="0.55000000000000004"/>
    <row r="27601" x14ac:dyDescent="0.55000000000000004"/>
    <row r="27602" x14ac:dyDescent="0.55000000000000004"/>
    <row r="27603" x14ac:dyDescent="0.55000000000000004"/>
    <row r="27604" x14ac:dyDescent="0.55000000000000004"/>
    <row r="27605" x14ac:dyDescent="0.55000000000000004"/>
    <row r="27606" x14ac:dyDescent="0.55000000000000004"/>
    <row r="27607" x14ac:dyDescent="0.55000000000000004"/>
    <row r="27608" x14ac:dyDescent="0.55000000000000004"/>
    <row r="27609" x14ac:dyDescent="0.55000000000000004"/>
    <row r="27610" x14ac:dyDescent="0.55000000000000004"/>
    <row r="27611" x14ac:dyDescent="0.55000000000000004"/>
    <row r="27612" x14ac:dyDescent="0.55000000000000004"/>
    <row r="27613" x14ac:dyDescent="0.55000000000000004"/>
    <row r="27614" x14ac:dyDescent="0.55000000000000004"/>
    <row r="27615" x14ac:dyDescent="0.55000000000000004"/>
    <row r="27616" x14ac:dyDescent="0.55000000000000004"/>
    <row r="27617" x14ac:dyDescent="0.55000000000000004"/>
    <row r="27618" x14ac:dyDescent="0.55000000000000004"/>
    <row r="27619" x14ac:dyDescent="0.55000000000000004"/>
    <row r="27620" x14ac:dyDescent="0.55000000000000004"/>
    <row r="27621" x14ac:dyDescent="0.55000000000000004"/>
    <row r="27622" x14ac:dyDescent="0.55000000000000004"/>
    <row r="27623" x14ac:dyDescent="0.55000000000000004"/>
    <row r="27624" x14ac:dyDescent="0.55000000000000004"/>
    <row r="27625" x14ac:dyDescent="0.55000000000000004"/>
    <row r="27626" x14ac:dyDescent="0.55000000000000004"/>
    <row r="27627" x14ac:dyDescent="0.55000000000000004"/>
    <row r="27628" x14ac:dyDescent="0.55000000000000004"/>
    <row r="27629" x14ac:dyDescent="0.55000000000000004"/>
    <row r="27630" x14ac:dyDescent="0.55000000000000004"/>
    <row r="27631" x14ac:dyDescent="0.55000000000000004"/>
    <row r="27632" x14ac:dyDescent="0.55000000000000004"/>
    <row r="27633" x14ac:dyDescent="0.55000000000000004"/>
    <row r="27634" x14ac:dyDescent="0.55000000000000004"/>
    <row r="27635" x14ac:dyDescent="0.55000000000000004"/>
    <row r="27636" x14ac:dyDescent="0.55000000000000004"/>
    <row r="27637" x14ac:dyDescent="0.55000000000000004"/>
    <row r="27638" x14ac:dyDescent="0.55000000000000004"/>
    <row r="27639" x14ac:dyDescent="0.55000000000000004"/>
    <row r="27640" x14ac:dyDescent="0.55000000000000004"/>
    <row r="27641" x14ac:dyDescent="0.55000000000000004"/>
    <row r="27642" x14ac:dyDescent="0.55000000000000004"/>
    <row r="27643" x14ac:dyDescent="0.55000000000000004"/>
    <row r="27644" x14ac:dyDescent="0.55000000000000004"/>
    <row r="27645" x14ac:dyDescent="0.55000000000000004"/>
    <row r="27646" x14ac:dyDescent="0.55000000000000004"/>
    <row r="27647" x14ac:dyDescent="0.55000000000000004"/>
    <row r="27648" x14ac:dyDescent="0.55000000000000004"/>
    <row r="27649" x14ac:dyDescent="0.55000000000000004"/>
    <row r="27650" x14ac:dyDescent="0.55000000000000004"/>
    <row r="27651" x14ac:dyDescent="0.55000000000000004"/>
    <row r="27652" x14ac:dyDescent="0.55000000000000004"/>
    <row r="27653" x14ac:dyDescent="0.55000000000000004"/>
    <row r="27654" x14ac:dyDescent="0.55000000000000004"/>
    <row r="27655" x14ac:dyDescent="0.55000000000000004"/>
    <row r="27656" x14ac:dyDescent="0.55000000000000004"/>
    <row r="27657" x14ac:dyDescent="0.55000000000000004"/>
    <row r="27658" x14ac:dyDescent="0.55000000000000004"/>
    <row r="27659" x14ac:dyDescent="0.55000000000000004"/>
    <row r="27660" x14ac:dyDescent="0.55000000000000004"/>
    <row r="27661" x14ac:dyDescent="0.55000000000000004"/>
    <row r="27662" x14ac:dyDescent="0.55000000000000004"/>
    <row r="27663" x14ac:dyDescent="0.55000000000000004"/>
    <row r="27664" x14ac:dyDescent="0.55000000000000004"/>
    <row r="27665" x14ac:dyDescent="0.55000000000000004"/>
    <row r="27666" x14ac:dyDescent="0.55000000000000004"/>
    <row r="27667" x14ac:dyDescent="0.55000000000000004"/>
    <row r="27668" x14ac:dyDescent="0.55000000000000004"/>
    <row r="27669" x14ac:dyDescent="0.55000000000000004"/>
    <row r="27670" x14ac:dyDescent="0.55000000000000004"/>
    <row r="27671" x14ac:dyDescent="0.55000000000000004"/>
    <row r="27672" x14ac:dyDescent="0.55000000000000004"/>
    <row r="27673" x14ac:dyDescent="0.55000000000000004"/>
    <row r="27674" x14ac:dyDescent="0.55000000000000004"/>
    <row r="27675" x14ac:dyDescent="0.55000000000000004"/>
    <row r="27676" x14ac:dyDescent="0.55000000000000004"/>
    <row r="27677" x14ac:dyDescent="0.55000000000000004"/>
    <row r="27678" x14ac:dyDescent="0.55000000000000004"/>
    <row r="27679" x14ac:dyDescent="0.55000000000000004"/>
    <row r="27680" x14ac:dyDescent="0.55000000000000004"/>
    <row r="27681" x14ac:dyDescent="0.55000000000000004"/>
    <row r="27682" x14ac:dyDescent="0.55000000000000004"/>
    <row r="27683" x14ac:dyDescent="0.55000000000000004"/>
    <row r="27684" x14ac:dyDescent="0.55000000000000004"/>
    <row r="27685" x14ac:dyDescent="0.55000000000000004"/>
    <row r="27686" x14ac:dyDescent="0.55000000000000004"/>
    <row r="27687" x14ac:dyDescent="0.55000000000000004"/>
    <row r="27688" x14ac:dyDescent="0.55000000000000004"/>
    <row r="27689" x14ac:dyDescent="0.55000000000000004"/>
    <row r="27690" x14ac:dyDescent="0.55000000000000004"/>
    <row r="27691" x14ac:dyDescent="0.55000000000000004"/>
    <row r="27692" x14ac:dyDescent="0.55000000000000004"/>
    <row r="27693" x14ac:dyDescent="0.55000000000000004"/>
    <row r="27694" x14ac:dyDescent="0.55000000000000004"/>
    <row r="27695" x14ac:dyDescent="0.55000000000000004"/>
    <row r="27696" x14ac:dyDescent="0.55000000000000004"/>
    <row r="27697" x14ac:dyDescent="0.55000000000000004"/>
    <row r="27698" x14ac:dyDescent="0.55000000000000004"/>
    <row r="27699" x14ac:dyDescent="0.55000000000000004"/>
    <row r="27700" x14ac:dyDescent="0.55000000000000004"/>
    <row r="27701" x14ac:dyDescent="0.55000000000000004"/>
    <row r="27702" x14ac:dyDescent="0.55000000000000004"/>
    <row r="27703" x14ac:dyDescent="0.55000000000000004"/>
    <row r="27704" x14ac:dyDescent="0.55000000000000004"/>
    <row r="27705" x14ac:dyDescent="0.55000000000000004"/>
    <row r="27706" x14ac:dyDescent="0.55000000000000004"/>
    <row r="27707" x14ac:dyDescent="0.55000000000000004"/>
    <row r="27708" x14ac:dyDescent="0.55000000000000004"/>
    <row r="27709" x14ac:dyDescent="0.55000000000000004"/>
    <row r="27710" x14ac:dyDescent="0.55000000000000004"/>
    <row r="27711" x14ac:dyDescent="0.55000000000000004"/>
    <row r="27712" x14ac:dyDescent="0.55000000000000004"/>
    <row r="27713" x14ac:dyDescent="0.55000000000000004"/>
    <row r="27714" x14ac:dyDescent="0.55000000000000004"/>
    <row r="27715" x14ac:dyDescent="0.55000000000000004"/>
    <row r="27716" x14ac:dyDescent="0.55000000000000004"/>
    <row r="27717" x14ac:dyDescent="0.55000000000000004"/>
    <row r="27718" x14ac:dyDescent="0.55000000000000004"/>
    <row r="27719" x14ac:dyDescent="0.55000000000000004"/>
    <row r="27720" x14ac:dyDescent="0.55000000000000004"/>
    <row r="27721" x14ac:dyDescent="0.55000000000000004"/>
    <row r="27722" x14ac:dyDescent="0.55000000000000004"/>
    <row r="27723" x14ac:dyDescent="0.55000000000000004"/>
    <row r="27724" x14ac:dyDescent="0.55000000000000004"/>
    <row r="27725" x14ac:dyDescent="0.55000000000000004"/>
    <row r="27726" x14ac:dyDescent="0.55000000000000004"/>
    <row r="27727" x14ac:dyDescent="0.55000000000000004"/>
    <row r="27728" x14ac:dyDescent="0.55000000000000004"/>
    <row r="27729" x14ac:dyDescent="0.55000000000000004"/>
    <row r="27730" x14ac:dyDescent="0.55000000000000004"/>
    <row r="27731" x14ac:dyDescent="0.55000000000000004"/>
    <row r="27732" x14ac:dyDescent="0.55000000000000004"/>
    <row r="27733" x14ac:dyDescent="0.55000000000000004"/>
    <row r="27734" x14ac:dyDescent="0.55000000000000004"/>
    <row r="27735" x14ac:dyDescent="0.55000000000000004"/>
    <row r="27736" x14ac:dyDescent="0.55000000000000004"/>
    <row r="27737" x14ac:dyDescent="0.55000000000000004"/>
    <row r="27738" x14ac:dyDescent="0.55000000000000004"/>
    <row r="27739" x14ac:dyDescent="0.55000000000000004"/>
    <row r="27740" x14ac:dyDescent="0.55000000000000004"/>
    <row r="27741" x14ac:dyDescent="0.55000000000000004"/>
    <row r="27742" x14ac:dyDescent="0.55000000000000004"/>
    <row r="27743" x14ac:dyDescent="0.55000000000000004"/>
    <row r="27744" x14ac:dyDescent="0.55000000000000004"/>
    <row r="27745" x14ac:dyDescent="0.55000000000000004"/>
    <row r="27746" x14ac:dyDescent="0.55000000000000004"/>
    <row r="27747" x14ac:dyDescent="0.55000000000000004"/>
    <row r="27748" x14ac:dyDescent="0.55000000000000004"/>
    <row r="27749" x14ac:dyDescent="0.55000000000000004"/>
    <row r="27750" x14ac:dyDescent="0.55000000000000004"/>
    <row r="27751" x14ac:dyDescent="0.55000000000000004"/>
    <row r="27752" x14ac:dyDescent="0.55000000000000004"/>
    <row r="27753" x14ac:dyDescent="0.55000000000000004"/>
    <row r="27754" x14ac:dyDescent="0.55000000000000004"/>
    <row r="27755" x14ac:dyDescent="0.55000000000000004"/>
    <row r="27756" x14ac:dyDescent="0.55000000000000004"/>
    <row r="27757" x14ac:dyDescent="0.55000000000000004"/>
    <row r="27758" x14ac:dyDescent="0.55000000000000004"/>
    <row r="27759" x14ac:dyDescent="0.55000000000000004"/>
    <row r="27760" x14ac:dyDescent="0.55000000000000004"/>
    <row r="27761" x14ac:dyDescent="0.55000000000000004"/>
    <row r="27762" x14ac:dyDescent="0.55000000000000004"/>
    <row r="27763" x14ac:dyDescent="0.55000000000000004"/>
    <row r="27764" x14ac:dyDescent="0.55000000000000004"/>
    <row r="27765" x14ac:dyDescent="0.55000000000000004"/>
    <row r="27766" x14ac:dyDescent="0.55000000000000004"/>
    <row r="27767" x14ac:dyDescent="0.55000000000000004"/>
    <row r="27768" x14ac:dyDescent="0.55000000000000004"/>
    <row r="27769" x14ac:dyDescent="0.55000000000000004"/>
    <row r="27770" x14ac:dyDescent="0.55000000000000004"/>
    <row r="27771" x14ac:dyDescent="0.55000000000000004"/>
    <row r="27772" x14ac:dyDescent="0.55000000000000004"/>
    <row r="27773" x14ac:dyDescent="0.55000000000000004"/>
    <row r="27774" x14ac:dyDescent="0.55000000000000004"/>
    <row r="27775" x14ac:dyDescent="0.55000000000000004"/>
    <row r="27776" x14ac:dyDescent="0.55000000000000004"/>
    <row r="27777" x14ac:dyDescent="0.55000000000000004"/>
    <row r="27778" x14ac:dyDescent="0.55000000000000004"/>
    <row r="27779" x14ac:dyDescent="0.55000000000000004"/>
    <row r="27780" x14ac:dyDescent="0.55000000000000004"/>
    <row r="27781" x14ac:dyDescent="0.55000000000000004"/>
    <row r="27782" x14ac:dyDescent="0.55000000000000004"/>
    <row r="27783" x14ac:dyDescent="0.55000000000000004"/>
    <row r="27784" x14ac:dyDescent="0.55000000000000004"/>
    <row r="27785" x14ac:dyDescent="0.55000000000000004"/>
    <row r="27786" x14ac:dyDescent="0.55000000000000004"/>
    <row r="27787" x14ac:dyDescent="0.55000000000000004"/>
    <row r="27788" x14ac:dyDescent="0.55000000000000004"/>
    <row r="27789" x14ac:dyDescent="0.55000000000000004"/>
    <row r="27790" x14ac:dyDescent="0.55000000000000004"/>
    <row r="27791" x14ac:dyDescent="0.55000000000000004"/>
    <row r="27792" x14ac:dyDescent="0.55000000000000004"/>
    <row r="27793" x14ac:dyDescent="0.55000000000000004"/>
    <row r="27794" x14ac:dyDescent="0.55000000000000004"/>
    <row r="27795" x14ac:dyDescent="0.55000000000000004"/>
    <row r="27796" x14ac:dyDescent="0.55000000000000004"/>
    <row r="27797" x14ac:dyDescent="0.55000000000000004"/>
    <row r="27798" x14ac:dyDescent="0.55000000000000004"/>
    <row r="27799" x14ac:dyDescent="0.55000000000000004"/>
    <row r="27800" x14ac:dyDescent="0.55000000000000004"/>
    <row r="27801" x14ac:dyDescent="0.55000000000000004"/>
    <row r="27802" x14ac:dyDescent="0.55000000000000004"/>
    <row r="27803" x14ac:dyDescent="0.55000000000000004"/>
    <row r="27804" x14ac:dyDescent="0.55000000000000004"/>
    <row r="27805" x14ac:dyDescent="0.55000000000000004"/>
    <row r="27806" x14ac:dyDescent="0.55000000000000004"/>
    <row r="27807" x14ac:dyDescent="0.55000000000000004"/>
    <row r="27808" x14ac:dyDescent="0.55000000000000004"/>
    <row r="27809" x14ac:dyDescent="0.55000000000000004"/>
    <row r="27810" x14ac:dyDescent="0.55000000000000004"/>
    <row r="27811" x14ac:dyDescent="0.55000000000000004"/>
    <row r="27812" x14ac:dyDescent="0.55000000000000004"/>
    <row r="27813" x14ac:dyDescent="0.55000000000000004"/>
    <row r="27814" x14ac:dyDescent="0.55000000000000004"/>
    <row r="27815" x14ac:dyDescent="0.55000000000000004"/>
    <row r="27816" x14ac:dyDescent="0.55000000000000004"/>
    <row r="27817" x14ac:dyDescent="0.55000000000000004"/>
    <row r="27818" x14ac:dyDescent="0.55000000000000004"/>
    <row r="27819" x14ac:dyDescent="0.55000000000000004"/>
    <row r="27820" x14ac:dyDescent="0.55000000000000004"/>
    <row r="27821" x14ac:dyDescent="0.55000000000000004"/>
    <row r="27822" x14ac:dyDescent="0.55000000000000004"/>
    <row r="27823" x14ac:dyDescent="0.55000000000000004"/>
    <row r="27824" x14ac:dyDescent="0.55000000000000004"/>
    <row r="27825" x14ac:dyDescent="0.55000000000000004"/>
    <row r="27826" x14ac:dyDescent="0.55000000000000004"/>
    <row r="27827" x14ac:dyDescent="0.55000000000000004"/>
    <row r="27828" x14ac:dyDescent="0.55000000000000004"/>
    <row r="27829" x14ac:dyDescent="0.55000000000000004"/>
    <row r="27830" x14ac:dyDescent="0.55000000000000004"/>
    <row r="27831" x14ac:dyDescent="0.55000000000000004"/>
    <row r="27832" x14ac:dyDescent="0.55000000000000004"/>
    <row r="27833" x14ac:dyDescent="0.55000000000000004"/>
    <row r="27834" x14ac:dyDescent="0.55000000000000004"/>
    <row r="27835" x14ac:dyDescent="0.55000000000000004"/>
    <row r="27836" x14ac:dyDescent="0.55000000000000004"/>
    <row r="27837" x14ac:dyDescent="0.55000000000000004"/>
    <row r="27838" x14ac:dyDescent="0.55000000000000004"/>
    <row r="27839" x14ac:dyDescent="0.55000000000000004"/>
    <row r="27840" x14ac:dyDescent="0.55000000000000004"/>
    <row r="27841" x14ac:dyDescent="0.55000000000000004"/>
    <row r="27842" x14ac:dyDescent="0.55000000000000004"/>
    <row r="27843" x14ac:dyDescent="0.55000000000000004"/>
    <row r="27844" x14ac:dyDescent="0.55000000000000004"/>
    <row r="27845" x14ac:dyDescent="0.55000000000000004"/>
    <row r="27846" x14ac:dyDescent="0.55000000000000004"/>
    <row r="27847" x14ac:dyDescent="0.55000000000000004"/>
    <row r="27848" x14ac:dyDescent="0.55000000000000004"/>
    <row r="27849" x14ac:dyDescent="0.55000000000000004"/>
    <row r="27850" x14ac:dyDescent="0.55000000000000004"/>
    <row r="27851" x14ac:dyDescent="0.55000000000000004"/>
    <row r="27852" x14ac:dyDescent="0.55000000000000004"/>
    <row r="27853" x14ac:dyDescent="0.55000000000000004"/>
    <row r="27854" x14ac:dyDescent="0.55000000000000004"/>
    <row r="27855" x14ac:dyDescent="0.55000000000000004"/>
    <row r="27856" x14ac:dyDescent="0.55000000000000004"/>
    <row r="27857" x14ac:dyDescent="0.55000000000000004"/>
    <row r="27858" x14ac:dyDescent="0.55000000000000004"/>
    <row r="27859" x14ac:dyDescent="0.55000000000000004"/>
    <row r="27860" x14ac:dyDescent="0.55000000000000004"/>
    <row r="27861" x14ac:dyDescent="0.55000000000000004"/>
    <row r="27862" x14ac:dyDescent="0.55000000000000004"/>
    <row r="27863" x14ac:dyDescent="0.55000000000000004"/>
    <row r="27864" x14ac:dyDescent="0.55000000000000004"/>
    <row r="27865" x14ac:dyDescent="0.55000000000000004"/>
    <row r="27866" x14ac:dyDescent="0.55000000000000004"/>
    <row r="27867" x14ac:dyDescent="0.55000000000000004"/>
    <row r="27868" x14ac:dyDescent="0.55000000000000004"/>
    <row r="27869" x14ac:dyDescent="0.55000000000000004"/>
    <row r="27870" x14ac:dyDescent="0.55000000000000004"/>
    <row r="27871" x14ac:dyDescent="0.55000000000000004"/>
    <row r="27872" x14ac:dyDescent="0.55000000000000004"/>
    <row r="27873" x14ac:dyDescent="0.55000000000000004"/>
    <row r="27874" x14ac:dyDescent="0.55000000000000004"/>
    <row r="27875" x14ac:dyDescent="0.55000000000000004"/>
    <row r="27876" x14ac:dyDescent="0.55000000000000004"/>
    <row r="27877" x14ac:dyDescent="0.55000000000000004"/>
    <row r="27878" x14ac:dyDescent="0.55000000000000004"/>
    <row r="27879" x14ac:dyDescent="0.55000000000000004"/>
    <row r="27880" x14ac:dyDescent="0.55000000000000004"/>
    <row r="27881" x14ac:dyDescent="0.55000000000000004"/>
    <row r="27882" x14ac:dyDescent="0.55000000000000004"/>
    <row r="27883" x14ac:dyDescent="0.55000000000000004"/>
    <row r="27884" x14ac:dyDescent="0.55000000000000004"/>
    <row r="27885" x14ac:dyDescent="0.55000000000000004"/>
    <row r="27886" x14ac:dyDescent="0.55000000000000004"/>
    <row r="27887" x14ac:dyDescent="0.55000000000000004"/>
    <row r="27888" x14ac:dyDescent="0.55000000000000004"/>
    <row r="27889" x14ac:dyDescent="0.55000000000000004"/>
    <row r="27890" x14ac:dyDescent="0.55000000000000004"/>
    <row r="27891" x14ac:dyDescent="0.55000000000000004"/>
    <row r="27892" x14ac:dyDescent="0.55000000000000004"/>
    <row r="27893" x14ac:dyDescent="0.55000000000000004"/>
    <row r="27894" x14ac:dyDescent="0.55000000000000004"/>
    <row r="27895" x14ac:dyDescent="0.55000000000000004"/>
    <row r="27896" x14ac:dyDescent="0.55000000000000004"/>
    <row r="27897" x14ac:dyDescent="0.55000000000000004"/>
    <row r="27898" x14ac:dyDescent="0.55000000000000004"/>
    <row r="27899" x14ac:dyDescent="0.55000000000000004"/>
    <row r="27900" x14ac:dyDescent="0.55000000000000004"/>
    <row r="27901" x14ac:dyDescent="0.55000000000000004"/>
    <row r="27902" x14ac:dyDescent="0.55000000000000004"/>
    <row r="27903" x14ac:dyDescent="0.55000000000000004"/>
    <row r="27904" x14ac:dyDescent="0.55000000000000004"/>
    <row r="27905" x14ac:dyDescent="0.55000000000000004"/>
    <row r="27906" x14ac:dyDescent="0.55000000000000004"/>
    <row r="27907" x14ac:dyDescent="0.55000000000000004"/>
    <row r="27908" x14ac:dyDescent="0.55000000000000004"/>
    <row r="27909" x14ac:dyDescent="0.55000000000000004"/>
    <row r="27910" x14ac:dyDescent="0.55000000000000004"/>
    <row r="27911" x14ac:dyDescent="0.55000000000000004"/>
    <row r="27912" x14ac:dyDescent="0.55000000000000004"/>
    <row r="27913" x14ac:dyDescent="0.55000000000000004"/>
    <row r="27914" x14ac:dyDescent="0.55000000000000004"/>
    <row r="27915" x14ac:dyDescent="0.55000000000000004"/>
    <row r="27916" x14ac:dyDescent="0.55000000000000004"/>
    <row r="27917" x14ac:dyDescent="0.55000000000000004"/>
    <row r="27918" x14ac:dyDescent="0.55000000000000004"/>
    <row r="27919" x14ac:dyDescent="0.55000000000000004"/>
    <row r="27920" x14ac:dyDescent="0.55000000000000004"/>
    <row r="27921" x14ac:dyDescent="0.55000000000000004"/>
    <row r="27922" x14ac:dyDescent="0.55000000000000004"/>
    <row r="27923" x14ac:dyDescent="0.55000000000000004"/>
    <row r="27924" x14ac:dyDescent="0.55000000000000004"/>
    <row r="27925" x14ac:dyDescent="0.55000000000000004"/>
    <row r="27926" x14ac:dyDescent="0.55000000000000004"/>
    <row r="27927" x14ac:dyDescent="0.55000000000000004"/>
    <row r="27928" x14ac:dyDescent="0.55000000000000004"/>
    <row r="27929" x14ac:dyDescent="0.55000000000000004"/>
    <row r="27930" x14ac:dyDescent="0.55000000000000004"/>
    <row r="27931" x14ac:dyDescent="0.55000000000000004"/>
    <row r="27932" x14ac:dyDescent="0.55000000000000004"/>
    <row r="27933" x14ac:dyDescent="0.55000000000000004"/>
    <row r="27934" x14ac:dyDescent="0.55000000000000004"/>
    <row r="27935" x14ac:dyDescent="0.55000000000000004"/>
    <row r="27936" x14ac:dyDescent="0.55000000000000004"/>
    <row r="27937" x14ac:dyDescent="0.55000000000000004"/>
    <row r="27938" x14ac:dyDescent="0.55000000000000004"/>
    <row r="27939" x14ac:dyDescent="0.55000000000000004"/>
    <row r="27940" x14ac:dyDescent="0.55000000000000004"/>
    <row r="27941" x14ac:dyDescent="0.55000000000000004"/>
    <row r="27942" x14ac:dyDescent="0.55000000000000004"/>
    <row r="27943" x14ac:dyDescent="0.55000000000000004"/>
    <row r="27944" x14ac:dyDescent="0.55000000000000004"/>
    <row r="27945" x14ac:dyDescent="0.55000000000000004"/>
    <row r="27946" x14ac:dyDescent="0.55000000000000004"/>
    <row r="27947" x14ac:dyDescent="0.55000000000000004"/>
    <row r="27948" x14ac:dyDescent="0.55000000000000004"/>
    <row r="27949" x14ac:dyDescent="0.55000000000000004"/>
    <row r="27950" x14ac:dyDescent="0.55000000000000004"/>
    <row r="27951" x14ac:dyDescent="0.55000000000000004"/>
    <row r="27952" x14ac:dyDescent="0.55000000000000004"/>
    <row r="27953" x14ac:dyDescent="0.55000000000000004"/>
    <row r="27954" x14ac:dyDescent="0.55000000000000004"/>
    <row r="27955" x14ac:dyDescent="0.55000000000000004"/>
    <row r="27956" x14ac:dyDescent="0.55000000000000004"/>
    <row r="27957" x14ac:dyDescent="0.55000000000000004"/>
    <row r="27958" x14ac:dyDescent="0.55000000000000004"/>
    <row r="27959" x14ac:dyDescent="0.55000000000000004"/>
    <row r="27960" x14ac:dyDescent="0.55000000000000004"/>
    <row r="27961" x14ac:dyDescent="0.55000000000000004"/>
    <row r="27962" x14ac:dyDescent="0.55000000000000004"/>
    <row r="27963" x14ac:dyDescent="0.55000000000000004"/>
    <row r="27964" x14ac:dyDescent="0.55000000000000004"/>
    <row r="27965" x14ac:dyDescent="0.55000000000000004"/>
    <row r="27966" x14ac:dyDescent="0.55000000000000004"/>
    <row r="27967" x14ac:dyDescent="0.55000000000000004"/>
    <row r="27968" x14ac:dyDescent="0.55000000000000004"/>
    <row r="27969" x14ac:dyDescent="0.55000000000000004"/>
    <row r="27970" x14ac:dyDescent="0.55000000000000004"/>
    <row r="27971" x14ac:dyDescent="0.55000000000000004"/>
    <row r="27972" x14ac:dyDescent="0.55000000000000004"/>
    <row r="27973" x14ac:dyDescent="0.55000000000000004"/>
    <row r="27974" x14ac:dyDescent="0.55000000000000004"/>
    <row r="27975" x14ac:dyDescent="0.55000000000000004"/>
    <row r="27976" x14ac:dyDescent="0.55000000000000004"/>
    <row r="27977" x14ac:dyDescent="0.55000000000000004"/>
    <row r="27978" x14ac:dyDescent="0.55000000000000004"/>
    <row r="27979" x14ac:dyDescent="0.55000000000000004"/>
    <row r="27980" x14ac:dyDescent="0.55000000000000004"/>
    <row r="27981" x14ac:dyDescent="0.55000000000000004"/>
    <row r="27982" x14ac:dyDescent="0.55000000000000004"/>
    <row r="27983" x14ac:dyDescent="0.55000000000000004"/>
    <row r="27984" x14ac:dyDescent="0.55000000000000004"/>
    <row r="27985" x14ac:dyDescent="0.55000000000000004"/>
    <row r="27986" x14ac:dyDescent="0.55000000000000004"/>
    <row r="27987" x14ac:dyDescent="0.55000000000000004"/>
    <row r="27988" x14ac:dyDescent="0.55000000000000004"/>
    <row r="27989" x14ac:dyDescent="0.55000000000000004"/>
    <row r="27990" x14ac:dyDescent="0.55000000000000004"/>
    <row r="27991" x14ac:dyDescent="0.55000000000000004"/>
    <row r="27992" x14ac:dyDescent="0.55000000000000004"/>
    <row r="27993" x14ac:dyDescent="0.55000000000000004"/>
    <row r="27994" x14ac:dyDescent="0.55000000000000004"/>
    <row r="27995" x14ac:dyDescent="0.55000000000000004"/>
    <row r="27996" x14ac:dyDescent="0.55000000000000004"/>
    <row r="27997" x14ac:dyDescent="0.55000000000000004"/>
    <row r="27998" x14ac:dyDescent="0.55000000000000004"/>
    <row r="27999" x14ac:dyDescent="0.55000000000000004"/>
    <row r="28000" x14ac:dyDescent="0.55000000000000004"/>
    <row r="28001" x14ac:dyDescent="0.55000000000000004"/>
    <row r="28002" x14ac:dyDescent="0.55000000000000004"/>
    <row r="28003" x14ac:dyDescent="0.55000000000000004"/>
    <row r="28004" x14ac:dyDescent="0.55000000000000004"/>
    <row r="28005" x14ac:dyDescent="0.55000000000000004"/>
    <row r="28006" x14ac:dyDescent="0.55000000000000004"/>
    <row r="28007" x14ac:dyDescent="0.55000000000000004"/>
    <row r="28008" x14ac:dyDescent="0.55000000000000004"/>
    <row r="28009" x14ac:dyDescent="0.55000000000000004"/>
    <row r="28010" x14ac:dyDescent="0.55000000000000004"/>
    <row r="28011" x14ac:dyDescent="0.55000000000000004"/>
    <row r="28012" x14ac:dyDescent="0.55000000000000004"/>
    <row r="28013" x14ac:dyDescent="0.55000000000000004"/>
    <row r="28014" x14ac:dyDescent="0.55000000000000004"/>
    <row r="28015" x14ac:dyDescent="0.55000000000000004"/>
    <row r="28016" x14ac:dyDescent="0.55000000000000004"/>
    <row r="28017" x14ac:dyDescent="0.55000000000000004"/>
    <row r="28018" x14ac:dyDescent="0.55000000000000004"/>
    <row r="28019" x14ac:dyDescent="0.55000000000000004"/>
    <row r="28020" x14ac:dyDescent="0.55000000000000004"/>
    <row r="28021" x14ac:dyDescent="0.55000000000000004"/>
    <row r="28022" x14ac:dyDescent="0.55000000000000004"/>
    <row r="28023" x14ac:dyDescent="0.55000000000000004"/>
    <row r="28024" x14ac:dyDescent="0.55000000000000004"/>
    <row r="28025" x14ac:dyDescent="0.55000000000000004"/>
    <row r="28026" x14ac:dyDescent="0.55000000000000004"/>
    <row r="28027" x14ac:dyDescent="0.55000000000000004"/>
    <row r="28028" x14ac:dyDescent="0.55000000000000004"/>
    <row r="28029" x14ac:dyDescent="0.55000000000000004"/>
    <row r="28030" x14ac:dyDescent="0.55000000000000004"/>
    <row r="28031" x14ac:dyDescent="0.55000000000000004"/>
    <row r="28032" x14ac:dyDescent="0.55000000000000004"/>
    <row r="28033" x14ac:dyDescent="0.55000000000000004"/>
    <row r="28034" x14ac:dyDescent="0.55000000000000004"/>
    <row r="28035" x14ac:dyDescent="0.55000000000000004"/>
    <row r="28036" x14ac:dyDescent="0.55000000000000004"/>
    <row r="28037" x14ac:dyDescent="0.55000000000000004"/>
    <row r="28038" x14ac:dyDescent="0.55000000000000004"/>
    <row r="28039" x14ac:dyDescent="0.55000000000000004"/>
    <row r="28040" x14ac:dyDescent="0.55000000000000004"/>
    <row r="28041" x14ac:dyDescent="0.55000000000000004"/>
    <row r="28042" x14ac:dyDescent="0.55000000000000004"/>
    <row r="28043" x14ac:dyDescent="0.55000000000000004"/>
    <row r="28044" x14ac:dyDescent="0.55000000000000004"/>
    <row r="28045" x14ac:dyDescent="0.55000000000000004"/>
    <row r="28046" x14ac:dyDescent="0.55000000000000004"/>
    <row r="28047" x14ac:dyDescent="0.55000000000000004"/>
    <row r="28048" x14ac:dyDescent="0.55000000000000004"/>
    <row r="28049" x14ac:dyDescent="0.55000000000000004"/>
    <row r="28050" x14ac:dyDescent="0.55000000000000004"/>
    <row r="28051" x14ac:dyDescent="0.55000000000000004"/>
    <row r="28052" x14ac:dyDescent="0.55000000000000004"/>
    <row r="28053" x14ac:dyDescent="0.55000000000000004"/>
    <row r="28054" x14ac:dyDescent="0.55000000000000004"/>
    <row r="28055" x14ac:dyDescent="0.55000000000000004"/>
    <row r="28056" x14ac:dyDescent="0.55000000000000004"/>
    <row r="28057" x14ac:dyDescent="0.55000000000000004"/>
    <row r="28058" x14ac:dyDescent="0.55000000000000004"/>
    <row r="28059" x14ac:dyDescent="0.55000000000000004"/>
    <row r="28060" x14ac:dyDescent="0.55000000000000004"/>
    <row r="28061" x14ac:dyDescent="0.55000000000000004"/>
    <row r="28062" x14ac:dyDescent="0.55000000000000004"/>
    <row r="28063" x14ac:dyDescent="0.55000000000000004"/>
    <row r="28064" x14ac:dyDescent="0.55000000000000004"/>
    <row r="28065" x14ac:dyDescent="0.55000000000000004"/>
    <row r="28066" x14ac:dyDescent="0.55000000000000004"/>
    <row r="28067" x14ac:dyDescent="0.55000000000000004"/>
    <row r="28068" x14ac:dyDescent="0.55000000000000004"/>
    <row r="28069" x14ac:dyDescent="0.55000000000000004"/>
    <row r="28070" x14ac:dyDescent="0.55000000000000004"/>
    <row r="28071" x14ac:dyDescent="0.55000000000000004"/>
    <row r="28072" x14ac:dyDescent="0.55000000000000004"/>
    <row r="28073" x14ac:dyDescent="0.55000000000000004"/>
    <row r="28074" x14ac:dyDescent="0.55000000000000004"/>
    <row r="28075" x14ac:dyDescent="0.55000000000000004"/>
    <row r="28076" x14ac:dyDescent="0.55000000000000004"/>
    <row r="28077" x14ac:dyDescent="0.55000000000000004"/>
    <row r="28078" x14ac:dyDescent="0.55000000000000004"/>
    <row r="28079" x14ac:dyDescent="0.55000000000000004"/>
    <row r="28080" x14ac:dyDescent="0.55000000000000004"/>
    <row r="28081" x14ac:dyDescent="0.55000000000000004"/>
    <row r="28082" x14ac:dyDescent="0.55000000000000004"/>
    <row r="28083" x14ac:dyDescent="0.55000000000000004"/>
    <row r="28084" x14ac:dyDescent="0.55000000000000004"/>
    <row r="28085" x14ac:dyDescent="0.55000000000000004"/>
    <row r="28086" x14ac:dyDescent="0.55000000000000004"/>
    <row r="28087" x14ac:dyDescent="0.55000000000000004"/>
    <row r="28088" x14ac:dyDescent="0.55000000000000004"/>
    <row r="28089" x14ac:dyDescent="0.55000000000000004"/>
    <row r="28090" x14ac:dyDescent="0.55000000000000004"/>
    <row r="28091" x14ac:dyDescent="0.55000000000000004"/>
    <row r="28092" x14ac:dyDescent="0.55000000000000004"/>
    <row r="28093" x14ac:dyDescent="0.55000000000000004"/>
    <row r="28094" x14ac:dyDescent="0.55000000000000004"/>
    <row r="28095" x14ac:dyDescent="0.55000000000000004"/>
    <row r="28096" x14ac:dyDescent="0.55000000000000004"/>
    <row r="28097" x14ac:dyDescent="0.55000000000000004"/>
    <row r="28098" x14ac:dyDescent="0.55000000000000004"/>
    <row r="28099" x14ac:dyDescent="0.55000000000000004"/>
    <row r="28100" x14ac:dyDescent="0.55000000000000004"/>
    <row r="28101" x14ac:dyDescent="0.55000000000000004"/>
    <row r="28102" x14ac:dyDescent="0.55000000000000004"/>
    <row r="28103" x14ac:dyDescent="0.55000000000000004"/>
    <row r="28104" x14ac:dyDescent="0.55000000000000004"/>
    <row r="28105" x14ac:dyDescent="0.55000000000000004"/>
    <row r="28106" x14ac:dyDescent="0.55000000000000004"/>
    <row r="28107" x14ac:dyDescent="0.55000000000000004"/>
    <row r="28108" x14ac:dyDescent="0.55000000000000004"/>
    <row r="28109" x14ac:dyDescent="0.55000000000000004"/>
    <row r="28110" x14ac:dyDescent="0.55000000000000004"/>
    <row r="28111" x14ac:dyDescent="0.55000000000000004"/>
    <row r="28112" x14ac:dyDescent="0.55000000000000004"/>
    <row r="28113" x14ac:dyDescent="0.55000000000000004"/>
    <row r="28114" x14ac:dyDescent="0.55000000000000004"/>
    <row r="28115" x14ac:dyDescent="0.55000000000000004"/>
    <row r="28116" x14ac:dyDescent="0.55000000000000004"/>
    <row r="28117" x14ac:dyDescent="0.55000000000000004"/>
    <row r="28118" x14ac:dyDescent="0.55000000000000004"/>
    <row r="28119" x14ac:dyDescent="0.55000000000000004"/>
    <row r="28120" x14ac:dyDescent="0.55000000000000004"/>
    <row r="28121" x14ac:dyDescent="0.55000000000000004"/>
    <row r="28122" x14ac:dyDescent="0.55000000000000004"/>
    <row r="28123" x14ac:dyDescent="0.55000000000000004"/>
    <row r="28124" x14ac:dyDescent="0.55000000000000004"/>
    <row r="28125" x14ac:dyDescent="0.55000000000000004"/>
    <row r="28126" x14ac:dyDescent="0.55000000000000004"/>
    <row r="28127" x14ac:dyDescent="0.55000000000000004"/>
    <row r="28128" x14ac:dyDescent="0.55000000000000004"/>
    <row r="28129" x14ac:dyDescent="0.55000000000000004"/>
    <row r="28130" x14ac:dyDescent="0.55000000000000004"/>
    <row r="28131" x14ac:dyDescent="0.55000000000000004"/>
    <row r="28132" x14ac:dyDescent="0.55000000000000004"/>
    <row r="28133" x14ac:dyDescent="0.55000000000000004"/>
    <row r="28134" x14ac:dyDescent="0.55000000000000004"/>
    <row r="28135" x14ac:dyDescent="0.55000000000000004"/>
    <row r="28136" x14ac:dyDescent="0.55000000000000004"/>
    <row r="28137" x14ac:dyDescent="0.55000000000000004"/>
    <row r="28138" x14ac:dyDescent="0.55000000000000004"/>
    <row r="28139" x14ac:dyDescent="0.55000000000000004"/>
    <row r="28140" x14ac:dyDescent="0.55000000000000004"/>
    <row r="28141" x14ac:dyDescent="0.55000000000000004"/>
    <row r="28142" x14ac:dyDescent="0.55000000000000004"/>
    <row r="28143" x14ac:dyDescent="0.55000000000000004"/>
    <row r="28144" x14ac:dyDescent="0.55000000000000004"/>
    <row r="28145" x14ac:dyDescent="0.55000000000000004"/>
    <row r="28146" x14ac:dyDescent="0.55000000000000004"/>
    <row r="28147" x14ac:dyDescent="0.55000000000000004"/>
    <row r="28148" x14ac:dyDescent="0.55000000000000004"/>
    <row r="28149" x14ac:dyDescent="0.55000000000000004"/>
    <row r="28150" x14ac:dyDescent="0.55000000000000004"/>
    <row r="28151" x14ac:dyDescent="0.55000000000000004"/>
    <row r="28152" x14ac:dyDescent="0.55000000000000004"/>
    <row r="28153" x14ac:dyDescent="0.55000000000000004"/>
    <row r="28154" x14ac:dyDescent="0.55000000000000004"/>
    <row r="28155" x14ac:dyDescent="0.55000000000000004"/>
    <row r="28156" x14ac:dyDescent="0.55000000000000004"/>
    <row r="28157" x14ac:dyDescent="0.55000000000000004"/>
    <row r="28158" x14ac:dyDescent="0.55000000000000004"/>
    <row r="28159" x14ac:dyDescent="0.55000000000000004"/>
    <row r="28160" x14ac:dyDescent="0.55000000000000004"/>
    <row r="28161" x14ac:dyDescent="0.55000000000000004"/>
    <row r="28162" x14ac:dyDescent="0.55000000000000004"/>
    <row r="28163" x14ac:dyDescent="0.55000000000000004"/>
    <row r="28164" x14ac:dyDescent="0.55000000000000004"/>
    <row r="28165" x14ac:dyDescent="0.55000000000000004"/>
    <row r="28166" x14ac:dyDescent="0.55000000000000004"/>
    <row r="28167" x14ac:dyDescent="0.55000000000000004"/>
    <row r="28168" x14ac:dyDescent="0.55000000000000004"/>
    <row r="28169" x14ac:dyDescent="0.55000000000000004"/>
    <row r="28170" x14ac:dyDescent="0.55000000000000004"/>
    <row r="28171" x14ac:dyDescent="0.55000000000000004"/>
    <row r="28172" x14ac:dyDescent="0.55000000000000004"/>
    <row r="28173" x14ac:dyDescent="0.55000000000000004"/>
    <row r="28174" x14ac:dyDescent="0.55000000000000004"/>
    <row r="28175" x14ac:dyDescent="0.55000000000000004"/>
    <row r="28176" x14ac:dyDescent="0.55000000000000004"/>
    <row r="28177" x14ac:dyDescent="0.55000000000000004"/>
    <row r="28178" x14ac:dyDescent="0.55000000000000004"/>
    <row r="28179" x14ac:dyDescent="0.55000000000000004"/>
    <row r="28180" x14ac:dyDescent="0.55000000000000004"/>
    <row r="28181" x14ac:dyDescent="0.55000000000000004"/>
    <row r="28182" x14ac:dyDescent="0.55000000000000004"/>
    <row r="28183" x14ac:dyDescent="0.55000000000000004"/>
    <row r="28184" x14ac:dyDescent="0.55000000000000004"/>
    <row r="28185" x14ac:dyDescent="0.55000000000000004"/>
    <row r="28186" x14ac:dyDescent="0.55000000000000004"/>
    <row r="28187" x14ac:dyDescent="0.55000000000000004"/>
    <row r="28188" x14ac:dyDescent="0.55000000000000004"/>
    <row r="28189" x14ac:dyDescent="0.55000000000000004"/>
    <row r="28190" x14ac:dyDescent="0.55000000000000004"/>
    <row r="28191" x14ac:dyDescent="0.55000000000000004"/>
    <row r="28192" x14ac:dyDescent="0.55000000000000004"/>
    <row r="28193" x14ac:dyDescent="0.55000000000000004"/>
    <row r="28194" x14ac:dyDescent="0.55000000000000004"/>
    <row r="28195" x14ac:dyDescent="0.55000000000000004"/>
    <row r="28196" x14ac:dyDescent="0.55000000000000004"/>
    <row r="28197" x14ac:dyDescent="0.55000000000000004"/>
    <row r="28198" x14ac:dyDescent="0.55000000000000004"/>
    <row r="28199" x14ac:dyDescent="0.55000000000000004"/>
    <row r="28200" x14ac:dyDescent="0.55000000000000004"/>
    <row r="28201" x14ac:dyDescent="0.55000000000000004"/>
    <row r="28202" x14ac:dyDescent="0.55000000000000004"/>
    <row r="28203" x14ac:dyDescent="0.55000000000000004"/>
    <row r="28204" x14ac:dyDescent="0.55000000000000004"/>
    <row r="28205" x14ac:dyDescent="0.55000000000000004"/>
    <row r="28206" x14ac:dyDescent="0.55000000000000004"/>
    <row r="28207" x14ac:dyDescent="0.55000000000000004"/>
    <row r="28208" x14ac:dyDescent="0.55000000000000004"/>
    <row r="28209" x14ac:dyDescent="0.55000000000000004"/>
    <row r="28210" x14ac:dyDescent="0.55000000000000004"/>
    <row r="28211" x14ac:dyDescent="0.55000000000000004"/>
    <row r="28212" x14ac:dyDescent="0.55000000000000004"/>
    <row r="28213" x14ac:dyDescent="0.55000000000000004"/>
    <row r="28214" x14ac:dyDescent="0.55000000000000004"/>
    <row r="28215" x14ac:dyDescent="0.55000000000000004"/>
    <row r="28216" x14ac:dyDescent="0.55000000000000004"/>
    <row r="28217" x14ac:dyDescent="0.55000000000000004"/>
    <row r="28218" x14ac:dyDescent="0.55000000000000004"/>
    <row r="28219" x14ac:dyDescent="0.55000000000000004"/>
    <row r="28220" x14ac:dyDescent="0.55000000000000004"/>
    <row r="28221" x14ac:dyDescent="0.55000000000000004"/>
    <row r="28222" x14ac:dyDescent="0.55000000000000004"/>
    <row r="28223" x14ac:dyDescent="0.55000000000000004"/>
    <row r="28224" x14ac:dyDescent="0.55000000000000004"/>
    <row r="28225" x14ac:dyDescent="0.55000000000000004"/>
    <row r="28226" x14ac:dyDescent="0.55000000000000004"/>
    <row r="28227" x14ac:dyDescent="0.55000000000000004"/>
    <row r="28228" x14ac:dyDescent="0.55000000000000004"/>
    <row r="28229" x14ac:dyDescent="0.55000000000000004"/>
    <row r="28230" x14ac:dyDescent="0.55000000000000004"/>
    <row r="28231" x14ac:dyDescent="0.55000000000000004"/>
    <row r="28232" x14ac:dyDescent="0.55000000000000004"/>
    <row r="28233" x14ac:dyDescent="0.55000000000000004"/>
    <row r="28234" x14ac:dyDescent="0.55000000000000004"/>
    <row r="28235" x14ac:dyDescent="0.55000000000000004"/>
    <row r="28236" x14ac:dyDescent="0.55000000000000004"/>
    <row r="28237" x14ac:dyDescent="0.55000000000000004"/>
    <row r="28238" x14ac:dyDescent="0.55000000000000004"/>
    <row r="28239" x14ac:dyDescent="0.55000000000000004"/>
    <row r="28240" x14ac:dyDescent="0.55000000000000004"/>
    <row r="28241" x14ac:dyDescent="0.55000000000000004"/>
    <row r="28242" x14ac:dyDescent="0.55000000000000004"/>
    <row r="28243" x14ac:dyDescent="0.55000000000000004"/>
    <row r="28244" x14ac:dyDescent="0.55000000000000004"/>
    <row r="28245" x14ac:dyDescent="0.55000000000000004"/>
    <row r="28246" x14ac:dyDescent="0.55000000000000004"/>
    <row r="28247" x14ac:dyDescent="0.55000000000000004"/>
    <row r="28248" x14ac:dyDescent="0.55000000000000004"/>
    <row r="28249" x14ac:dyDescent="0.55000000000000004"/>
    <row r="28250" x14ac:dyDescent="0.55000000000000004"/>
    <row r="28251" x14ac:dyDescent="0.55000000000000004"/>
    <row r="28252" x14ac:dyDescent="0.55000000000000004"/>
    <row r="28253" x14ac:dyDescent="0.55000000000000004"/>
    <row r="28254" x14ac:dyDescent="0.55000000000000004"/>
    <row r="28255" x14ac:dyDescent="0.55000000000000004"/>
    <row r="28256" x14ac:dyDescent="0.55000000000000004"/>
    <row r="28257" x14ac:dyDescent="0.55000000000000004"/>
    <row r="28258" x14ac:dyDescent="0.55000000000000004"/>
    <row r="28259" x14ac:dyDescent="0.55000000000000004"/>
    <row r="28260" x14ac:dyDescent="0.55000000000000004"/>
    <row r="28261" x14ac:dyDescent="0.55000000000000004"/>
    <row r="28262" x14ac:dyDescent="0.55000000000000004"/>
    <row r="28263" x14ac:dyDescent="0.55000000000000004"/>
    <row r="28264" x14ac:dyDescent="0.55000000000000004"/>
    <row r="28265" x14ac:dyDescent="0.55000000000000004"/>
    <row r="28266" x14ac:dyDescent="0.55000000000000004"/>
    <row r="28267" x14ac:dyDescent="0.55000000000000004"/>
    <row r="28268" x14ac:dyDescent="0.55000000000000004"/>
    <row r="28269" x14ac:dyDescent="0.55000000000000004"/>
    <row r="28270" x14ac:dyDescent="0.55000000000000004"/>
    <row r="28271" x14ac:dyDescent="0.55000000000000004"/>
    <row r="28272" x14ac:dyDescent="0.55000000000000004"/>
    <row r="28273" x14ac:dyDescent="0.55000000000000004"/>
    <row r="28274" x14ac:dyDescent="0.55000000000000004"/>
    <row r="28275" x14ac:dyDescent="0.55000000000000004"/>
    <row r="28276" x14ac:dyDescent="0.55000000000000004"/>
    <row r="28277" x14ac:dyDescent="0.55000000000000004"/>
    <row r="28278" x14ac:dyDescent="0.55000000000000004"/>
    <row r="28279" x14ac:dyDescent="0.55000000000000004"/>
    <row r="28280" x14ac:dyDescent="0.55000000000000004"/>
    <row r="28281" x14ac:dyDescent="0.55000000000000004"/>
    <row r="28282" x14ac:dyDescent="0.55000000000000004"/>
    <row r="28283" x14ac:dyDescent="0.55000000000000004"/>
    <row r="28284" x14ac:dyDescent="0.55000000000000004"/>
    <row r="28285" x14ac:dyDescent="0.55000000000000004"/>
    <row r="28286" x14ac:dyDescent="0.55000000000000004"/>
    <row r="28287" x14ac:dyDescent="0.55000000000000004"/>
    <row r="28288" x14ac:dyDescent="0.55000000000000004"/>
    <row r="28289" x14ac:dyDescent="0.55000000000000004"/>
    <row r="28290" x14ac:dyDescent="0.55000000000000004"/>
    <row r="28291" x14ac:dyDescent="0.55000000000000004"/>
    <row r="28292" x14ac:dyDescent="0.55000000000000004"/>
    <row r="28293" x14ac:dyDescent="0.55000000000000004"/>
    <row r="28294" x14ac:dyDescent="0.55000000000000004"/>
    <row r="28295" x14ac:dyDescent="0.55000000000000004"/>
    <row r="28296" x14ac:dyDescent="0.55000000000000004"/>
    <row r="28297" x14ac:dyDescent="0.55000000000000004"/>
    <row r="28298" x14ac:dyDescent="0.55000000000000004"/>
    <row r="28299" x14ac:dyDescent="0.55000000000000004"/>
    <row r="28300" x14ac:dyDescent="0.55000000000000004"/>
    <row r="28301" x14ac:dyDescent="0.55000000000000004"/>
    <row r="28302" x14ac:dyDescent="0.55000000000000004"/>
    <row r="28303" x14ac:dyDescent="0.55000000000000004"/>
    <row r="28304" x14ac:dyDescent="0.55000000000000004"/>
    <row r="28305" x14ac:dyDescent="0.55000000000000004"/>
    <row r="28306" x14ac:dyDescent="0.55000000000000004"/>
    <row r="28307" x14ac:dyDescent="0.55000000000000004"/>
    <row r="28308" x14ac:dyDescent="0.55000000000000004"/>
    <row r="28309" x14ac:dyDescent="0.55000000000000004"/>
    <row r="28310" x14ac:dyDescent="0.55000000000000004"/>
    <row r="28311" x14ac:dyDescent="0.55000000000000004"/>
    <row r="28312" x14ac:dyDescent="0.55000000000000004"/>
    <row r="28313" x14ac:dyDescent="0.55000000000000004"/>
    <row r="28314" x14ac:dyDescent="0.55000000000000004"/>
    <row r="28315" x14ac:dyDescent="0.55000000000000004"/>
    <row r="28316" x14ac:dyDescent="0.55000000000000004"/>
    <row r="28317" x14ac:dyDescent="0.55000000000000004"/>
    <row r="28318" x14ac:dyDescent="0.55000000000000004"/>
    <row r="28319" x14ac:dyDescent="0.55000000000000004"/>
    <row r="28320" x14ac:dyDescent="0.55000000000000004"/>
    <row r="28321" x14ac:dyDescent="0.55000000000000004"/>
    <row r="28322" x14ac:dyDescent="0.55000000000000004"/>
    <row r="28323" x14ac:dyDescent="0.55000000000000004"/>
    <row r="28324" x14ac:dyDescent="0.55000000000000004"/>
    <row r="28325" x14ac:dyDescent="0.55000000000000004"/>
    <row r="28326" x14ac:dyDescent="0.55000000000000004"/>
    <row r="28327" x14ac:dyDescent="0.55000000000000004"/>
    <row r="28328" x14ac:dyDescent="0.55000000000000004"/>
    <row r="28329" x14ac:dyDescent="0.55000000000000004"/>
    <row r="28330" x14ac:dyDescent="0.55000000000000004"/>
    <row r="28331" x14ac:dyDescent="0.55000000000000004"/>
    <row r="28332" x14ac:dyDescent="0.55000000000000004"/>
    <row r="28333" x14ac:dyDescent="0.55000000000000004"/>
    <row r="28334" x14ac:dyDescent="0.55000000000000004"/>
    <row r="28335" x14ac:dyDescent="0.55000000000000004"/>
    <row r="28336" x14ac:dyDescent="0.55000000000000004"/>
    <row r="28337" x14ac:dyDescent="0.55000000000000004"/>
    <row r="28338" x14ac:dyDescent="0.55000000000000004"/>
    <row r="28339" x14ac:dyDescent="0.55000000000000004"/>
    <row r="28340" x14ac:dyDescent="0.55000000000000004"/>
    <row r="28341" x14ac:dyDescent="0.55000000000000004"/>
    <row r="28342" x14ac:dyDescent="0.55000000000000004"/>
    <row r="28343" x14ac:dyDescent="0.55000000000000004"/>
    <row r="28344" x14ac:dyDescent="0.55000000000000004"/>
    <row r="28345" x14ac:dyDescent="0.55000000000000004"/>
    <row r="28346" x14ac:dyDescent="0.55000000000000004"/>
    <row r="28347" x14ac:dyDescent="0.55000000000000004"/>
    <row r="28348" x14ac:dyDescent="0.55000000000000004"/>
    <row r="28349" x14ac:dyDescent="0.55000000000000004"/>
    <row r="28350" x14ac:dyDescent="0.55000000000000004"/>
    <row r="28351" x14ac:dyDescent="0.55000000000000004"/>
    <row r="28352" x14ac:dyDescent="0.55000000000000004"/>
    <row r="28353" x14ac:dyDescent="0.55000000000000004"/>
    <row r="28354" x14ac:dyDescent="0.55000000000000004"/>
    <row r="28355" x14ac:dyDescent="0.55000000000000004"/>
    <row r="28356" x14ac:dyDescent="0.55000000000000004"/>
    <row r="28357" x14ac:dyDescent="0.55000000000000004"/>
    <row r="28358" x14ac:dyDescent="0.55000000000000004"/>
    <row r="28359" x14ac:dyDescent="0.55000000000000004"/>
    <row r="28360" x14ac:dyDescent="0.55000000000000004"/>
    <row r="28361" x14ac:dyDescent="0.55000000000000004"/>
    <row r="28362" x14ac:dyDescent="0.55000000000000004"/>
    <row r="28363" x14ac:dyDescent="0.55000000000000004"/>
    <row r="28364" x14ac:dyDescent="0.55000000000000004"/>
    <row r="28365" x14ac:dyDescent="0.55000000000000004"/>
    <row r="28366" x14ac:dyDescent="0.55000000000000004"/>
    <row r="28367" x14ac:dyDescent="0.55000000000000004"/>
    <row r="28368" x14ac:dyDescent="0.55000000000000004"/>
    <row r="28369" x14ac:dyDescent="0.55000000000000004"/>
    <row r="28370" x14ac:dyDescent="0.55000000000000004"/>
    <row r="28371" x14ac:dyDescent="0.55000000000000004"/>
    <row r="28372" x14ac:dyDescent="0.55000000000000004"/>
    <row r="28373" x14ac:dyDescent="0.55000000000000004"/>
    <row r="28374" x14ac:dyDescent="0.55000000000000004"/>
    <row r="28375" x14ac:dyDescent="0.55000000000000004"/>
    <row r="28376" x14ac:dyDescent="0.55000000000000004"/>
    <row r="28377" x14ac:dyDescent="0.55000000000000004"/>
    <row r="28378" x14ac:dyDescent="0.55000000000000004"/>
    <row r="28379" x14ac:dyDescent="0.55000000000000004"/>
    <row r="28380" x14ac:dyDescent="0.55000000000000004"/>
    <row r="28381" x14ac:dyDescent="0.55000000000000004"/>
    <row r="28382" x14ac:dyDescent="0.55000000000000004"/>
    <row r="28383" x14ac:dyDescent="0.55000000000000004"/>
    <row r="28384" x14ac:dyDescent="0.55000000000000004"/>
    <row r="28385" x14ac:dyDescent="0.55000000000000004"/>
    <row r="28386" x14ac:dyDescent="0.55000000000000004"/>
    <row r="28387" x14ac:dyDescent="0.55000000000000004"/>
    <row r="28388" x14ac:dyDescent="0.55000000000000004"/>
    <row r="28389" x14ac:dyDescent="0.55000000000000004"/>
    <row r="28390" x14ac:dyDescent="0.55000000000000004"/>
    <row r="28391" x14ac:dyDescent="0.55000000000000004"/>
    <row r="28392" x14ac:dyDescent="0.55000000000000004"/>
    <row r="28393" x14ac:dyDescent="0.55000000000000004"/>
    <row r="28394" x14ac:dyDescent="0.55000000000000004"/>
    <row r="28395" x14ac:dyDescent="0.55000000000000004"/>
    <row r="28396" x14ac:dyDescent="0.55000000000000004"/>
    <row r="28397" x14ac:dyDescent="0.55000000000000004"/>
    <row r="28398" x14ac:dyDescent="0.55000000000000004"/>
    <row r="28399" x14ac:dyDescent="0.55000000000000004"/>
    <row r="28400" x14ac:dyDescent="0.55000000000000004"/>
    <row r="28401" x14ac:dyDescent="0.55000000000000004"/>
    <row r="28402" x14ac:dyDescent="0.55000000000000004"/>
    <row r="28403" x14ac:dyDescent="0.55000000000000004"/>
    <row r="28404" x14ac:dyDescent="0.55000000000000004"/>
    <row r="28405" x14ac:dyDescent="0.55000000000000004"/>
    <row r="28406" x14ac:dyDescent="0.55000000000000004"/>
    <row r="28407" x14ac:dyDescent="0.55000000000000004"/>
    <row r="28408" x14ac:dyDescent="0.55000000000000004"/>
    <row r="28409" x14ac:dyDescent="0.55000000000000004"/>
    <row r="28410" x14ac:dyDescent="0.55000000000000004"/>
    <row r="28411" x14ac:dyDescent="0.55000000000000004"/>
    <row r="28412" x14ac:dyDescent="0.55000000000000004"/>
    <row r="28413" x14ac:dyDescent="0.55000000000000004"/>
    <row r="28414" x14ac:dyDescent="0.55000000000000004"/>
    <row r="28415" x14ac:dyDescent="0.55000000000000004"/>
    <row r="28416" x14ac:dyDescent="0.55000000000000004"/>
    <row r="28417" x14ac:dyDescent="0.55000000000000004"/>
    <row r="28418" x14ac:dyDescent="0.55000000000000004"/>
    <row r="28419" x14ac:dyDescent="0.55000000000000004"/>
    <row r="28420" x14ac:dyDescent="0.55000000000000004"/>
    <row r="28421" x14ac:dyDescent="0.55000000000000004"/>
    <row r="28422" x14ac:dyDescent="0.55000000000000004"/>
    <row r="28423" x14ac:dyDescent="0.55000000000000004"/>
    <row r="28424" x14ac:dyDescent="0.55000000000000004"/>
    <row r="28425" x14ac:dyDescent="0.55000000000000004"/>
    <row r="28426" x14ac:dyDescent="0.55000000000000004"/>
    <row r="28427" x14ac:dyDescent="0.55000000000000004"/>
    <row r="28428" x14ac:dyDescent="0.55000000000000004"/>
    <row r="28429" x14ac:dyDescent="0.55000000000000004"/>
    <row r="28430" x14ac:dyDescent="0.55000000000000004"/>
    <row r="28431" x14ac:dyDescent="0.55000000000000004"/>
    <row r="28432" x14ac:dyDescent="0.55000000000000004"/>
    <row r="28433" x14ac:dyDescent="0.55000000000000004"/>
    <row r="28434" x14ac:dyDescent="0.55000000000000004"/>
    <row r="28435" x14ac:dyDescent="0.55000000000000004"/>
    <row r="28436" x14ac:dyDescent="0.55000000000000004"/>
    <row r="28437" x14ac:dyDescent="0.55000000000000004"/>
    <row r="28438" x14ac:dyDescent="0.55000000000000004"/>
    <row r="28439" x14ac:dyDescent="0.55000000000000004"/>
    <row r="28440" x14ac:dyDescent="0.55000000000000004"/>
    <row r="28441" x14ac:dyDescent="0.55000000000000004"/>
    <row r="28442" x14ac:dyDescent="0.55000000000000004"/>
    <row r="28443" x14ac:dyDescent="0.55000000000000004"/>
    <row r="28444" x14ac:dyDescent="0.55000000000000004"/>
    <row r="28445" x14ac:dyDescent="0.55000000000000004"/>
    <row r="28446" x14ac:dyDescent="0.55000000000000004"/>
    <row r="28447" x14ac:dyDescent="0.55000000000000004"/>
    <row r="28448" x14ac:dyDescent="0.55000000000000004"/>
    <row r="28449" x14ac:dyDescent="0.55000000000000004"/>
    <row r="28450" x14ac:dyDescent="0.55000000000000004"/>
    <row r="28451" x14ac:dyDescent="0.55000000000000004"/>
    <row r="28452" x14ac:dyDescent="0.55000000000000004"/>
    <row r="28453" x14ac:dyDescent="0.55000000000000004"/>
    <row r="28454" x14ac:dyDescent="0.55000000000000004"/>
    <row r="28455" x14ac:dyDescent="0.55000000000000004"/>
    <row r="28456" x14ac:dyDescent="0.55000000000000004"/>
    <row r="28457" x14ac:dyDescent="0.55000000000000004"/>
    <row r="28458" x14ac:dyDescent="0.55000000000000004"/>
    <row r="28459" x14ac:dyDescent="0.55000000000000004"/>
    <row r="28460" x14ac:dyDescent="0.55000000000000004"/>
    <row r="28461" x14ac:dyDescent="0.55000000000000004"/>
    <row r="28462" x14ac:dyDescent="0.55000000000000004"/>
    <row r="28463" x14ac:dyDescent="0.55000000000000004"/>
    <row r="28464" x14ac:dyDescent="0.55000000000000004"/>
    <row r="28465" x14ac:dyDescent="0.55000000000000004"/>
    <row r="28466" x14ac:dyDescent="0.55000000000000004"/>
    <row r="28467" x14ac:dyDescent="0.55000000000000004"/>
    <row r="28468" x14ac:dyDescent="0.55000000000000004"/>
    <row r="28469" x14ac:dyDescent="0.55000000000000004"/>
    <row r="28470" x14ac:dyDescent="0.55000000000000004"/>
    <row r="28471" x14ac:dyDescent="0.55000000000000004"/>
    <row r="28472" x14ac:dyDescent="0.55000000000000004"/>
    <row r="28473" x14ac:dyDescent="0.55000000000000004"/>
    <row r="28474" x14ac:dyDescent="0.55000000000000004"/>
    <row r="28475" x14ac:dyDescent="0.55000000000000004"/>
    <row r="28476" x14ac:dyDescent="0.55000000000000004"/>
    <row r="28477" x14ac:dyDescent="0.55000000000000004"/>
    <row r="28478" x14ac:dyDescent="0.55000000000000004"/>
    <row r="28479" x14ac:dyDescent="0.55000000000000004"/>
    <row r="28480" x14ac:dyDescent="0.55000000000000004"/>
    <row r="28481" x14ac:dyDescent="0.55000000000000004"/>
    <row r="28482" x14ac:dyDescent="0.55000000000000004"/>
    <row r="28483" x14ac:dyDescent="0.55000000000000004"/>
    <row r="28484" x14ac:dyDescent="0.55000000000000004"/>
    <row r="28485" x14ac:dyDescent="0.55000000000000004"/>
    <row r="28486" x14ac:dyDescent="0.55000000000000004"/>
    <row r="28487" x14ac:dyDescent="0.55000000000000004"/>
    <row r="28488" x14ac:dyDescent="0.55000000000000004"/>
    <row r="28489" x14ac:dyDescent="0.55000000000000004"/>
    <row r="28490" x14ac:dyDescent="0.55000000000000004"/>
    <row r="28491" x14ac:dyDescent="0.55000000000000004"/>
    <row r="28492" x14ac:dyDescent="0.55000000000000004"/>
    <row r="28493" x14ac:dyDescent="0.55000000000000004"/>
    <row r="28494" x14ac:dyDescent="0.55000000000000004"/>
    <row r="28495" x14ac:dyDescent="0.55000000000000004"/>
    <row r="28496" x14ac:dyDescent="0.55000000000000004"/>
    <row r="28497" x14ac:dyDescent="0.55000000000000004"/>
    <row r="28498" x14ac:dyDescent="0.55000000000000004"/>
    <row r="28499" x14ac:dyDescent="0.55000000000000004"/>
    <row r="28500" x14ac:dyDescent="0.55000000000000004"/>
    <row r="28501" x14ac:dyDescent="0.55000000000000004"/>
    <row r="28502" x14ac:dyDescent="0.55000000000000004"/>
    <row r="28503" x14ac:dyDescent="0.55000000000000004"/>
    <row r="28504" x14ac:dyDescent="0.55000000000000004"/>
    <row r="28505" x14ac:dyDescent="0.55000000000000004"/>
    <row r="28506" x14ac:dyDescent="0.55000000000000004"/>
    <row r="28507" x14ac:dyDescent="0.55000000000000004"/>
    <row r="28508" x14ac:dyDescent="0.55000000000000004"/>
    <row r="28509" x14ac:dyDescent="0.55000000000000004"/>
    <row r="28510" x14ac:dyDescent="0.55000000000000004"/>
    <row r="28511" x14ac:dyDescent="0.55000000000000004"/>
    <row r="28512" x14ac:dyDescent="0.55000000000000004"/>
    <row r="28513" x14ac:dyDescent="0.55000000000000004"/>
    <row r="28514" x14ac:dyDescent="0.55000000000000004"/>
    <row r="28515" x14ac:dyDescent="0.55000000000000004"/>
    <row r="28516" x14ac:dyDescent="0.55000000000000004"/>
    <row r="28517" x14ac:dyDescent="0.55000000000000004"/>
    <row r="28518" x14ac:dyDescent="0.55000000000000004"/>
    <row r="28519" x14ac:dyDescent="0.55000000000000004"/>
    <row r="28520" x14ac:dyDescent="0.55000000000000004"/>
    <row r="28521" x14ac:dyDescent="0.55000000000000004"/>
    <row r="28522" x14ac:dyDescent="0.55000000000000004"/>
    <row r="28523" x14ac:dyDescent="0.55000000000000004"/>
    <row r="28524" x14ac:dyDescent="0.55000000000000004"/>
    <row r="28525" x14ac:dyDescent="0.55000000000000004"/>
    <row r="28526" x14ac:dyDescent="0.55000000000000004"/>
    <row r="28527" x14ac:dyDescent="0.55000000000000004"/>
    <row r="28528" x14ac:dyDescent="0.55000000000000004"/>
    <row r="28529" x14ac:dyDescent="0.55000000000000004"/>
    <row r="28530" x14ac:dyDescent="0.55000000000000004"/>
    <row r="28531" x14ac:dyDescent="0.55000000000000004"/>
    <row r="28532" x14ac:dyDescent="0.55000000000000004"/>
    <row r="28533" x14ac:dyDescent="0.55000000000000004"/>
    <row r="28534" x14ac:dyDescent="0.55000000000000004"/>
    <row r="28535" x14ac:dyDescent="0.55000000000000004"/>
    <row r="28536" x14ac:dyDescent="0.55000000000000004"/>
    <row r="28537" x14ac:dyDescent="0.55000000000000004"/>
    <row r="28538" x14ac:dyDescent="0.55000000000000004"/>
    <row r="28539" x14ac:dyDescent="0.55000000000000004"/>
    <row r="28540" x14ac:dyDescent="0.55000000000000004"/>
    <row r="28541" x14ac:dyDescent="0.55000000000000004"/>
    <row r="28542" x14ac:dyDescent="0.55000000000000004"/>
    <row r="28543" x14ac:dyDescent="0.55000000000000004"/>
    <row r="28544" x14ac:dyDescent="0.55000000000000004"/>
    <row r="28545" x14ac:dyDescent="0.55000000000000004"/>
    <row r="28546" x14ac:dyDescent="0.55000000000000004"/>
    <row r="28547" x14ac:dyDescent="0.55000000000000004"/>
    <row r="28548" x14ac:dyDescent="0.55000000000000004"/>
    <row r="28549" x14ac:dyDescent="0.55000000000000004"/>
    <row r="28550" x14ac:dyDescent="0.55000000000000004"/>
    <row r="28551" x14ac:dyDescent="0.55000000000000004"/>
    <row r="28552" x14ac:dyDescent="0.55000000000000004"/>
    <row r="28553" x14ac:dyDescent="0.55000000000000004"/>
    <row r="28554" x14ac:dyDescent="0.55000000000000004"/>
    <row r="28555" x14ac:dyDescent="0.55000000000000004"/>
    <row r="28556" x14ac:dyDescent="0.55000000000000004"/>
    <row r="28557" x14ac:dyDescent="0.55000000000000004"/>
    <row r="28558" x14ac:dyDescent="0.55000000000000004"/>
    <row r="28559" x14ac:dyDescent="0.55000000000000004"/>
    <row r="28560" x14ac:dyDescent="0.55000000000000004"/>
    <row r="28561" x14ac:dyDescent="0.55000000000000004"/>
    <row r="28562" x14ac:dyDescent="0.55000000000000004"/>
    <row r="28563" x14ac:dyDescent="0.55000000000000004"/>
    <row r="28564" x14ac:dyDescent="0.55000000000000004"/>
    <row r="28565" x14ac:dyDescent="0.55000000000000004"/>
    <row r="28566" x14ac:dyDescent="0.55000000000000004"/>
    <row r="28567" x14ac:dyDescent="0.55000000000000004"/>
    <row r="28568" x14ac:dyDescent="0.55000000000000004"/>
    <row r="28569" x14ac:dyDescent="0.55000000000000004"/>
    <row r="28570" x14ac:dyDescent="0.55000000000000004"/>
    <row r="28571" x14ac:dyDescent="0.55000000000000004"/>
    <row r="28572" x14ac:dyDescent="0.55000000000000004"/>
    <row r="28573" x14ac:dyDescent="0.55000000000000004"/>
    <row r="28574" x14ac:dyDescent="0.55000000000000004"/>
    <row r="28575" x14ac:dyDescent="0.55000000000000004"/>
    <row r="28576" x14ac:dyDescent="0.55000000000000004"/>
    <row r="28577" x14ac:dyDescent="0.55000000000000004"/>
    <row r="28578" x14ac:dyDescent="0.55000000000000004"/>
    <row r="28579" x14ac:dyDescent="0.55000000000000004"/>
    <row r="28580" x14ac:dyDescent="0.55000000000000004"/>
    <row r="28581" x14ac:dyDescent="0.55000000000000004"/>
    <row r="28582" x14ac:dyDescent="0.55000000000000004"/>
    <row r="28583" x14ac:dyDescent="0.55000000000000004"/>
    <row r="28584" x14ac:dyDescent="0.55000000000000004"/>
    <row r="28585" x14ac:dyDescent="0.55000000000000004"/>
    <row r="28586" x14ac:dyDescent="0.55000000000000004"/>
    <row r="28587" x14ac:dyDescent="0.55000000000000004"/>
    <row r="28588" x14ac:dyDescent="0.55000000000000004"/>
    <row r="28589" x14ac:dyDescent="0.55000000000000004"/>
    <row r="28590" x14ac:dyDescent="0.55000000000000004"/>
    <row r="28591" x14ac:dyDescent="0.55000000000000004"/>
    <row r="28592" x14ac:dyDescent="0.55000000000000004"/>
    <row r="28593" x14ac:dyDescent="0.55000000000000004"/>
    <row r="28594" x14ac:dyDescent="0.55000000000000004"/>
    <row r="28595" x14ac:dyDescent="0.55000000000000004"/>
    <row r="28596" x14ac:dyDescent="0.55000000000000004"/>
    <row r="28597" x14ac:dyDescent="0.55000000000000004"/>
    <row r="28598" x14ac:dyDescent="0.55000000000000004"/>
    <row r="28599" x14ac:dyDescent="0.55000000000000004"/>
    <row r="28600" x14ac:dyDescent="0.55000000000000004"/>
    <row r="28601" x14ac:dyDescent="0.55000000000000004"/>
    <row r="28602" x14ac:dyDescent="0.55000000000000004"/>
    <row r="28603" x14ac:dyDescent="0.55000000000000004"/>
    <row r="28604" x14ac:dyDescent="0.55000000000000004"/>
    <row r="28605" x14ac:dyDescent="0.55000000000000004"/>
    <row r="28606" x14ac:dyDescent="0.55000000000000004"/>
    <row r="28607" x14ac:dyDescent="0.55000000000000004"/>
    <row r="28608" x14ac:dyDescent="0.55000000000000004"/>
    <row r="28609" x14ac:dyDescent="0.55000000000000004"/>
    <row r="28610" x14ac:dyDescent="0.55000000000000004"/>
    <row r="28611" x14ac:dyDescent="0.55000000000000004"/>
    <row r="28612" x14ac:dyDescent="0.55000000000000004"/>
    <row r="28613" x14ac:dyDescent="0.55000000000000004"/>
    <row r="28614" x14ac:dyDescent="0.55000000000000004"/>
    <row r="28615" x14ac:dyDescent="0.55000000000000004"/>
    <row r="28616" x14ac:dyDescent="0.55000000000000004"/>
    <row r="28617" x14ac:dyDescent="0.55000000000000004"/>
    <row r="28618" x14ac:dyDescent="0.55000000000000004"/>
    <row r="28619" x14ac:dyDescent="0.55000000000000004"/>
    <row r="28620" x14ac:dyDescent="0.55000000000000004"/>
    <row r="28621" x14ac:dyDescent="0.55000000000000004"/>
    <row r="28622" x14ac:dyDescent="0.55000000000000004"/>
    <row r="28623" x14ac:dyDescent="0.55000000000000004"/>
    <row r="28624" x14ac:dyDescent="0.55000000000000004"/>
    <row r="28625" x14ac:dyDescent="0.55000000000000004"/>
    <row r="28626" x14ac:dyDescent="0.55000000000000004"/>
    <row r="28627" x14ac:dyDescent="0.55000000000000004"/>
    <row r="28628" x14ac:dyDescent="0.55000000000000004"/>
    <row r="28629" x14ac:dyDescent="0.55000000000000004"/>
    <row r="28630" x14ac:dyDescent="0.55000000000000004"/>
    <row r="28631" x14ac:dyDescent="0.55000000000000004"/>
    <row r="28632" x14ac:dyDescent="0.55000000000000004"/>
    <row r="28633" x14ac:dyDescent="0.55000000000000004"/>
    <row r="28634" x14ac:dyDescent="0.55000000000000004"/>
    <row r="28635" x14ac:dyDescent="0.55000000000000004"/>
    <row r="28636" x14ac:dyDescent="0.55000000000000004"/>
    <row r="28637" x14ac:dyDescent="0.55000000000000004"/>
    <row r="28638" x14ac:dyDescent="0.55000000000000004"/>
    <row r="28639" x14ac:dyDescent="0.55000000000000004"/>
    <row r="28640" x14ac:dyDescent="0.55000000000000004"/>
    <row r="28641" x14ac:dyDescent="0.55000000000000004"/>
    <row r="28642" x14ac:dyDescent="0.55000000000000004"/>
    <row r="28643" x14ac:dyDescent="0.55000000000000004"/>
    <row r="28644" x14ac:dyDescent="0.55000000000000004"/>
    <row r="28645" x14ac:dyDescent="0.55000000000000004"/>
    <row r="28646" x14ac:dyDescent="0.55000000000000004"/>
    <row r="28647" x14ac:dyDescent="0.55000000000000004"/>
    <row r="28648" x14ac:dyDescent="0.55000000000000004"/>
    <row r="28649" x14ac:dyDescent="0.55000000000000004"/>
    <row r="28650" x14ac:dyDescent="0.55000000000000004"/>
    <row r="28651" x14ac:dyDescent="0.55000000000000004"/>
    <row r="28652" x14ac:dyDescent="0.55000000000000004"/>
    <row r="28653" x14ac:dyDescent="0.55000000000000004"/>
    <row r="28654" x14ac:dyDescent="0.55000000000000004"/>
    <row r="28655" x14ac:dyDescent="0.55000000000000004"/>
    <row r="28656" x14ac:dyDescent="0.55000000000000004"/>
    <row r="28657" x14ac:dyDescent="0.55000000000000004"/>
    <row r="28658" x14ac:dyDescent="0.55000000000000004"/>
    <row r="28659" x14ac:dyDescent="0.55000000000000004"/>
    <row r="28660" x14ac:dyDescent="0.55000000000000004"/>
    <row r="28661" x14ac:dyDescent="0.55000000000000004"/>
    <row r="28662" x14ac:dyDescent="0.55000000000000004"/>
    <row r="28663" x14ac:dyDescent="0.55000000000000004"/>
    <row r="28664" x14ac:dyDescent="0.55000000000000004"/>
    <row r="28665" x14ac:dyDescent="0.55000000000000004"/>
    <row r="28666" x14ac:dyDescent="0.55000000000000004"/>
    <row r="28667" x14ac:dyDescent="0.55000000000000004"/>
    <row r="28668" x14ac:dyDescent="0.55000000000000004"/>
    <row r="28669" x14ac:dyDescent="0.55000000000000004"/>
    <row r="28670" x14ac:dyDescent="0.55000000000000004"/>
    <row r="28671" x14ac:dyDescent="0.55000000000000004"/>
    <row r="28672" x14ac:dyDescent="0.55000000000000004"/>
    <row r="28673" x14ac:dyDescent="0.55000000000000004"/>
    <row r="28674" x14ac:dyDescent="0.55000000000000004"/>
    <row r="28675" x14ac:dyDescent="0.55000000000000004"/>
    <row r="28676" x14ac:dyDescent="0.55000000000000004"/>
    <row r="28677" x14ac:dyDescent="0.55000000000000004"/>
    <row r="28678" x14ac:dyDescent="0.55000000000000004"/>
    <row r="28679" x14ac:dyDescent="0.55000000000000004"/>
    <row r="28680" x14ac:dyDescent="0.55000000000000004"/>
    <row r="28681" x14ac:dyDescent="0.55000000000000004"/>
    <row r="28682" x14ac:dyDescent="0.55000000000000004"/>
    <row r="28683" x14ac:dyDescent="0.55000000000000004"/>
    <row r="28684" x14ac:dyDescent="0.55000000000000004"/>
    <row r="28685" x14ac:dyDescent="0.55000000000000004"/>
    <row r="28686" x14ac:dyDescent="0.55000000000000004"/>
    <row r="28687" x14ac:dyDescent="0.55000000000000004"/>
    <row r="28688" x14ac:dyDescent="0.55000000000000004"/>
    <row r="28689" x14ac:dyDescent="0.55000000000000004"/>
    <row r="28690" x14ac:dyDescent="0.55000000000000004"/>
    <row r="28691" x14ac:dyDescent="0.55000000000000004"/>
    <row r="28692" x14ac:dyDescent="0.55000000000000004"/>
    <row r="28693" x14ac:dyDescent="0.55000000000000004"/>
    <row r="28694" x14ac:dyDescent="0.55000000000000004"/>
    <row r="28695" x14ac:dyDescent="0.55000000000000004"/>
    <row r="28696" x14ac:dyDescent="0.55000000000000004"/>
    <row r="28697" x14ac:dyDescent="0.55000000000000004"/>
    <row r="28698" x14ac:dyDescent="0.55000000000000004"/>
    <row r="28699" x14ac:dyDescent="0.55000000000000004"/>
    <row r="28700" x14ac:dyDescent="0.55000000000000004"/>
    <row r="28701" x14ac:dyDescent="0.55000000000000004"/>
    <row r="28702" x14ac:dyDescent="0.55000000000000004"/>
    <row r="28703" x14ac:dyDescent="0.55000000000000004"/>
    <row r="28704" x14ac:dyDescent="0.55000000000000004"/>
    <row r="28705" x14ac:dyDescent="0.55000000000000004"/>
    <row r="28706" x14ac:dyDescent="0.55000000000000004"/>
    <row r="28707" x14ac:dyDescent="0.55000000000000004"/>
    <row r="28708" x14ac:dyDescent="0.55000000000000004"/>
    <row r="28709" x14ac:dyDescent="0.55000000000000004"/>
    <row r="28710" x14ac:dyDescent="0.55000000000000004"/>
    <row r="28711" x14ac:dyDescent="0.55000000000000004"/>
    <row r="28712" x14ac:dyDescent="0.55000000000000004"/>
    <row r="28713" x14ac:dyDescent="0.55000000000000004"/>
    <row r="28714" x14ac:dyDescent="0.55000000000000004"/>
    <row r="28715" x14ac:dyDescent="0.55000000000000004"/>
    <row r="28716" x14ac:dyDescent="0.55000000000000004"/>
    <row r="28717" x14ac:dyDescent="0.55000000000000004"/>
    <row r="28718" x14ac:dyDescent="0.55000000000000004"/>
    <row r="28719" x14ac:dyDescent="0.55000000000000004"/>
    <row r="28720" x14ac:dyDescent="0.55000000000000004"/>
    <row r="28721" x14ac:dyDescent="0.55000000000000004"/>
    <row r="28722" x14ac:dyDescent="0.55000000000000004"/>
    <row r="28723" x14ac:dyDescent="0.55000000000000004"/>
    <row r="28724" x14ac:dyDescent="0.55000000000000004"/>
    <row r="28725" x14ac:dyDescent="0.55000000000000004"/>
    <row r="28726" x14ac:dyDescent="0.55000000000000004"/>
    <row r="28727" x14ac:dyDescent="0.55000000000000004"/>
    <row r="28728" x14ac:dyDescent="0.55000000000000004"/>
    <row r="28729" x14ac:dyDescent="0.55000000000000004"/>
    <row r="28730" x14ac:dyDescent="0.55000000000000004"/>
    <row r="28731" x14ac:dyDescent="0.55000000000000004"/>
    <row r="28732" x14ac:dyDescent="0.55000000000000004"/>
    <row r="28733" x14ac:dyDescent="0.55000000000000004"/>
    <row r="28734" x14ac:dyDescent="0.55000000000000004"/>
    <row r="28735" x14ac:dyDescent="0.55000000000000004"/>
    <row r="28736" x14ac:dyDescent="0.55000000000000004"/>
    <row r="28737" x14ac:dyDescent="0.55000000000000004"/>
    <row r="28738" x14ac:dyDescent="0.55000000000000004"/>
    <row r="28739" x14ac:dyDescent="0.55000000000000004"/>
    <row r="28740" x14ac:dyDescent="0.55000000000000004"/>
    <row r="28741" x14ac:dyDescent="0.55000000000000004"/>
    <row r="28742" x14ac:dyDescent="0.55000000000000004"/>
    <row r="28743" x14ac:dyDescent="0.55000000000000004"/>
    <row r="28744" x14ac:dyDescent="0.55000000000000004"/>
    <row r="28745" x14ac:dyDescent="0.55000000000000004"/>
    <row r="28746" x14ac:dyDescent="0.55000000000000004"/>
    <row r="28747" x14ac:dyDescent="0.55000000000000004"/>
    <row r="28748" x14ac:dyDescent="0.55000000000000004"/>
    <row r="28749" x14ac:dyDescent="0.55000000000000004"/>
    <row r="28750" x14ac:dyDescent="0.55000000000000004"/>
    <row r="28751" x14ac:dyDescent="0.55000000000000004"/>
    <row r="28752" x14ac:dyDescent="0.55000000000000004"/>
    <row r="28753" x14ac:dyDescent="0.55000000000000004"/>
    <row r="28754" x14ac:dyDescent="0.55000000000000004"/>
    <row r="28755" x14ac:dyDescent="0.55000000000000004"/>
    <row r="28756" x14ac:dyDescent="0.55000000000000004"/>
    <row r="28757" x14ac:dyDescent="0.55000000000000004"/>
    <row r="28758" x14ac:dyDescent="0.55000000000000004"/>
    <row r="28759" x14ac:dyDescent="0.55000000000000004"/>
    <row r="28760" x14ac:dyDescent="0.55000000000000004"/>
    <row r="28761" x14ac:dyDescent="0.55000000000000004"/>
    <row r="28762" x14ac:dyDescent="0.55000000000000004"/>
    <row r="28763" x14ac:dyDescent="0.55000000000000004"/>
    <row r="28764" x14ac:dyDescent="0.55000000000000004"/>
    <row r="28765" x14ac:dyDescent="0.55000000000000004"/>
    <row r="28766" x14ac:dyDescent="0.55000000000000004"/>
    <row r="28767" x14ac:dyDescent="0.55000000000000004"/>
    <row r="28768" x14ac:dyDescent="0.55000000000000004"/>
    <row r="28769" x14ac:dyDescent="0.55000000000000004"/>
    <row r="28770" x14ac:dyDescent="0.55000000000000004"/>
    <row r="28771" x14ac:dyDescent="0.55000000000000004"/>
    <row r="28772" x14ac:dyDescent="0.55000000000000004"/>
    <row r="28773" x14ac:dyDescent="0.55000000000000004"/>
    <row r="28774" x14ac:dyDescent="0.55000000000000004"/>
    <row r="28775" x14ac:dyDescent="0.55000000000000004"/>
    <row r="28776" x14ac:dyDescent="0.55000000000000004"/>
    <row r="28777" x14ac:dyDescent="0.55000000000000004"/>
    <row r="28778" x14ac:dyDescent="0.55000000000000004"/>
    <row r="28779" x14ac:dyDescent="0.55000000000000004"/>
    <row r="28780" x14ac:dyDescent="0.55000000000000004"/>
    <row r="28781" x14ac:dyDescent="0.55000000000000004"/>
    <row r="28782" x14ac:dyDescent="0.55000000000000004"/>
    <row r="28783" x14ac:dyDescent="0.55000000000000004"/>
    <row r="28784" x14ac:dyDescent="0.55000000000000004"/>
    <row r="28785" x14ac:dyDescent="0.55000000000000004"/>
    <row r="28786" x14ac:dyDescent="0.55000000000000004"/>
    <row r="28787" x14ac:dyDescent="0.55000000000000004"/>
    <row r="28788" x14ac:dyDescent="0.55000000000000004"/>
    <row r="28789" x14ac:dyDescent="0.55000000000000004"/>
    <row r="28790" x14ac:dyDescent="0.55000000000000004"/>
    <row r="28791" x14ac:dyDescent="0.55000000000000004"/>
    <row r="28792" x14ac:dyDescent="0.55000000000000004"/>
    <row r="28793" x14ac:dyDescent="0.55000000000000004"/>
    <row r="28794" x14ac:dyDescent="0.55000000000000004"/>
    <row r="28795" x14ac:dyDescent="0.55000000000000004"/>
    <row r="28796" x14ac:dyDescent="0.55000000000000004"/>
    <row r="28797" x14ac:dyDescent="0.55000000000000004"/>
    <row r="28798" x14ac:dyDescent="0.55000000000000004"/>
    <row r="28799" x14ac:dyDescent="0.55000000000000004"/>
    <row r="28800" x14ac:dyDescent="0.55000000000000004"/>
    <row r="28801" x14ac:dyDescent="0.55000000000000004"/>
    <row r="28802" x14ac:dyDescent="0.55000000000000004"/>
    <row r="28803" x14ac:dyDescent="0.55000000000000004"/>
    <row r="28804" x14ac:dyDescent="0.55000000000000004"/>
    <row r="28805" x14ac:dyDescent="0.55000000000000004"/>
    <row r="28806" x14ac:dyDescent="0.55000000000000004"/>
    <row r="28807" x14ac:dyDescent="0.55000000000000004"/>
    <row r="28808" x14ac:dyDescent="0.55000000000000004"/>
    <row r="28809" x14ac:dyDescent="0.55000000000000004"/>
    <row r="28810" x14ac:dyDescent="0.55000000000000004"/>
    <row r="28811" x14ac:dyDescent="0.55000000000000004"/>
    <row r="28812" x14ac:dyDescent="0.55000000000000004"/>
    <row r="28813" x14ac:dyDescent="0.55000000000000004"/>
    <row r="28814" x14ac:dyDescent="0.55000000000000004"/>
    <row r="28815" x14ac:dyDescent="0.55000000000000004"/>
    <row r="28816" x14ac:dyDescent="0.55000000000000004"/>
    <row r="28817" x14ac:dyDescent="0.55000000000000004"/>
    <row r="28818" x14ac:dyDescent="0.55000000000000004"/>
    <row r="28819" x14ac:dyDescent="0.55000000000000004"/>
    <row r="28820" x14ac:dyDescent="0.55000000000000004"/>
    <row r="28821" x14ac:dyDescent="0.55000000000000004"/>
    <row r="28822" x14ac:dyDescent="0.55000000000000004"/>
    <row r="28823" x14ac:dyDescent="0.55000000000000004"/>
    <row r="28824" x14ac:dyDescent="0.55000000000000004"/>
    <row r="28825" x14ac:dyDescent="0.55000000000000004"/>
    <row r="28826" x14ac:dyDescent="0.55000000000000004"/>
    <row r="28827" x14ac:dyDescent="0.55000000000000004"/>
    <row r="28828" x14ac:dyDescent="0.55000000000000004"/>
    <row r="28829" x14ac:dyDescent="0.55000000000000004"/>
    <row r="28830" x14ac:dyDescent="0.55000000000000004"/>
    <row r="28831" x14ac:dyDescent="0.55000000000000004"/>
    <row r="28832" x14ac:dyDescent="0.55000000000000004"/>
    <row r="28833" x14ac:dyDescent="0.55000000000000004"/>
    <row r="28834" x14ac:dyDescent="0.55000000000000004"/>
    <row r="28835" x14ac:dyDescent="0.55000000000000004"/>
    <row r="28836" x14ac:dyDescent="0.55000000000000004"/>
    <row r="28837" x14ac:dyDescent="0.55000000000000004"/>
    <row r="28838" x14ac:dyDescent="0.55000000000000004"/>
    <row r="28839" x14ac:dyDescent="0.55000000000000004"/>
    <row r="28840" x14ac:dyDescent="0.55000000000000004"/>
    <row r="28841" x14ac:dyDescent="0.55000000000000004"/>
    <row r="28842" x14ac:dyDescent="0.55000000000000004"/>
    <row r="28843" x14ac:dyDescent="0.55000000000000004"/>
    <row r="28844" x14ac:dyDescent="0.55000000000000004"/>
    <row r="28845" x14ac:dyDescent="0.55000000000000004"/>
    <row r="28846" x14ac:dyDescent="0.55000000000000004"/>
    <row r="28847" x14ac:dyDescent="0.55000000000000004"/>
    <row r="28848" x14ac:dyDescent="0.55000000000000004"/>
    <row r="28849" x14ac:dyDescent="0.55000000000000004"/>
    <row r="28850" x14ac:dyDescent="0.55000000000000004"/>
    <row r="28851" x14ac:dyDescent="0.55000000000000004"/>
    <row r="28852" x14ac:dyDescent="0.55000000000000004"/>
    <row r="28853" x14ac:dyDescent="0.55000000000000004"/>
    <row r="28854" x14ac:dyDescent="0.55000000000000004"/>
    <row r="28855" x14ac:dyDescent="0.55000000000000004"/>
    <row r="28856" x14ac:dyDescent="0.55000000000000004"/>
    <row r="28857" x14ac:dyDescent="0.55000000000000004"/>
    <row r="28858" x14ac:dyDescent="0.55000000000000004"/>
    <row r="28859" x14ac:dyDescent="0.55000000000000004"/>
    <row r="28860" x14ac:dyDescent="0.55000000000000004"/>
    <row r="28861" x14ac:dyDescent="0.55000000000000004"/>
    <row r="28862" x14ac:dyDescent="0.55000000000000004"/>
    <row r="28863" x14ac:dyDescent="0.55000000000000004"/>
    <row r="28864" x14ac:dyDescent="0.55000000000000004"/>
    <row r="28865" x14ac:dyDescent="0.55000000000000004"/>
    <row r="28866" x14ac:dyDescent="0.55000000000000004"/>
    <row r="28867" x14ac:dyDescent="0.55000000000000004"/>
    <row r="28868" x14ac:dyDescent="0.55000000000000004"/>
    <row r="28869" x14ac:dyDescent="0.55000000000000004"/>
    <row r="28870" x14ac:dyDescent="0.55000000000000004"/>
    <row r="28871" x14ac:dyDescent="0.55000000000000004"/>
    <row r="28872" x14ac:dyDescent="0.55000000000000004"/>
    <row r="28873" x14ac:dyDescent="0.55000000000000004"/>
    <row r="28874" x14ac:dyDescent="0.55000000000000004"/>
    <row r="28875" x14ac:dyDescent="0.55000000000000004"/>
    <row r="28876" x14ac:dyDescent="0.55000000000000004"/>
    <row r="28877" x14ac:dyDescent="0.55000000000000004"/>
    <row r="28878" x14ac:dyDescent="0.55000000000000004"/>
    <row r="28879" x14ac:dyDescent="0.55000000000000004"/>
    <row r="28880" x14ac:dyDescent="0.55000000000000004"/>
    <row r="28881" x14ac:dyDescent="0.55000000000000004"/>
    <row r="28882" x14ac:dyDescent="0.55000000000000004"/>
    <row r="28883" x14ac:dyDescent="0.55000000000000004"/>
    <row r="28884" x14ac:dyDescent="0.55000000000000004"/>
    <row r="28885" x14ac:dyDescent="0.55000000000000004"/>
    <row r="28886" x14ac:dyDescent="0.55000000000000004"/>
    <row r="28887" x14ac:dyDescent="0.55000000000000004"/>
    <row r="28888" x14ac:dyDescent="0.55000000000000004"/>
    <row r="28889" x14ac:dyDescent="0.55000000000000004"/>
    <row r="28890" x14ac:dyDescent="0.55000000000000004"/>
    <row r="28891" x14ac:dyDescent="0.55000000000000004"/>
    <row r="28892" x14ac:dyDescent="0.55000000000000004"/>
    <row r="28893" x14ac:dyDescent="0.55000000000000004"/>
    <row r="28894" x14ac:dyDescent="0.55000000000000004"/>
    <row r="28895" x14ac:dyDescent="0.55000000000000004"/>
    <row r="28896" x14ac:dyDescent="0.55000000000000004"/>
    <row r="28897" x14ac:dyDescent="0.55000000000000004"/>
    <row r="28898" x14ac:dyDescent="0.55000000000000004"/>
    <row r="28899" x14ac:dyDescent="0.55000000000000004"/>
    <row r="28900" x14ac:dyDescent="0.55000000000000004"/>
    <row r="28901" x14ac:dyDescent="0.55000000000000004"/>
    <row r="28902" x14ac:dyDescent="0.55000000000000004"/>
    <row r="28903" x14ac:dyDescent="0.55000000000000004"/>
    <row r="28904" x14ac:dyDescent="0.55000000000000004"/>
    <row r="28905" x14ac:dyDescent="0.55000000000000004"/>
    <row r="28906" x14ac:dyDescent="0.55000000000000004"/>
    <row r="28907" x14ac:dyDescent="0.55000000000000004"/>
    <row r="28908" x14ac:dyDescent="0.55000000000000004"/>
    <row r="28909" x14ac:dyDescent="0.55000000000000004"/>
    <row r="28910" x14ac:dyDescent="0.55000000000000004"/>
    <row r="28911" x14ac:dyDescent="0.55000000000000004"/>
    <row r="28912" x14ac:dyDescent="0.55000000000000004"/>
    <row r="28913" x14ac:dyDescent="0.55000000000000004"/>
    <row r="28914" x14ac:dyDescent="0.55000000000000004"/>
    <row r="28915" x14ac:dyDescent="0.55000000000000004"/>
    <row r="28916" x14ac:dyDescent="0.55000000000000004"/>
    <row r="28917" x14ac:dyDescent="0.55000000000000004"/>
    <row r="28918" x14ac:dyDescent="0.55000000000000004"/>
    <row r="28919" x14ac:dyDescent="0.55000000000000004"/>
    <row r="28920" x14ac:dyDescent="0.55000000000000004"/>
    <row r="28921" x14ac:dyDescent="0.55000000000000004"/>
    <row r="28922" x14ac:dyDescent="0.55000000000000004"/>
    <row r="28923" x14ac:dyDescent="0.55000000000000004"/>
    <row r="28924" x14ac:dyDescent="0.55000000000000004"/>
    <row r="28925" x14ac:dyDescent="0.55000000000000004"/>
    <row r="28926" x14ac:dyDescent="0.55000000000000004"/>
    <row r="28927" x14ac:dyDescent="0.55000000000000004"/>
    <row r="28928" x14ac:dyDescent="0.55000000000000004"/>
    <row r="28929" x14ac:dyDescent="0.55000000000000004"/>
    <row r="28930" x14ac:dyDescent="0.55000000000000004"/>
    <row r="28931" x14ac:dyDescent="0.55000000000000004"/>
    <row r="28932" x14ac:dyDescent="0.55000000000000004"/>
    <row r="28933" x14ac:dyDescent="0.55000000000000004"/>
    <row r="28934" x14ac:dyDescent="0.55000000000000004"/>
    <row r="28935" x14ac:dyDescent="0.55000000000000004"/>
    <row r="28936" x14ac:dyDescent="0.55000000000000004"/>
    <row r="28937" x14ac:dyDescent="0.55000000000000004"/>
    <row r="28938" x14ac:dyDescent="0.55000000000000004"/>
    <row r="28939" x14ac:dyDescent="0.55000000000000004"/>
    <row r="28940" x14ac:dyDescent="0.55000000000000004"/>
    <row r="28941" x14ac:dyDescent="0.55000000000000004"/>
    <row r="28942" x14ac:dyDescent="0.55000000000000004"/>
    <row r="28943" x14ac:dyDescent="0.55000000000000004"/>
    <row r="28944" x14ac:dyDescent="0.55000000000000004"/>
    <row r="28945" x14ac:dyDescent="0.55000000000000004"/>
    <row r="28946" x14ac:dyDescent="0.55000000000000004"/>
    <row r="28947" x14ac:dyDescent="0.55000000000000004"/>
    <row r="28948" x14ac:dyDescent="0.55000000000000004"/>
    <row r="28949" x14ac:dyDescent="0.55000000000000004"/>
    <row r="28950" x14ac:dyDescent="0.55000000000000004"/>
    <row r="28951" x14ac:dyDescent="0.55000000000000004"/>
    <row r="28952" x14ac:dyDescent="0.55000000000000004"/>
    <row r="28953" x14ac:dyDescent="0.55000000000000004"/>
    <row r="28954" x14ac:dyDescent="0.55000000000000004"/>
    <row r="28955" x14ac:dyDescent="0.55000000000000004"/>
    <row r="28956" x14ac:dyDescent="0.55000000000000004"/>
    <row r="28957" x14ac:dyDescent="0.55000000000000004"/>
    <row r="28958" x14ac:dyDescent="0.55000000000000004"/>
    <row r="28959" x14ac:dyDescent="0.55000000000000004"/>
    <row r="28960" x14ac:dyDescent="0.55000000000000004"/>
    <row r="28961" x14ac:dyDescent="0.55000000000000004"/>
    <row r="28962" x14ac:dyDescent="0.55000000000000004"/>
    <row r="28963" x14ac:dyDescent="0.55000000000000004"/>
    <row r="28964" x14ac:dyDescent="0.55000000000000004"/>
    <row r="28965" x14ac:dyDescent="0.55000000000000004"/>
    <row r="28966" x14ac:dyDescent="0.55000000000000004"/>
    <row r="28967" x14ac:dyDescent="0.55000000000000004"/>
    <row r="28968" x14ac:dyDescent="0.55000000000000004"/>
    <row r="28969" x14ac:dyDescent="0.55000000000000004"/>
    <row r="28970" x14ac:dyDescent="0.55000000000000004"/>
    <row r="28971" x14ac:dyDescent="0.55000000000000004"/>
    <row r="28972" x14ac:dyDescent="0.55000000000000004"/>
    <row r="28973" x14ac:dyDescent="0.55000000000000004"/>
    <row r="28974" x14ac:dyDescent="0.55000000000000004"/>
    <row r="28975" x14ac:dyDescent="0.55000000000000004"/>
    <row r="28976" x14ac:dyDescent="0.55000000000000004"/>
    <row r="28977" x14ac:dyDescent="0.55000000000000004"/>
    <row r="28978" x14ac:dyDescent="0.55000000000000004"/>
    <row r="28979" x14ac:dyDescent="0.55000000000000004"/>
    <row r="28980" x14ac:dyDescent="0.55000000000000004"/>
    <row r="28981" x14ac:dyDescent="0.55000000000000004"/>
    <row r="28982" x14ac:dyDescent="0.55000000000000004"/>
    <row r="28983" x14ac:dyDescent="0.55000000000000004"/>
    <row r="28984" x14ac:dyDescent="0.55000000000000004"/>
    <row r="28985" x14ac:dyDescent="0.55000000000000004"/>
    <row r="28986" x14ac:dyDescent="0.55000000000000004"/>
    <row r="28987" x14ac:dyDescent="0.55000000000000004"/>
    <row r="28988" x14ac:dyDescent="0.55000000000000004"/>
    <row r="28989" x14ac:dyDescent="0.55000000000000004"/>
    <row r="28990" x14ac:dyDescent="0.55000000000000004"/>
    <row r="28991" x14ac:dyDescent="0.55000000000000004"/>
    <row r="28992" x14ac:dyDescent="0.55000000000000004"/>
    <row r="28993" x14ac:dyDescent="0.55000000000000004"/>
    <row r="28994" x14ac:dyDescent="0.55000000000000004"/>
    <row r="28995" x14ac:dyDescent="0.55000000000000004"/>
    <row r="28996" x14ac:dyDescent="0.55000000000000004"/>
    <row r="28997" x14ac:dyDescent="0.55000000000000004"/>
    <row r="28998" x14ac:dyDescent="0.55000000000000004"/>
    <row r="28999" x14ac:dyDescent="0.55000000000000004"/>
    <row r="29000" x14ac:dyDescent="0.55000000000000004"/>
    <row r="29001" x14ac:dyDescent="0.55000000000000004"/>
    <row r="29002" x14ac:dyDescent="0.55000000000000004"/>
    <row r="29003" x14ac:dyDescent="0.55000000000000004"/>
    <row r="29004" x14ac:dyDescent="0.55000000000000004"/>
    <row r="29005" x14ac:dyDescent="0.55000000000000004"/>
    <row r="29006" x14ac:dyDescent="0.55000000000000004"/>
    <row r="29007" x14ac:dyDescent="0.55000000000000004"/>
    <row r="29008" x14ac:dyDescent="0.55000000000000004"/>
    <row r="29009" x14ac:dyDescent="0.55000000000000004"/>
    <row r="29010" x14ac:dyDescent="0.55000000000000004"/>
    <row r="29011" x14ac:dyDescent="0.55000000000000004"/>
    <row r="29012" x14ac:dyDescent="0.55000000000000004"/>
    <row r="29013" x14ac:dyDescent="0.55000000000000004"/>
    <row r="29014" x14ac:dyDescent="0.55000000000000004"/>
    <row r="29015" x14ac:dyDescent="0.55000000000000004"/>
    <row r="29016" x14ac:dyDescent="0.55000000000000004"/>
    <row r="29017" x14ac:dyDescent="0.55000000000000004"/>
    <row r="29018" x14ac:dyDescent="0.55000000000000004"/>
    <row r="29019" x14ac:dyDescent="0.55000000000000004"/>
    <row r="29020" x14ac:dyDescent="0.55000000000000004"/>
    <row r="29021" x14ac:dyDescent="0.55000000000000004"/>
    <row r="29022" x14ac:dyDescent="0.55000000000000004"/>
    <row r="29023" x14ac:dyDescent="0.55000000000000004"/>
    <row r="29024" x14ac:dyDescent="0.55000000000000004"/>
    <row r="29025" x14ac:dyDescent="0.55000000000000004"/>
    <row r="29026" x14ac:dyDescent="0.55000000000000004"/>
    <row r="29027" x14ac:dyDescent="0.55000000000000004"/>
    <row r="29028" x14ac:dyDescent="0.55000000000000004"/>
    <row r="29029" x14ac:dyDescent="0.55000000000000004"/>
    <row r="29030" x14ac:dyDescent="0.55000000000000004"/>
    <row r="29031" x14ac:dyDescent="0.55000000000000004"/>
    <row r="29032" x14ac:dyDescent="0.55000000000000004"/>
    <row r="29033" x14ac:dyDescent="0.55000000000000004"/>
    <row r="29034" x14ac:dyDescent="0.55000000000000004"/>
    <row r="29035" x14ac:dyDescent="0.55000000000000004"/>
    <row r="29036" x14ac:dyDescent="0.55000000000000004"/>
    <row r="29037" x14ac:dyDescent="0.55000000000000004"/>
    <row r="29038" x14ac:dyDescent="0.55000000000000004"/>
    <row r="29039" x14ac:dyDescent="0.55000000000000004"/>
    <row r="29040" x14ac:dyDescent="0.55000000000000004"/>
    <row r="29041" x14ac:dyDescent="0.55000000000000004"/>
    <row r="29042" x14ac:dyDescent="0.55000000000000004"/>
    <row r="29043" x14ac:dyDescent="0.55000000000000004"/>
    <row r="29044" x14ac:dyDescent="0.55000000000000004"/>
    <row r="29045" x14ac:dyDescent="0.55000000000000004"/>
    <row r="29046" x14ac:dyDescent="0.55000000000000004"/>
    <row r="29047" x14ac:dyDescent="0.55000000000000004"/>
    <row r="29048" x14ac:dyDescent="0.55000000000000004"/>
    <row r="29049" x14ac:dyDescent="0.55000000000000004"/>
    <row r="29050" x14ac:dyDescent="0.55000000000000004"/>
    <row r="29051" x14ac:dyDescent="0.55000000000000004"/>
    <row r="29052" x14ac:dyDescent="0.55000000000000004"/>
    <row r="29053" x14ac:dyDescent="0.55000000000000004"/>
    <row r="29054" x14ac:dyDescent="0.55000000000000004"/>
    <row r="29055" x14ac:dyDescent="0.55000000000000004"/>
    <row r="29056" x14ac:dyDescent="0.55000000000000004"/>
    <row r="29057" x14ac:dyDescent="0.55000000000000004"/>
    <row r="29058" x14ac:dyDescent="0.55000000000000004"/>
    <row r="29059" x14ac:dyDescent="0.55000000000000004"/>
    <row r="29060" x14ac:dyDescent="0.55000000000000004"/>
    <row r="29061" x14ac:dyDescent="0.55000000000000004"/>
    <row r="29062" x14ac:dyDescent="0.55000000000000004"/>
    <row r="29063" x14ac:dyDescent="0.55000000000000004"/>
    <row r="29064" x14ac:dyDescent="0.55000000000000004"/>
    <row r="29065" x14ac:dyDescent="0.55000000000000004"/>
    <row r="29066" x14ac:dyDescent="0.55000000000000004"/>
    <row r="29067" x14ac:dyDescent="0.55000000000000004"/>
    <row r="29068" x14ac:dyDescent="0.55000000000000004"/>
    <row r="29069" x14ac:dyDescent="0.55000000000000004"/>
    <row r="29070" x14ac:dyDescent="0.55000000000000004"/>
    <row r="29071" x14ac:dyDescent="0.55000000000000004"/>
    <row r="29072" x14ac:dyDescent="0.55000000000000004"/>
    <row r="29073" x14ac:dyDescent="0.55000000000000004"/>
    <row r="29074" x14ac:dyDescent="0.55000000000000004"/>
    <row r="29075" x14ac:dyDescent="0.55000000000000004"/>
    <row r="29076" x14ac:dyDescent="0.55000000000000004"/>
    <row r="29077" x14ac:dyDescent="0.55000000000000004"/>
    <row r="29078" x14ac:dyDescent="0.55000000000000004"/>
    <row r="29079" x14ac:dyDescent="0.55000000000000004"/>
    <row r="29080" x14ac:dyDescent="0.55000000000000004"/>
    <row r="29081" x14ac:dyDescent="0.55000000000000004"/>
    <row r="29082" x14ac:dyDescent="0.55000000000000004"/>
    <row r="29083" x14ac:dyDescent="0.55000000000000004"/>
    <row r="29084" x14ac:dyDescent="0.55000000000000004"/>
    <row r="29085" x14ac:dyDescent="0.55000000000000004"/>
    <row r="29086" x14ac:dyDescent="0.55000000000000004"/>
    <row r="29087" x14ac:dyDescent="0.55000000000000004"/>
    <row r="29088" x14ac:dyDescent="0.55000000000000004"/>
    <row r="29089" x14ac:dyDescent="0.55000000000000004"/>
    <row r="29090" x14ac:dyDescent="0.55000000000000004"/>
    <row r="29091" x14ac:dyDescent="0.55000000000000004"/>
    <row r="29092" x14ac:dyDescent="0.55000000000000004"/>
    <row r="29093" x14ac:dyDescent="0.55000000000000004"/>
    <row r="29094" x14ac:dyDescent="0.55000000000000004"/>
    <row r="29095" x14ac:dyDescent="0.55000000000000004"/>
    <row r="29096" x14ac:dyDescent="0.55000000000000004"/>
    <row r="29097" x14ac:dyDescent="0.55000000000000004"/>
    <row r="29098" x14ac:dyDescent="0.55000000000000004"/>
    <row r="29099" x14ac:dyDescent="0.55000000000000004"/>
    <row r="29100" x14ac:dyDescent="0.55000000000000004"/>
    <row r="29101" x14ac:dyDescent="0.55000000000000004"/>
    <row r="29102" x14ac:dyDescent="0.55000000000000004"/>
    <row r="29103" x14ac:dyDescent="0.55000000000000004"/>
    <row r="29104" x14ac:dyDescent="0.55000000000000004"/>
    <row r="29105" x14ac:dyDescent="0.55000000000000004"/>
    <row r="29106" x14ac:dyDescent="0.55000000000000004"/>
    <row r="29107" x14ac:dyDescent="0.55000000000000004"/>
    <row r="29108" x14ac:dyDescent="0.55000000000000004"/>
    <row r="29109" x14ac:dyDescent="0.55000000000000004"/>
    <row r="29110" x14ac:dyDescent="0.55000000000000004"/>
    <row r="29111" x14ac:dyDescent="0.55000000000000004"/>
    <row r="29112" x14ac:dyDescent="0.55000000000000004"/>
    <row r="29113" x14ac:dyDescent="0.55000000000000004"/>
    <row r="29114" x14ac:dyDescent="0.55000000000000004"/>
    <row r="29115" x14ac:dyDescent="0.55000000000000004"/>
    <row r="29116" x14ac:dyDescent="0.55000000000000004"/>
    <row r="29117" x14ac:dyDescent="0.55000000000000004"/>
    <row r="29118" x14ac:dyDescent="0.55000000000000004"/>
    <row r="29119" x14ac:dyDescent="0.55000000000000004"/>
    <row r="29120" x14ac:dyDescent="0.55000000000000004"/>
    <row r="29121" x14ac:dyDescent="0.55000000000000004"/>
    <row r="29122" x14ac:dyDescent="0.55000000000000004"/>
    <row r="29123" x14ac:dyDescent="0.55000000000000004"/>
    <row r="29124" x14ac:dyDescent="0.55000000000000004"/>
    <row r="29125" x14ac:dyDescent="0.55000000000000004"/>
    <row r="29126" x14ac:dyDescent="0.55000000000000004"/>
    <row r="29127" x14ac:dyDescent="0.55000000000000004"/>
    <row r="29128" x14ac:dyDescent="0.55000000000000004"/>
    <row r="29129" x14ac:dyDescent="0.55000000000000004"/>
    <row r="29130" x14ac:dyDescent="0.55000000000000004"/>
    <row r="29131" x14ac:dyDescent="0.55000000000000004"/>
    <row r="29132" x14ac:dyDescent="0.55000000000000004"/>
    <row r="29133" x14ac:dyDescent="0.55000000000000004"/>
    <row r="29134" x14ac:dyDescent="0.55000000000000004"/>
    <row r="29135" x14ac:dyDescent="0.55000000000000004"/>
    <row r="29136" x14ac:dyDescent="0.55000000000000004"/>
    <row r="29137" x14ac:dyDescent="0.55000000000000004"/>
    <row r="29138" x14ac:dyDescent="0.55000000000000004"/>
    <row r="29139" x14ac:dyDescent="0.55000000000000004"/>
    <row r="29140" x14ac:dyDescent="0.55000000000000004"/>
    <row r="29141" x14ac:dyDescent="0.55000000000000004"/>
    <row r="29142" x14ac:dyDescent="0.55000000000000004"/>
    <row r="29143" x14ac:dyDescent="0.55000000000000004"/>
    <row r="29144" x14ac:dyDescent="0.55000000000000004"/>
    <row r="29145" x14ac:dyDescent="0.55000000000000004"/>
    <row r="29146" x14ac:dyDescent="0.55000000000000004"/>
    <row r="29147" x14ac:dyDescent="0.55000000000000004"/>
    <row r="29148" x14ac:dyDescent="0.55000000000000004"/>
    <row r="29149" x14ac:dyDescent="0.55000000000000004"/>
    <row r="29150" x14ac:dyDescent="0.55000000000000004"/>
    <row r="29151" x14ac:dyDescent="0.55000000000000004"/>
    <row r="29152" x14ac:dyDescent="0.55000000000000004"/>
    <row r="29153" x14ac:dyDescent="0.55000000000000004"/>
    <row r="29154" x14ac:dyDescent="0.55000000000000004"/>
    <row r="29155" x14ac:dyDescent="0.55000000000000004"/>
    <row r="29156" x14ac:dyDescent="0.55000000000000004"/>
    <row r="29157" x14ac:dyDescent="0.55000000000000004"/>
    <row r="29158" x14ac:dyDescent="0.55000000000000004"/>
    <row r="29159" x14ac:dyDescent="0.55000000000000004"/>
    <row r="29160" x14ac:dyDescent="0.55000000000000004"/>
    <row r="29161" x14ac:dyDescent="0.55000000000000004"/>
    <row r="29162" x14ac:dyDescent="0.55000000000000004"/>
    <row r="29163" x14ac:dyDescent="0.55000000000000004"/>
    <row r="29164" x14ac:dyDescent="0.55000000000000004"/>
    <row r="29165" x14ac:dyDescent="0.55000000000000004"/>
    <row r="29166" x14ac:dyDescent="0.55000000000000004"/>
    <row r="29167" x14ac:dyDescent="0.55000000000000004"/>
    <row r="29168" x14ac:dyDescent="0.55000000000000004"/>
    <row r="29169" x14ac:dyDescent="0.55000000000000004"/>
    <row r="29170" x14ac:dyDescent="0.55000000000000004"/>
    <row r="29171" x14ac:dyDescent="0.55000000000000004"/>
    <row r="29172" x14ac:dyDescent="0.55000000000000004"/>
    <row r="29173" x14ac:dyDescent="0.55000000000000004"/>
    <row r="29174" x14ac:dyDescent="0.55000000000000004"/>
    <row r="29175" x14ac:dyDescent="0.55000000000000004"/>
    <row r="29176" x14ac:dyDescent="0.55000000000000004"/>
    <row r="29177" x14ac:dyDescent="0.55000000000000004"/>
    <row r="29178" x14ac:dyDescent="0.55000000000000004"/>
    <row r="29179" x14ac:dyDescent="0.55000000000000004"/>
    <row r="29180" x14ac:dyDescent="0.55000000000000004"/>
    <row r="29181" x14ac:dyDescent="0.55000000000000004"/>
    <row r="29182" x14ac:dyDescent="0.55000000000000004"/>
    <row r="29183" x14ac:dyDescent="0.55000000000000004"/>
    <row r="29184" x14ac:dyDescent="0.55000000000000004"/>
    <row r="29185" x14ac:dyDescent="0.55000000000000004"/>
    <row r="29186" x14ac:dyDescent="0.55000000000000004"/>
    <row r="29187" x14ac:dyDescent="0.55000000000000004"/>
    <row r="29188" x14ac:dyDescent="0.55000000000000004"/>
    <row r="29189" x14ac:dyDescent="0.55000000000000004"/>
    <row r="29190" x14ac:dyDescent="0.55000000000000004"/>
    <row r="29191" x14ac:dyDescent="0.55000000000000004"/>
    <row r="29192" x14ac:dyDescent="0.55000000000000004"/>
    <row r="29193" x14ac:dyDescent="0.55000000000000004"/>
    <row r="29194" x14ac:dyDescent="0.55000000000000004"/>
    <row r="29195" x14ac:dyDescent="0.55000000000000004"/>
    <row r="29196" x14ac:dyDescent="0.55000000000000004"/>
    <row r="29197" x14ac:dyDescent="0.55000000000000004"/>
    <row r="29198" x14ac:dyDescent="0.55000000000000004"/>
    <row r="29199" x14ac:dyDescent="0.55000000000000004"/>
    <row r="29200" x14ac:dyDescent="0.55000000000000004"/>
    <row r="29201" x14ac:dyDescent="0.55000000000000004"/>
    <row r="29202" x14ac:dyDescent="0.55000000000000004"/>
    <row r="29203" x14ac:dyDescent="0.55000000000000004"/>
    <row r="29204" x14ac:dyDescent="0.55000000000000004"/>
    <row r="29205" x14ac:dyDescent="0.55000000000000004"/>
    <row r="29206" x14ac:dyDescent="0.55000000000000004"/>
    <row r="29207" x14ac:dyDescent="0.55000000000000004"/>
    <row r="29208" x14ac:dyDescent="0.55000000000000004"/>
    <row r="29209" x14ac:dyDescent="0.55000000000000004"/>
    <row r="29210" x14ac:dyDescent="0.55000000000000004"/>
    <row r="29211" x14ac:dyDescent="0.55000000000000004"/>
    <row r="29212" x14ac:dyDescent="0.55000000000000004"/>
    <row r="29213" x14ac:dyDescent="0.55000000000000004"/>
    <row r="29214" x14ac:dyDescent="0.55000000000000004"/>
    <row r="29215" x14ac:dyDescent="0.55000000000000004"/>
    <row r="29216" x14ac:dyDescent="0.55000000000000004"/>
    <row r="29217" x14ac:dyDescent="0.55000000000000004"/>
    <row r="29218" x14ac:dyDescent="0.55000000000000004"/>
    <row r="29219" x14ac:dyDescent="0.55000000000000004"/>
    <row r="29220" x14ac:dyDescent="0.55000000000000004"/>
    <row r="29221" x14ac:dyDescent="0.55000000000000004"/>
    <row r="29222" x14ac:dyDescent="0.55000000000000004"/>
    <row r="29223" x14ac:dyDescent="0.55000000000000004"/>
    <row r="29224" x14ac:dyDescent="0.55000000000000004"/>
    <row r="29225" x14ac:dyDescent="0.55000000000000004"/>
    <row r="29226" x14ac:dyDescent="0.55000000000000004"/>
    <row r="29227" x14ac:dyDescent="0.55000000000000004"/>
    <row r="29228" x14ac:dyDescent="0.55000000000000004"/>
    <row r="29229" x14ac:dyDescent="0.55000000000000004"/>
    <row r="29230" x14ac:dyDescent="0.55000000000000004"/>
    <row r="29231" x14ac:dyDescent="0.55000000000000004"/>
    <row r="29232" x14ac:dyDescent="0.55000000000000004"/>
    <row r="29233" x14ac:dyDescent="0.55000000000000004"/>
    <row r="29234" x14ac:dyDescent="0.55000000000000004"/>
    <row r="29235" x14ac:dyDescent="0.55000000000000004"/>
    <row r="29236" x14ac:dyDescent="0.55000000000000004"/>
    <row r="29237" x14ac:dyDescent="0.55000000000000004"/>
    <row r="29238" x14ac:dyDescent="0.55000000000000004"/>
    <row r="29239" x14ac:dyDescent="0.55000000000000004"/>
    <row r="29240" x14ac:dyDescent="0.55000000000000004"/>
    <row r="29241" x14ac:dyDescent="0.55000000000000004"/>
    <row r="29242" x14ac:dyDescent="0.55000000000000004"/>
    <row r="29243" x14ac:dyDescent="0.55000000000000004"/>
    <row r="29244" x14ac:dyDescent="0.55000000000000004"/>
    <row r="29245" x14ac:dyDescent="0.55000000000000004"/>
    <row r="29246" x14ac:dyDescent="0.55000000000000004"/>
    <row r="29247" x14ac:dyDescent="0.55000000000000004"/>
    <row r="29248" x14ac:dyDescent="0.55000000000000004"/>
    <row r="29249" x14ac:dyDescent="0.55000000000000004"/>
    <row r="29250" x14ac:dyDescent="0.55000000000000004"/>
    <row r="29251" x14ac:dyDescent="0.55000000000000004"/>
    <row r="29252" x14ac:dyDescent="0.55000000000000004"/>
    <row r="29253" x14ac:dyDescent="0.55000000000000004"/>
    <row r="29254" x14ac:dyDescent="0.55000000000000004"/>
    <row r="29255" x14ac:dyDescent="0.55000000000000004"/>
    <row r="29256" x14ac:dyDescent="0.55000000000000004"/>
    <row r="29257" x14ac:dyDescent="0.55000000000000004"/>
    <row r="29258" x14ac:dyDescent="0.55000000000000004"/>
    <row r="29259" x14ac:dyDescent="0.55000000000000004"/>
    <row r="29260" x14ac:dyDescent="0.55000000000000004"/>
    <row r="29261" x14ac:dyDescent="0.55000000000000004"/>
    <row r="29262" x14ac:dyDescent="0.55000000000000004"/>
    <row r="29263" x14ac:dyDescent="0.55000000000000004"/>
    <row r="29264" x14ac:dyDescent="0.55000000000000004"/>
    <row r="29265" x14ac:dyDescent="0.55000000000000004"/>
    <row r="29266" x14ac:dyDescent="0.55000000000000004"/>
    <row r="29267" x14ac:dyDescent="0.55000000000000004"/>
    <row r="29268" x14ac:dyDescent="0.55000000000000004"/>
    <row r="29269" x14ac:dyDescent="0.55000000000000004"/>
    <row r="29270" x14ac:dyDescent="0.55000000000000004"/>
    <row r="29271" x14ac:dyDescent="0.55000000000000004"/>
    <row r="29272" x14ac:dyDescent="0.55000000000000004"/>
    <row r="29273" x14ac:dyDescent="0.55000000000000004"/>
    <row r="29274" x14ac:dyDescent="0.55000000000000004"/>
    <row r="29275" x14ac:dyDescent="0.55000000000000004"/>
    <row r="29276" x14ac:dyDescent="0.55000000000000004"/>
    <row r="29277" x14ac:dyDescent="0.55000000000000004"/>
    <row r="29278" x14ac:dyDescent="0.55000000000000004"/>
    <row r="29279" x14ac:dyDescent="0.55000000000000004"/>
    <row r="29280" x14ac:dyDescent="0.55000000000000004"/>
    <row r="29281" x14ac:dyDescent="0.55000000000000004"/>
    <row r="29282" x14ac:dyDescent="0.55000000000000004"/>
    <row r="29283" x14ac:dyDescent="0.55000000000000004"/>
    <row r="29284" x14ac:dyDescent="0.55000000000000004"/>
    <row r="29285" x14ac:dyDescent="0.55000000000000004"/>
    <row r="29286" x14ac:dyDescent="0.55000000000000004"/>
    <row r="29287" x14ac:dyDescent="0.55000000000000004"/>
    <row r="29288" x14ac:dyDescent="0.55000000000000004"/>
    <row r="29289" x14ac:dyDescent="0.55000000000000004"/>
    <row r="29290" x14ac:dyDescent="0.55000000000000004"/>
    <row r="29291" x14ac:dyDescent="0.55000000000000004"/>
    <row r="29292" x14ac:dyDescent="0.55000000000000004"/>
    <row r="29293" x14ac:dyDescent="0.55000000000000004"/>
    <row r="29294" x14ac:dyDescent="0.55000000000000004"/>
    <row r="29295" x14ac:dyDescent="0.55000000000000004"/>
    <row r="29296" x14ac:dyDescent="0.55000000000000004"/>
    <row r="29297" x14ac:dyDescent="0.55000000000000004"/>
    <row r="29298" x14ac:dyDescent="0.55000000000000004"/>
    <row r="29299" x14ac:dyDescent="0.55000000000000004"/>
    <row r="29300" x14ac:dyDescent="0.55000000000000004"/>
    <row r="29301" x14ac:dyDescent="0.55000000000000004"/>
    <row r="29302" x14ac:dyDescent="0.55000000000000004"/>
    <row r="29303" x14ac:dyDescent="0.55000000000000004"/>
    <row r="29304" x14ac:dyDescent="0.55000000000000004"/>
    <row r="29305" x14ac:dyDescent="0.55000000000000004"/>
    <row r="29306" x14ac:dyDescent="0.55000000000000004"/>
    <row r="29307" x14ac:dyDescent="0.55000000000000004"/>
    <row r="29308" x14ac:dyDescent="0.55000000000000004"/>
    <row r="29309" x14ac:dyDescent="0.55000000000000004"/>
    <row r="29310" x14ac:dyDescent="0.55000000000000004"/>
    <row r="29311" x14ac:dyDescent="0.55000000000000004"/>
    <row r="29312" x14ac:dyDescent="0.55000000000000004"/>
    <row r="29313" x14ac:dyDescent="0.55000000000000004"/>
    <row r="29314" x14ac:dyDescent="0.55000000000000004"/>
    <row r="29315" x14ac:dyDescent="0.55000000000000004"/>
    <row r="29316" x14ac:dyDescent="0.55000000000000004"/>
    <row r="29317" x14ac:dyDescent="0.55000000000000004"/>
    <row r="29318" x14ac:dyDescent="0.55000000000000004"/>
    <row r="29319" x14ac:dyDescent="0.55000000000000004"/>
    <row r="29320" x14ac:dyDescent="0.55000000000000004"/>
    <row r="29321" x14ac:dyDescent="0.55000000000000004"/>
    <row r="29322" x14ac:dyDescent="0.55000000000000004"/>
    <row r="29323" x14ac:dyDescent="0.55000000000000004"/>
    <row r="29324" x14ac:dyDescent="0.55000000000000004"/>
    <row r="29325" x14ac:dyDescent="0.55000000000000004"/>
    <row r="29326" x14ac:dyDescent="0.55000000000000004"/>
    <row r="29327" x14ac:dyDescent="0.55000000000000004"/>
    <row r="29328" x14ac:dyDescent="0.55000000000000004"/>
    <row r="29329" x14ac:dyDescent="0.55000000000000004"/>
    <row r="29330" x14ac:dyDescent="0.55000000000000004"/>
    <row r="29331" x14ac:dyDescent="0.55000000000000004"/>
    <row r="29332" x14ac:dyDescent="0.55000000000000004"/>
    <row r="29333" x14ac:dyDescent="0.55000000000000004"/>
    <row r="29334" x14ac:dyDescent="0.55000000000000004"/>
    <row r="29335" x14ac:dyDescent="0.55000000000000004"/>
    <row r="29336" x14ac:dyDescent="0.55000000000000004"/>
    <row r="29337" x14ac:dyDescent="0.55000000000000004"/>
    <row r="29338" x14ac:dyDescent="0.55000000000000004"/>
    <row r="29339" x14ac:dyDescent="0.55000000000000004"/>
    <row r="29340" x14ac:dyDescent="0.55000000000000004"/>
    <row r="29341" x14ac:dyDescent="0.55000000000000004"/>
    <row r="29342" x14ac:dyDescent="0.55000000000000004"/>
    <row r="29343" x14ac:dyDescent="0.55000000000000004"/>
    <row r="29344" x14ac:dyDescent="0.55000000000000004"/>
    <row r="29345" x14ac:dyDescent="0.55000000000000004"/>
    <row r="29346" x14ac:dyDescent="0.55000000000000004"/>
    <row r="29347" x14ac:dyDescent="0.55000000000000004"/>
    <row r="29348" x14ac:dyDescent="0.55000000000000004"/>
    <row r="29349" x14ac:dyDescent="0.55000000000000004"/>
    <row r="29350" x14ac:dyDescent="0.55000000000000004"/>
    <row r="29351" x14ac:dyDescent="0.55000000000000004"/>
    <row r="29352" x14ac:dyDescent="0.55000000000000004"/>
    <row r="29353" x14ac:dyDescent="0.55000000000000004"/>
    <row r="29354" x14ac:dyDescent="0.55000000000000004"/>
    <row r="29355" x14ac:dyDescent="0.55000000000000004"/>
    <row r="29356" x14ac:dyDescent="0.55000000000000004"/>
    <row r="29357" x14ac:dyDescent="0.55000000000000004"/>
    <row r="29358" x14ac:dyDescent="0.55000000000000004"/>
    <row r="29359" x14ac:dyDescent="0.55000000000000004"/>
    <row r="29360" x14ac:dyDescent="0.55000000000000004"/>
    <row r="29361" x14ac:dyDescent="0.55000000000000004"/>
    <row r="29362" x14ac:dyDescent="0.55000000000000004"/>
    <row r="29363" x14ac:dyDescent="0.55000000000000004"/>
    <row r="29364" x14ac:dyDescent="0.55000000000000004"/>
    <row r="29365" x14ac:dyDescent="0.55000000000000004"/>
    <row r="29366" x14ac:dyDescent="0.55000000000000004"/>
    <row r="29367" x14ac:dyDescent="0.55000000000000004"/>
    <row r="29368" x14ac:dyDescent="0.55000000000000004"/>
    <row r="29369" x14ac:dyDescent="0.55000000000000004"/>
    <row r="29370" x14ac:dyDescent="0.55000000000000004"/>
    <row r="29371" x14ac:dyDescent="0.55000000000000004"/>
    <row r="29372" x14ac:dyDescent="0.55000000000000004"/>
    <row r="29373" x14ac:dyDescent="0.55000000000000004"/>
    <row r="29374" x14ac:dyDescent="0.55000000000000004"/>
    <row r="29375" x14ac:dyDescent="0.55000000000000004"/>
    <row r="29376" x14ac:dyDescent="0.55000000000000004"/>
    <row r="29377" x14ac:dyDescent="0.55000000000000004"/>
    <row r="29378" x14ac:dyDescent="0.55000000000000004"/>
    <row r="29379" x14ac:dyDescent="0.55000000000000004"/>
    <row r="29380" x14ac:dyDescent="0.55000000000000004"/>
    <row r="29381" x14ac:dyDescent="0.55000000000000004"/>
    <row r="29382" x14ac:dyDescent="0.55000000000000004"/>
    <row r="29383" x14ac:dyDescent="0.55000000000000004"/>
    <row r="29384" x14ac:dyDescent="0.55000000000000004"/>
    <row r="29385" x14ac:dyDescent="0.55000000000000004"/>
    <row r="29386" x14ac:dyDescent="0.55000000000000004"/>
    <row r="29387" x14ac:dyDescent="0.55000000000000004"/>
    <row r="29388" x14ac:dyDescent="0.55000000000000004"/>
    <row r="29389" x14ac:dyDescent="0.55000000000000004"/>
    <row r="29390" x14ac:dyDescent="0.55000000000000004"/>
    <row r="29391" x14ac:dyDescent="0.55000000000000004"/>
    <row r="29392" x14ac:dyDescent="0.55000000000000004"/>
    <row r="29393" x14ac:dyDescent="0.55000000000000004"/>
    <row r="29394" x14ac:dyDescent="0.55000000000000004"/>
    <row r="29395" x14ac:dyDescent="0.55000000000000004"/>
    <row r="29396" x14ac:dyDescent="0.55000000000000004"/>
    <row r="29397" x14ac:dyDescent="0.55000000000000004"/>
    <row r="29398" x14ac:dyDescent="0.55000000000000004"/>
    <row r="29399" x14ac:dyDescent="0.55000000000000004"/>
    <row r="29400" x14ac:dyDescent="0.55000000000000004"/>
    <row r="29401" x14ac:dyDescent="0.55000000000000004"/>
    <row r="29402" x14ac:dyDescent="0.55000000000000004"/>
    <row r="29403" x14ac:dyDescent="0.55000000000000004"/>
    <row r="29404" x14ac:dyDescent="0.55000000000000004"/>
    <row r="29405" x14ac:dyDescent="0.55000000000000004"/>
    <row r="29406" x14ac:dyDescent="0.55000000000000004"/>
    <row r="29407" x14ac:dyDescent="0.55000000000000004"/>
    <row r="29408" x14ac:dyDescent="0.55000000000000004"/>
    <row r="29409" x14ac:dyDescent="0.55000000000000004"/>
    <row r="29410" x14ac:dyDescent="0.55000000000000004"/>
    <row r="29411" x14ac:dyDescent="0.55000000000000004"/>
    <row r="29412" x14ac:dyDescent="0.55000000000000004"/>
    <row r="29413" x14ac:dyDescent="0.55000000000000004"/>
    <row r="29414" x14ac:dyDescent="0.55000000000000004"/>
    <row r="29415" x14ac:dyDescent="0.55000000000000004"/>
    <row r="29416" x14ac:dyDescent="0.55000000000000004"/>
    <row r="29417" x14ac:dyDescent="0.55000000000000004"/>
    <row r="29418" x14ac:dyDescent="0.55000000000000004"/>
    <row r="29419" x14ac:dyDescent="0.55000000000000004"/>
    <row r="29420" x14ac:dyDescent="0.55000000000000004"/>
    <row r="29421" x14ac:dyDescent="0.55000000000000004"/>
    <row r="29422" x14ac:dyDescent="0.55000000000000004"/>
    <row r="29423" x14ac:dyDescent="0.55000000000000004"/>
    <row r="29424" x14ac:dyDescent="0.55000000000000004"/>
    <row r="29425" x14ac:dyDescent="0.55000000000000004"/>
    <row r="29426" x14ac:dyDescent="0.55000000000000004"/>
    <row r="29427" x14ac:dyDescent="0.55000000000000004"/>
    <row r="29428" x14ac:dyDescent="0.55000000000000004"/>
    <row r="29429" x14ac:dyDescent="0.55000000000000004"/>
    <row r="29430" x14ac:dyDescent="0.55000000000000004"/>
    <row r="29431" x14ac:dyDescent="0.55000000000000004"/>
    <row r="29432" x14ac:dyDescent="0.55000000000000004"/>
    <row r="29433" x14ac:dyDescent="0.55000000000000004"/>
    <row r="29434" x14ac:dyDescent="0.55000000000000004"/>
    <row r="29435" x14ac:dyDescent="0.55000000000000004"/>
    <row r="29436" x14ac:dyDescent="0.55000000000000004"/>
    <row r="29437" x14ac:dyDescent="0.55000000000000004"/>
    <row r="29438" x14ac:dyDescent="0.55000000000000004"/>
    <row r="29439" x14ac:dyDescent="0.55000000000000004"/>
    <row r="29440" x14ac:dyDescent="0.55000000000000004"/>
    <row r="29441" x14ac:dyDescent="0.55000000000000004"/>
    <row r="29442" x14ac:dyDescent="0.55000000000000004"/>
    <row r="29443" x14ac:dyDescent="0.55000000000000004"/>
    <row r="29444" x14ac:dyDescent="0.55000000000000004"/>
    <row r="29445" x14ac:dyDescent="0.55000000000000004"/>
    <row r="29446" x14ac:dyDescent="0.55000000000000004"/>
    <row r="29447" x14ac:dyDescent="0.55000000000000004"/>
    <row r="29448" x14ac:dyDescent="0.55000000000000004"/>
    <row r="29449" x14ac:dyDescent="0.55000000000000004"/>
    <row r="29450" x14ac:dyDescent="0.55000000000000004"/>
    <row r="29451" x14ac:dyDescent="0.55000000000000004"/>
    <row r="29452" x14ac:dyDescent="0.55000000000000004"/>
    <row r="29453" x14ac:dyDescent="0.55000000000000004"/>
    <row r="29454" x14ac:dyDescent="0.55000000000000004"/>
    <row r="29455" x14ac:dyDescent="0.55000000000000004"/>
    <row r="29456" x14ac:dyDescent="0.55000000000000004"/>
    <row r="29457" x14ac:dyDescent="0.55000000000000004"/>
    <row r="29458" x14ac:dyDescent="0.55000000000000004"/>
    <row r="29459" x14ac:dyDescent="0.55000000000000004"/>
    <row r="29460" x14ac:dyDescent="0.55000000000000004"/>
    <row r="29461" x14ac:dyDescent="0.55000000000000004"/>
    <row r="29462" x14ac:dyDescent="0.55000000000000004"/>
    <row r="29463" x14ac:dyDescent="0.55000000000000004"/>
    <row r="29464" x14ac:dyDescent="0.55000000000000004"/>
    <row r="29465" x14ac:dyDescent="0.55000000000000004"/>
    <row r="29466" x14ac:dyDescent="0.55000000000000004"/>
    <row r="29467" x14ac:dyDescent="0.55000000000000004"/>
    <row r="29468" x14ac:dyDescent="0.55000000000000004"/>
    <row r="29469" x14ac:dyDescent="0.55000000000000004"/>
    <row r="29470" x14ac:dyDescent="0.55000000000000004"/>
    <row r="29471" x14ac:dyDescent="0.55000000000000004"/>
    <row r="29472" x14ac:dyDescent="0.55000000000000004"/>
    <row r="29473" x14ac:dyDescent="0.55000000000000004"/>
    <row r="29474" x14ac:dyDescent="0.55000000000000004"/>
    <row r="29475" x14ac:dyDescent="0.55000000000000004"/>
    <row r="29476" x14ac:dyDescent="0.55000000000000004"/>
    <row r="29477" x14ac:dyDescent="0.55000000000000004"/>
    <row r="29478" x14ac:dyDescent="0.55000000000000004"/>
    <row r="29479" x14ac:dyDescent="0.55000000000000004"/>
    <row r="29480" x14ac:dyDescent="0.55000000000000004"/>
    <row r="29481" x14ac:dyDescent="0.55000000000000004"/>
    <row r="29482" x14ac:dyDescent="0.55000000000000004"/>
    <row r="29483" x14ac:dyDescent="0.55000000000000004"/>
    <row r="29484" x14ac:dyDescent="0.55000000000000004"/>
    <row r="29485" x14ac:dyDescent="0.55000000000000004"/>
    <row r="29486" x14ac:dyDescent="0.55000000000000004"/>
    <row r="29487" x14ac:dyDescent="0.55000000000000004"/>
    <row r="29488" x14ac:dyDescent="0.55000000000000004"/>
    <row r="29489" x14ac:dyDescent="0.55000000000000004"/>
    <row r="29490" x14ac:dyDescent="0.55000000000000004"/>
    <row r="29491" x14ac:dyDescent="0.55000000000000004"/>
    <row r="29492" x14ac:dyDescent="0.55000000000000004"/>
    <row r="29493" x14ac:dyDescent="0.55000000000000004"/>
    <row r="29494" x14ac:dyDescent="0.55000000000000004"/>
    <row r="29495" x14ac:dyDescent="0.55000000000000004"/>
    <row r="29496" x14ac:dyDescent="0.55000000000000004"/>
    <row r="29497" x14ac:dyDescent="0.55000000000000004"/>
    <row r="29498" x14ac:dyDescent="0.55000000000000004"/>
    <row r="29499" x14ac:dyDescent="0.55000000000000004"/>
    <row r="29500" x14ac:dyDescent="0.55000000000000004"/>
    <row r="29501" x14ac:dyDescent="0.55000000000000004"/>
    <row r="29502" x14ac:dyDescent="0.55000000000000004"/>
    <row r="29503" x14ac:dyDescent="0.55000000000000004"/>
    <row r="29504" x14ac:dyDescent="0.55000000000000004"/>
    <row r="29505" x14ac:dyDescent="0.55000000000000004"/>
    <row r="29506" x14ac:dyDescent="0.55000000000000004"/>
    <row r="29507" x14ac:dyDescent="0.55000000000000004"/>
    <row r="29508" x14ac:dyDescent="0.55000000000000004"/>
    <row r="29509" x14ac:dyDescent="0.55000000000000004"/>
    <row r="29510" x14ac:dyDescent="0.55000000000000004"/>
    <row r="29511" x14ac:dyDescent="0.55000000000000004"/>
    <row r="29512" x14ac:dyDescent="0.55000000000000004"/>
    <row r="29513" x14ac:dyDescent="0.55000000000000004"/>
    <row r="29514" x14ac:dyDescent="0.55000000000000004"/>
    <row r="29515" x14ac:dyDescent="0.55000000000000004"/>
    <row r="29516" x14ac:dyDescent="0.55000000000000004"/>
    <row r="29517" x14ac:dyDescent="0.55000000000000004"/>
    <row r="29518" x14ac:dyDescent="0.55000000000000004"/>
    <row r="29519" x14ac:dyDescent="0.55000000000000004"/>
    <row r="29520" x14ac:dyDescent="0.55000000000000004"/>
    <row r="29521" x14ac:dyDescent="0.55000000000000004"/>
    <row r="29522" x14ac:dyDescent="0.55000000000000004"/>
    <row r="29523" x14ac:dyDescent="0.55000000000000004"/>
    <row r="29524" x14ac:dyDescent="0.55000000000000004"/>
    <row r="29525" x14ac:dyDescent="0.55000000000000004"/>
    <row r="29526" x14ac:dyDescent="0.55000000000000004"/>
    <row r="29527" x14ac:dyDescent="0.55000000000000004"/>
    <row r="29528" x14ac:dyDescent="0.55000000000000004"/>
    <row r="29529" x14ac:dyDescent="0.55000000000000004"/>
    <row r="29530" x14ac:dyDescent="0.55000000000000004"/>
    <row r="29531" x14ac:dyDescent="0.55000000000000004"/>
    <row r="29532" x14ac:dyDescent="0.55000000000000004"/>
    <row r="29533" x14ac:dyDescent="0.55000000000000004"/>
    <row r="29534" x14ac:dyDescent="0.55000000000000004"/>
    <row r="29535" x14ac:dyDescent="0.55000000000000004"/>
    <row r="29536" x14ac:dyDescent="0.55000000000000004"/>
    <row r="29537" x14ac:dyDescent="0.55000000000000004"/>
    <row r="29538" x14ac:dyDescent="0.55000000000000004"/>
    <row r="29539" x14ac:dyDescent="0.55000000000000004"/>
    <row r="29540" x14ac:dyDescent="0.55000000000000004"/>
    <row r="29541" x14ac:dyDescent="0.55000000000000004"/>
    <row r="29542" x14ac:dyDescent="0.55000000000000004"/>
    <row r="29543" x14ac:dyDescent="0.55000000000000004"/>
    <row r="29544" x14ac:dyDescent="0.55000000000000004"/>
    <row r="29545" x14ac:dyDescent="0.55000000000000004"/>
    <row r="29546" x14ac:dyDescent="0.55000000000000004"/>
    <row r="29547" x14ac:dyDescent="0.55000000000000004"/>
    <row r="29548" x14ac:dyDescent="0.55000000000000004"/>
    <row r="29549" x14ac:dyDescent="0.55000000000000004"/>
    <row r="29550" x14ac:dyDescent="0.55000000000000004"/>
    <row r="29551" x14ac:dyDescent="0.55000000000000004"/>
    <row r="29552" x14ac:dyDescent="0.55000000000000004"/>
    <row r="29553" x14ac:dyDescent="0.55000000000000004"/>
    <row r="29554" x14ac:dyDescent="0.55000000000000004"/>
    <row r="29555" x14ac:dyDescent="0.55000000000000004"/>
    <row r="29556" x14ac:dyDescent="0.55000000000000004"/>
    <row r="29557" x14ac:dyDescent="0.55000000000000004"/>
    <row r="29558" x14ac:dyDescent="0.55000000000000004"/>
    <row r="29559" x14ac:dyDescent="0.55000000000000004"/>
    <row r="29560" x14ac:dyDescent="0.55000000000000004"/>
    <row r="29561" x14ac:dyDescent="0.55000000000000004"/>
    <row r="29562" x14ac:dyDescent="0.55000000000000004"/>
    <row r="29563" x14ac:dyDescent="0.55000000000000004"/>
    <row r="29564" x14ac:dyDescent="0.55000000000000004"/>
    <row r="29565" x14ac:dyDescent="0.55000000000000004"/>
    <row r="29566" x14ac:dyDescent="0.55000000000000004"/>
    <row r="29567" x14ac:dyDescent="0.55000000000000004"/>
    <row r="29568" x14ac:dyDescent="0.55000000000000004"/>
    <row r="29569" x14ac:dyDescent="0.55000000000000004"/>
    <row r="29570" x14ac:dyDescent="0.55000000000000004"/>
    <row r="29571" x14ac:dyDescent="0.55000000000000004"/>
    <row r="29572" x14ac:dyDescent="0.55000000000000004"/>
    <row r="29573" x14ac:dyDescent="0.55000000000000004"/>
    <row r="29574" x14ac:dyDescent="0.55000000000000004"/>
    <row r="29575" x14ac:dyDescent="0.55000000000000004"/>
    <row r="29576" x14ac:dyDescent="0.55000000000000004"/>
    <row r="29577" x14ac:dyDescent="0.55000000000000004"/>
    <row r="29578" x14ac:dyDescent="0.55000000000000004"/>
    <row r="29579" x14ac:dyDescent="0.55000000000000004"/>
    <row r="29580" x14ac:dyDescent="0.55000000000000004"/>
    <row r="29581" x14ac:dyDescent="0.55000000000000004"/>
    <row r="29582" x14ac:dyDescent="0.55000000000000004"/>
    <row r="29583" x14ac:dyDescent="0.55000000000000004"/>
    <row r="29584" x14ac:dyDescent="0.55000000000000004"/>
    <row r="29585" x14ac:dyDescent="0.55000000000000004"/>
    <row r="29586" x14ac:dyDescent="0.55000000000000004"/>
    <row r="29587" x14ac:dyDescent="0.55000000000000004"/>
    <row r="29588" x14ac:dyDescent="0.55000000000000004"/>
    <row r="29589" x14ac:dyDescent="0.55000000000000004"/>
    <row r="29590" x14ac:dyDescent="0.55000000000000004"/>
    <row r="29591" x14ac:dyDescent="0.55000000000000004"/>
    <row r="29592" x14ac:dyDescent="0.55000000000000004"/>
    <row r="29593" x14ac:dyDescent="0.55000000000000004"/>
    <row r="29594" x14ac:dyDescent="0.55000000000000004"/>
    <row r="29595" x14ac:dyDescent="0.55000000000000004"/>
    <row r="29596" x14ac:dyDescent="0.55000000000000004"/>
    <row r="29597" x14ac:dyDescent="0.55000000000000004"/>
    <row r="29598" x14ac:dyDescent="0.55000000000000004"/>
    <row r="29599" x14ac:dyDescent="0.55000000000000004"/>
    <row r="29600" x14ac:dyDescent="0.55000000000000004"/>
    <row r="29601" x14ac:dyDescent="0.55000000000000004"/>
    <row r="29602" x14ac:dyDescent="0.55000000000000004"/>
    <row r="29603" x14ac:dyDescent="0.55000000000000004"/>
    <row r="29604" x14ac:dyDescent="0.55000000000000004"/>
    <row r="29605" x14ac:dyDescent="0.55000000000000004"/>
    <row r="29606" x14ac:dyDescent="0.55000000000000004"/>
    <row r="29607" x14ac:dyDescent="0.55000000000000004"/>
    <row r="29608" x14ac:dyDescent="0.55000000000000004"/>
    <row r="29609" x14ac:dyDescent="0.55000000000000004"/>
    <row r="29610" x14ac:dyDescent="0.55000000000000004"/>
    <row r="29611" x14ac:dyDescent="0.55000000000000004"/>
    <row r="29612" x14ac:dyDescent="0.55000000000000004"/>
    <row r="29613" x14ac:dyDescent="0.55000000000000004"/>
    <row r="29614" x14ac:dyDescent="0.55000000000000004"/>
    <row r="29615" x14ac:dyDescent="0.55000000000000004"/>
    <row r="29616" x14ac:dyDescent="0.55000000000000004"/>
    <row r="29617" x14ac:dyDescent="0.55000000000000004"/>
    <row r="29618" x14ac:dyDescent="0.55000000000000004"/>
    <row r="29619" x14ac:dyDescent="0.55000000000000004"/>
    <row r="29620" x14ac:dyDescent="0.55000000000000004"/>
    <row r="29621" x14ac:dyDescent="0.55000000000000004"/>
    <row r="29622" x14ac:dyDescent="0.55000000000000004"/>
    <row r="29623" x14ac:dyDescent="0.55000000000000004"/>
    <row r="29624" x14ac:dyDescent="0.55000000000000004"/>
    <row r="29625" x14ac:dyDescent="0.55000000000000004"/>
    <row r="29626" x14ac:dyDescent="0.55000000000000004"/>
    <row r="29627" x14ac:dyDescent="0.55000000000000004"/>
    <row r="29628" x14ac:dyDescent="0.55000000000000004"/>
    <row r="29629" x14ac:dyDescent="0.55000000000000004"/>
    <row r="29630" x14ac:dyDescent="0.55000000000000004"/>
    <row r="29631" x14ac:dyDescent="0.55000000000000004"/>
    <row r="29632" x14ac:dyDescent="0.55000000000000004"/>
    <row r="29633" x14ac:dyDescent="0.55000000000000004"/>
    <row r="29634" x14ac:dyDescent="0.55000000000000004"/>
    <row r="29635" x14ac:dyDescent="0.55000000000000004"/>
    <row r="29636" x14ac:dyDescent="0.55000000000000004"/>
    <row r="29637" x14ac:dyDescent="0.55000000000000004"/>
    <row r="29638" x14ac:dyDescent="0.55000000000000004"/>
    <row r="29639" x14ac:dyDescent="0.55000000000000004"/>
    <row r="29640" x14ac:dyDescent="0.55000000000000004"/>
    <row r="29641" x14ac:dyDescent="0.55000000000000004"/>
    <row r="29642" x14ac:dyDescent="0.55000000000000004"/>
    <row r="29643" x14ac:dyDescent="0.55000000000000004"/>
    <row r="29644" x14ac:dyDescent="0.55000000000000004"/>
    <row r="29645" x14ac:dyDescent="0.55000000000000004"/>
    <row r="29646" x14ac:dyDescent="0.55000000000000004"/>
    <row r="29647" x14ac:dyDescent="0.55000000000000004"/>
    <row r="29648" x14ac:dyDescent="0.55000000000000004"/>
    <row r="29649" x14ac:dyDescent="0.55000000000000004"/>
    <row r="29650" x14ac:dyDescent="0.55000000000000004"/>
    <row r="29651" x14ac:dyDescent="0.55000000000000004"/>
    <row r="29652" x14ac:dyDescent="0.55000000000000004"/>
    <row r="29653" x14ac:dyDescent="0.55000000000000004"/>
    <row r="29654" x14ac:dyDescent="0.55000000000000004"/>
    <row r="29655" x14ac:dyDescent="0.55000000000000004"/>
    <row r="29656" x14ac:dyDescent="0.55000000000000004"/>
    <row r="29657" x14ac:dyDescent="0.55000000000000004"/>
    <row r="29658" x14ac:dyDescent="0.55000000000000004"/>
    <row r="29659" x14ac:dyDescent="0.55000000000000004"/>
    <row r="29660" x14ac:dyDescent="0.55000000000000004"/>
    <row r="29661" x14ac:dyDescent="0.55000000000000004"/>
    <row r="29662" x14ac:dyDescent="0.55000000000000004"/>
    <row r="29663" x14ac:dyDescent="0.55000000000000004"/>
    <row r="29664" x14ac:dyDescent="0.55000000000000004"/>
    <row r="29665" x14ac:dyDescent="0.55000000000000004"/>
    <row r="29666" x14ac:dyDescent="0.55000000000000004"/>
    <row r="29667" x14ac:dyDescent="0.55000000000000004"/>
    <row r="29668" x14ac:dyDescent="0.55000000000000004"/>
    <row r="29669" x14ac:dyDescent="0.55000000000000004"/>
    <row r="29670" x14ac:dyDescent="0.55000000000000004"/>
    <row r="29671" x14ac:dyDescent="0.55000000000000004"/>
    <row r="29672" x14ac:dyDescent="0.55000000000000004"/>
    <row r="29673" x14ac:dyDescent="0.55000000000000004"/>
    <row r="29674" x14ac:dyDescent="0.55000000000000004"/>
    <row r="29675" x14ac:dyDescent="0.55000000000000004"/>
    <row r="29676" x14ac:dyDescent="0.55000000000000004"/>
    <row r="29677" x14ac:dyDescent="0.55000000000000004"/>
    <row r="29678" x14ac:dyDescent="0.55000000000000004"/>
    <row r="29679" x14ac:dyDescent="0.55000000000000004"/>
    <row r="29680" x14ac:dyDescent="0.55000000000000004"/>
    <row r="29681" x14ac:dyDescent="0.55000000000000004"/>
    <row r="29682" x14ac:dyDescent="0.55000000000000004"/>
    <row r="29683" x14ac:dyDescent="0.55000000000000004"/>
    <row r="29684" x14ac:dyDescent="0.55000000000000004"/>
    <row r="29685" x14ac:dyDescent="0.55000000000000004"/>
    <row r="29686" x14ac:dyDescent="0.55000000000000004"/>
    <row r="29687" x14ac:dyDescent="0.55000000000000004"/>
    <row r="29688" x14ac:dyDescent="0.55000000000000004"/>
    <row r="29689" x14ac:dyDescent="0.55000000000000004"/>
    <row r="29690" x14ac:dyDescent="0.55000000000000004"/>
    <row r="29691" x14ac:dyDescent="0.55000000000000004"/>
    <row r="29692" x14ac:dyDescent="0.55000000000000004"/>
    <row r="29693" x14ac:dyDescent="0.55000000000000004"/>
    <row r="29694" x14ac:dyDescent="0.55000000000000004"/>
    <row r="29695" x14ac:dyDescent="0.55000000000000004"/>
    <row r="29696" x14ac:dyDescent="0.55000000000000004"/>
    <row r="29697" x14ac:dyDescent="0.55000000000000004"/>
    <row r="29698" x14ac:dyDescent="0.55000000000000004"/>
    <row r="29699" x14ac:dyDescent="0.55000000000000004"/>
    <row r="29700" x14ac:dyDescent="0.55000000000000004"/>
    <row r="29701" x14ac:dyDescent="0.55000000000000004"/>
    <row r="29702" x14ac:dyDescent="0.55000000000000004"/>
    <row r="29703" x14ac:dyDescent="0.55000000000000004"/>
    <row r="29704" x14ac:dyDescent="0.55000000000000004"/>
    <row r="29705" x14ac:dyDescent="0.55000000000000004"/>
    <row r="29706" x14ac:dyDescent="0.55000000000000004"/>
    <row r="29707" x14ac:dyDescent="0.55000000000000004"/>
    <row r="29708" x14ac:dyDescent="0.55000000000000004"/>
    <row r="29709" x14ac:dyDescent="0.55000000000000004"/>
    <row r="29710" x14ac:dyDescent="0.55000000000000004"/>
    <row r="29711" x14ac:dyDescent="0.55000000000000004"/>
    <row r="29712" x14ac:dyDescent="0.55000000000000004"/>
    <row r="29713" x14ac:dyDescent="0.55000000000000004"/>
    <row r="29714" x14ac:dyDescent="0.55000000000000004"/>
    <row r="29715" x14ac:dyDescent="0.55000000000000004"/>
    <row r="29716" x14ac:dyDescent="0.55000000000000004"/>
    <row r="29717" x14ac:dyDescent="0.55000000000000004"/>
    <row r="29718" x14ac:dyDescent="0.55000000000000004"/>
    <row r="29719" x14ac:dyDescent="0.55000000000000004"/>
    <row r="29720" x14ac:dyDescent="0.55000000000000004"/>
    <row r="29721" x14ac:dyDescent="0.55000000000000004"/>
    <row r="29722" x14ac:dyDescent="0.55000000000000004"/>
    <row r="29723" x14ac:dyDescent="0.55000000000000004"/>
    <row r="29724" x14ac:dyDescent="0.55000000000000004"/>
    <row r="29725" x14ac:dyDescent="0.55000000000000004"/>
    <row r="29726" x14ac:dyDescent="0.55000000000000004"/>
    <row r="29727" x14ac:dyDescent="0.55000000000000004"/>
    <row r="29728" x14ac:dyDescent="0.55000000000000004"/>
    <row r="29729" x14ac:dyDescent="0.55000000000000004"/>
    <row r="29730" x14ac:dyDescent="0.55000000000000004"/>
    <row r="29731" x14ac:dyDescent="0.55000000000000004"/>
    <row r="29732" x14ac:dyDescent="0.55000000000000004"/>
    <row r="29733" x14ac:dyDescent="0.55000000000000004"/>
    <row r="29734" x14ac:dyDescent="0.55000000000000004"/>
    <row r="29735" x14ac:dyDescent="0.55000000000000004"/>
    <row r="29736" x14ac:dyDescent="0.55000000000000004"/>
    <row r="29737" x14ac:dyDescent="0.55000000000000004"/>
    <row r="29738" x14ac:dyDescent="0.55000000000000004"/>
    <row r="29739" x14ac:dyDescent="0.55000000000000004"/>
    <row r="29740" x14ac:dyDescent="0.55000000000000004"/>
    <row r="29741" x14ac:dyDescent="0.55000000000000004"/>
    <row r="29742" x14ac:dyDescent="0.55000000000000004"/>
    <row r="29743" x14ac:dyDescent="0.55000000000000004"/>
    <row r="29744" x14ac:dyDescent="0.55000000000000004"/>
    <row r="29745" x14ac:dyDescent="0.55000000000000004"/>
    <row r="29746" x14ac:dyDescent="0.55000000000000004"/>
    <row r="29747" x14ac:dyDescent="0.55000000000000004"/>
    <row r="29748" x14ac:dyDescent="0.55000000000000004"/>
    <row r="29749" x14ac:dyDescent="0.55000000000000004"/>
    <row r="29750" x14ac:dyDescent="0.55000000000000004"/>
    <row r="29751" x14ac:dyDescent="0.55000000000000004"/>
    <row r="29752" x14ac:dyDescent="0.55000000000000004"/>
    <row r="29753" x14ac:dyDescent="0.55000000000000004"/>
    <row r="29754" x14ac:dyDescent="0.55000000000000004"/>
    <row r="29755" x14ac:dyDescent="0.55000000000000004"/>
    <row r="29756" x14ac:dyDescent="0.55000000000000004"/>
    <row r="29757" x14ac:dyDescent="0.55000000000000004"/>
    <row r="29758" x14ac:dyDescent="0.55000000000000004"/>
    <row r="29759" x14ac:dyDescent="0.55000000000000004"/>
    <row r="29760" x14ac:dyDescent="0.55000000000000004"/>
    <row r="29761" x14ac:dyDescent="0.55000000000000004"/>
    <row r="29762" x14ac:dyDescent="0.55000000000000004"/>
    <row r="29763" x14ac:dyDescent="0.55000000000000004"/>
    <row r="29764" x14ac:dyDescent="0.55000000000000004"/>
    <row r="29765" x14ac:dyDescent="0.55000000000000004"/>
    <row r="29766" x14ac:dyDescent="0.55000000000000004"/>
    <row r="29767" x14ac:dyDescent="0.55000000000000004"/>
    <row r="29768" x14ac:dyDescent="0.55000000000000004"/>
    <row r="29769" x14ac:dyDescent="0.55000000000000004"/>
    <row r="29770" x14ac:dyDescent="0.55000000000000004"/>
    <row r="29771" x14ac:dyDescent="0.55000000000000004"/>
    <row r="29772" x14ac:dyDescent="0.55000000000000004"/>
    <row r="29773" x14ac:dyDescent="0.55000000000000004"/>
    <row r="29774" x14ac:dyDescent="0.55000000000000004"/>
    <row r="29775" x14ac:dyDescent="0.55000000000000004"/>
    <row r="29776" x14ac:dyDescent="0.55000000000000004"/>
    <row r="29777" x14ac:dyDescent="0.55000000000000004"/>
    <row r="29778" x14ac:dyDescent="0.55000000000000004"/>
    <row r="29779" x14ac:dyDescent="0.55000000000000004"/>
    <row r="29780" x14ac:dyDescent="0.55000000000000004"/>
    <row r="29781" x14ac:dyDescent="0.55000000000000004"/>
    <row r="29782" x14ac:dyDescent="0.55000000000000004"/>
    <row r="29783" x14ac:dyDescent="0.55000000000000004"/>
    <row r="29784" x14ac:dyDescent="0.55000000000000004"/>
    <row r="29785" x14ac:dyDescent="0.55000000000000004"/>
    <row r="29786" x14ac:dyDescent="0.55000000000000004"/>
    <row r="29787" x14ac:dyDescent="0.55000000000000004"/>
    <row r="29788" x14ac:dyDescent="0.55000000000000004"/>
    <row r="29789" x14ac:dyDescent="0.55000000000000004"/>
    <row r="29790" x14ac:dyDescent="0.55000000000000004"/>
    <row r="29791" x14ac:dyDescent="0.55000000000000004"/>
    <row r="29792" x14ac:dyDescent="0.55000000000000004"/>
    <row r="29793" x14ac:dyDescent="0.55000000000000004"/>
    <row r="29794" x14ac:dyDescent="0.55000000000000004"/>
    <row r="29795" x14ac:dyDescent="0.55000000000000004"/>
    <row r="29796" x14ac:dyDescent="0.55000000000000004"/>
    <row r="29797" x14ac:dyDescent="0.55000000000000004"/>
    <row r="29798" x14ac:dyDescent="0.55000000000000004"/>
    <row r="29799" x14ac:dyDescent="0.55000000000000004"/>
    <row r="29800" x14ac:dyDescent="0.55000000000000004"/>
    <row r="29801" x14ac:dyDescent="0.55000000000000004"/>
    <row r="29802" x14ac:dyDescent="0.55000000000000004"/>
    <row r="29803" x14ac:dyDescent="0.55000000000000004"/>
    <row r="29804" x14ac:dyDescent="0.55000000000000004"/>
    <row r="29805" x14ac:dyDescent="0.55000000000000004"/>
    <row r="29806" x14ac:dyDescent="0.55000000000000004"/>
    <row r="29807" x14ac:dyDescent="0.55000000000000004"/>
    <row r="29808" x14ac:dyDescent="0.55000000000000004"/>
    <row r="29809" x14ac:dyDescent="0.55000000000000004"/>
    <row r="29810" x14ac:dyDescent="0.55000000000000004"/>
    <row r="29811" x14ac:dyDescent="0.55000000000000004"/>
    <row r="29812" x14ac:dyDescent="0.55000000000000004"/>
    <row r="29813" x14ac:dyDescent="0.55000000000000004"/>
    <row r="29814" x14ac:dyDescent="0.55000000000000004"/>
    <row r="29815" x14ac:dyDescent="0.55000000000000004"/>
    <row r="29816" x14ac:dyDescent="0.55000000000000004"/>
    <row r="29817" x14ac:dyDescent="0.55000000000000004"/>
    <row r="29818" x14ac:dyDescent="0.55000000000000004"/>
    <row r="29819" x14ac:dyDescent="0.55000000000000004"/>
    <row r="29820" x14ac:dyDescent="0.55000000000000004"/>
    <row r="29821" x14ac:dyDescent="0.55000000000000004"/>
    <row r="29822" x14ac:dyDescent="0.55000000000000004"/>
    <row r="29823" x14ac:dyDescent="0.55000000000000004"/>
    <row r="29824" x14ac:dyDescent="0.55000000000000004"/>
    <row r="29825" x14ac:dyDescent="0.55000000000000004"/>
    <row r="29826" x14ac:dyDescent="0.55000000000000004"/>
    <row r="29827" x14ac:dyDescent="0.55000000000000004"/>
    <row r="29828" x14ac:dyDescent="0.55000000000000004"/>
    <row r="29829" x14ac:dyDescent="0.55000000000000004"/>
    <row r="29830" x14ac:dyDescent="0.55000000000000004"/>
    <row r="29831" x14ac:dyDescent="0.55000000000000004"/>
    <row r="29832" x14ac:dyDescent="0.55000000000000004"/>
    <row r="29833" x14ac:dyDescent="0.55000000000000004"/>
    <row r="29834" x14ac:dyDescent="0.55000000000000004"/>
    <row r="29835" x14ac:dyDescent="0.55000000000000004"/>
    <row r="29836" x14ac:dyDescent="0.55000000000000004"/>
    <row r="29837" x14ac:dyDescent="0.55000000000000004"/>
    <row r="29838" x14ac:dyDescent="0.55000000000000004"/>
    <row r="29839" x14ac:dyDescent="0.55000000000000004"/>
    <row r="29840" x14ac:dyDescent="0.55000000000000004"/>
    <row r="29841" x14ac:dyDescent="0.55000000000000004"/>
    <row r="29842" x14ac:dyDescent="0.55000000000000004"/>
    <row r="29843" x14ac:dyDescent="0.55000000000000004"/>
    <row r="29844" x14ac:dyDescent="0.55000000000000004"/>
    <row r="29845" x14ac:dyDescent="0.55000000000000004"/>
    <row r="29846" x14ac:dyDescent="0.55000000000000004"/>
    <row r="29847" x14ac:dyDescent="0.55000000000000004"/>
    <row r="29848" x14ac:dyDescent="0.55000000000000004"/>
    <row r="29849" x14ac:dyDescent="0.55000000000000004"/>
    <row r="29850" x14ac:dyDescent="0.55000000000000004"/>
    <row r="29851" x14ac:dyDescent="0.55000000000000004"/>
    <row r="29852" x14ac:dyDescent="0.55000000000000004"/>
    <row r="29853" x14ac:dyDescent="0.55000000000000004"/>
    <row r="29854" x14ac:dyDescent="0.55000000000000004"/>
    <row r="29855" x14ac:dyDescent="0.55000000000000004"/>
    <row r="29856" x14ac:dyDescent="0.55000000000000004"/>
    <row r="29857" x14ac:dyDescent="0.55000000000000004"/>
    <row r="29858" x14ac:dyDescent="0.55000000000000004"/>
    <row r="29859" x14ac:dyDescent="0.55000000000000004"/>
    <row r="29860" x14ac:dyDescent="0.55000000000000004"/>
    <row r="29861" x14ac:dyDescent="0.55000000000000004"/>
    <row r="29862" x14ac:dyDescent="0.55000000000000004"/>
    <row r="29863" x14ac:dyDescent="0.55000000000000004"/>
    <row r="29864" x14ac:dyDescent="0.55000000000000004"/>
    <row r="29865" x14ac:dyDescent="0.55000000000000004"/>
    <row r="29866" x14ac:dyDescent="0.55000000000000004"/>
    <row r="29867" x14ac:dyDescent="0.55000000000000004"/>
    <row r="29868" x14ac:dyDescent="0.55000000000000004"/>
    <row r="29869" x14ac:dyDescent="0.55000000000000004"/>
    <row r="29870" x14ac:dyDescent="0.55000000000000004"/>
    <row r="29871" x14ac:dyDescent="0.55000000000000004"/>
    <row r="29872" x14ac:dyDescent="0.55000000000000004"/>
    <row r="29873" x14ac:dyDescent="0.55000000000000004"/>
    <row r="29874" x14ac:dyDescent="0.55000000000000004"/>
    <row r="29875" x14ac:dyDescent="0.55000000000000004"/>
    <row r="29876" x14ac:dyDescent="0.55000000000000004"/>
    <row r="29877" x14ac:dyDescent="0.55000000000000004"/>
    <row r="29878" x14ac:dyDescent="0.55000000000000004"/>
    <row r="29879" x14ac:dyDescent="0.55000000000000004"/>
    <row r="29880" x14ac:dyDescent="0.55000000000000004"/>
    <row r="29881" x14ac:dyDescent="0.55000000000000004"/>
    <row r="29882" x14ac:dyDescent="0.55000000000000004"/>
    <row r="29883" x14ac:dyDescent="0.55000000000000004"/>
    <row r="29884" x14ac:dyDescent="0.55000000000000004"/>
    <row r="29885" x14ac:dyDescent="0.55000000000000004"/>
    <row r="29886" x14ac:dyDescent="0.55000000000000004"/>
    <row r="29887" x14ac:dyDescent="0.55000000000000004"/>
    <row r="29888" x14ac:dyDescent="0.55000000000000004"/>
    <row r="29889" x14ac:dyDescent="0.55000000000000004"/>
    <row r="29890" x14ac:dyDescent="0.55000000000000004"/>
    <row r="29891" x14ac:dyDescent="0.55000000000000004"/>
    <row r="29892" x14ac:dyDescent="0.55000000000000004"/>
    <row r="29893" x14ac:dyDescent="0.55000000000000004"/>
    <row r="29894" x14ac:dyDescent="0.55000000000000004"/>
    <row r="29895" x14ac:dyDescent="0.55000000000000004"/>
    <row r="29896" x14ac:dyDescent="0.55000000000000004"/>
    <row r="29897" x14ac:dyDescent="0.55000000000000004"/>
    <row r="29898" x14ac:dyDescent="0.55000000000000004"/>
    <row r="29899" x14ac:dyDescent="0.55000000000000004"/>
    <row r="29900" x14ac:dyDescent="0.55000000000000004"/>
    <row r="29901" x14ac:dyDescent="0.55000000000000004"/>
    <row r="29902" x14ac:dyDescent="0.55000000000000004"/>
    <row r="29903" x14ac:dyDescent="0.55000000000000004"/>
    <row r="29904" x14ac:dyDescent="0.55000000000000004"/>
    <row r="29905" x14ac:dyDescent="0.55000000000000004"/>
    <row r="29906" x14ac:dyDescent="0.55000000000000004"/>
    <row r="29907" x14ac:dyDescent="0.55000000000000004"/>
    <row r="29908" x14ac:dyDescent="0.55000000000000004"/>
    <row r="29909" x14ac:dyDescent="0.55000000000000004"/>
    <row r="29910" x14ac:dyDescent="0.55000000000000004"/>
    <row r="29911" x14ac:dyDescent="0.55000000000000004"/>
    <row r="29912" x14ac:dyDescent="0.55000000000000004"/>
    <row r="29913" x14ac:dyDescent="0.55000000000000004"/>
    <row r="29914" x14ac:dyDescent="0.55000000000000004"/>
    <row r="29915" x14ac:dyDescent="0.55000000000000004"/>
    <row r="29916" x14ac:dyDescent="0.55000000000000004"/>
    <row r="29917" x14ac:dyDescent="0.55000000000000004"/>
    <row r="29918" x14ac:dyDescent="0.55000000000000004"/>
    <row r="29919" x14ac:dyDescent="0.55000000000000004"/>
    <row r="29920" x14ac:dyDescent="0.55000000000000004"/>
    <row r="29921" x14ac:dyDescent="0.55000000000000004"/>
    <row r="29922" x14ac:dyDescent="0.55000000000000004"/>
    <row r="29923" x14ac:dyDescent="0.55000000000000004"/>
    <row r="29924" x14ac:dyDescent="0.55000000000000004"/>
    <row r="29925" x14ac:dyDescent="0.55000000000000004"/>
    <row r="29926" x14ac:dyDescent="0.55000000000000004"/>
    <row r="29927" x14ac:dyDescent="0.55000000000000004"/>
    <row r="29928" x14ac:dyDescent="0.55000000000000004"/>
    <row r="29929" x14ac:dyDescent="0.55000000000000004"/>
    <row r="29930" x14ac:dyDescent="0.55000000000000004"/>
    <row r="29931" x14ac:dyDescent="0.55000000000000004"/>
    <row r="29932" x14ac:dyDescent="0.55000000000000004"/>
    <row r="29933" x14ac:dyDescent="0.55000000000000004"/>
    <row r="29934" x14ac:dyDescent="0.55000000000000004"/>
    <row r="29935" x14ac:dyDescent="0.55000000000000004"/>
    <row r="29936" x14ac:dyDescent="0.55000000000000004"/>
    <row r="29937" x14ac:dyDescent="0.55000000000000004"/>
    <row r="29938" x14ac:dyDescent="0.55000000000000004"/>
    <row r="29939" x14ac:dyDescent="0.55000000000000004"/>
    <row r="29940" x14ac:dyDescent="0.55000000000000004"/>
    <row r="29941" x14ac:dyDescent="0.55000000000000004"/>
    <row r="29942" x14ac:dyDescent="0.55000000000000004"/>
    <row r="29943" x14ac:dyDescent="0.55000000000000004"/>
    <row r="29944" x14ac:dyDescent="0.55000000000000004"/>
    <row r="29945" x14ac:dyDescent="0.55000000000000004"/>
    <row r="29946" x14ac:dyDescent="0.55000000000000004"/>
    <row r="29947" x14ac:dyDescent="0.55000000000000004"/>
    <row r="29948" x14ac:dyDescent="0.55000000000000004"/>
    <row r="29949" x14ac:dyDescent="0.55000000000000004"/>
    <row r="29950" x14ac:dyDescent="0.55000000000000004"/>
    <row r="29951" x14ac:dyDescent="0.55000000000000004"/>
    <row r="29952" x14ac:dyDescent="0.55000000000000004"/>
    <row r="29953" x14ac:dyDescent="0.55000000000000004"/>
    <row r="29954" x14ac:dyDescent="0.55000000000000004"/>
    <row r="29955" x14ac:dyDescent="0.55000000000000004"/>
    <row r="29956" x14ac:dyDescent="0.55000000000000004"/>
    <row r="29957" x14ac:dyDescent="0.55000000000000004"/>
    <row r="29958" x14ac:dyDescent="0.55000000000000004"/>
    <row r="29959" x14ac:dyDescent="0.55000000000000004"/>
    <row r="29960" x14ac:dyDescent="0.55000000000000004"/>
    <row r="29961" x14ac:dyDescent="0.55000000000000004"/>
    <row r="29962" x14ac:dyDescent="0.55000000000000004"/>
    <row r="29963" x14ac:dyDescent="0.55000000000000004"/>
    <row r="29964" x14ac:dyDescent="0.55000000000000004"/>
    <row r="29965" x14ac:dyDescent="0.55000000000000004"/>
    <row r="29966" x14ac:dyDescent="0.55000000000000004"/>
    <row r="29967" x14ac:dyDescent="0.55000000000000004"/>
    <row r="29968" x14ac:dyDescent="0.55000000000000004"/>
    <row r="29969" x14ac:dyDescent="0.55000000000000004"/>
    <row r="29970" x14ac:dyDescent="0.55000000000000004"/>
    <row r="29971" x14ac:dyDescent="0.55000000000000004"/>
    <row r="29972" x14ac:dyDescent="0.55000000000000004"/>
    <row r="29973" x14ac:dyDescent="0.55000000000000004"/>
    <row r="29974" x14ac:dyDescent="0.55000000000000004"/>
    <row r="29975" x14ac:dyDescent="0.55000000000000004"/>
    <row r="29976" x14ac:dyDescent="0.55000000000000004"/>
    <row r="29977" x14ac:dyDescent="0.55000000000000004"/>
    <row r="29978" x14ac:dyDescent="0.55000000000000004"/>
    <row r="29979" x14ac:dyDescent="0.55000000000000004"/>
    <row r="29980" x14ac:dyDescent="0.55000000000000004"/>
    <row r="29981" x14ac:dyDescent="0.55000000000000004"/>
    <row r="29982" x14ac:dyDescent="0.55000000000000004"/>
    <row r="29983" x14ac:dyDescent="0.55000000000000004"/>
    <row r="29984" x14ac:dyDescent="0.55000000000000004"/>
    <row r="29985" x14ac:dyDescent="0.55000000000000004"/>
    <row r="29986" x14ac:dyDescent="0.55000000000000004"/>
    <row r="29987" x14ac:dyDescent="0.55000000000000004"/>
    <row r="29988" x14ac:dyDescent="0.55000000000000004"/>
    <row r="29989" x14ac:dyDescent="0.55000000000000004"/>
    <row r="29990" x14ac:dyDescent="0.55000000000000004"/>
    <row r="29991" x14ac:dyDescent="0.55000000000000004"/>
    <row r="29992" x14ac:dyDescent="0.55000000000000004"/>
    <row r="29993" x14ac:dyDescent="0.55000000000000004"/>
    <row r="29994" x14ac:dyDescent="0.55000000000000004"/>
    <row r="29995" x14ac:dyDescent="0.55000000000000004"/>
    <row r="29996" x14ac:dyDescent="0.55000000000000004"/>
    <row r="29997" x14ac:dyDescent="0.55000000000000004"/>
    <row r="29998" x14ac:dyDescent="0.55000000000000004"/>
    <row r="29999" x14ac:dyDescent="0.55000000000000004"/>
    <row r="30000" x14ac:dyDescent="0.55000000000000004"/>
    <row r="30001" x14ac:dyDescent="0.55000000000000004"/>
    <row r="30002" x14ac:dyDescent="0.55000000000000004"/>
    <row r="30003" x14ac:dyDescent="0.55000000000000004"/>
    <row r="30004" x14ac:dyDescent="0.55000000000000004"/>
    <row r="30005" x14ac:dyDescent="0.55000000000000004"/>
    <row r="30006" x14ac:dyDescent="0.55000000000000004"/>
    <row r="30007" x14ac:dyDescent="0.55000000000000004"/>
    <row r="30008" x14ac:dyDescent="0.55000000000000004"/>
    <row r="30009" x14ac:dyDescent="0.55000000000000004"/>
    <row r="30010" x14ac:dyDescent="0.55000000000000004"/>
    <row r="30011" x14ac:dyDescent="0.55000000000000004"/>
    <row r="30012" x14ac:dyDescent="0.55000000000000004"/>
    <row r="30013" x14ac:dyDescent="0.55000000000000004"/>
    <row r="30014" x14ac:dyDescent="0.55000000000000004"/>
    <row r="30015" x14ac:dyDescent="0.55000000000000004"/>
    <row r="30016" x14ac:dyDescent="0.55000000000000004"/>
    <row r="30017" x14ac:dyDescent="0.55000000000000004"/>
    <row r="30018" x14ac:dyDescent="0.55000000000000004"/>
    <row r="30019" x14ac:dyDescent="0.55000000000000004"/>
    <row r="30020" x14ac:dyDescent="0.55000000000000004"/>
    <row r="30021" x14ac:dyDescent="0.55000000000000004"/>
    <row r="30022" x14ac:dyDescent="0.55000000000000004"/>
    <row r="30023" x14ac:dyDescent="0.55000000000000004"/>
    <row r="30024" x14ac:dyDescent="0.55000000000000004"/>
    <row r="30025" x14ac:dyDescent="0.55000000000000004"/>
    <row r="30026" x14ac:dyDescent="0.55000000000000004"/>
    <row r="30027" x14ac:dyDescent="0.55000000000000004"/>
    <row r="30028" x14ac:dyDescent="0.55000000000000004"/>
    <row r="30029" x14ac:dyDescent="0.55000000000000004"/>
    <row r="30030" x14ac:dyDescent="0.55000000000000004"/>
    <row r="30031" x14ac:dyDescent="0.55000000000000004"/>
    <row r="30032" x14ac:dyDescent="0.55000000000000004"/>
    <row r="30033" x14ac:dyDescent="0.55000000000000004"/>
    <row r="30034" x14ac:dyDescent="0.55000000000000004"/>
    <row r="30035" x14ac:dyDescent="0.55000000000000004"/>
    <row r="30036" x14ac:dyDescent="0.55000000000000004"/>
    <row r="30037" x14ac:dyDescent="0.55000000000000004"/>
    <row r="30038" x14ac:dyDescent="0.55000000000000004"/>
    <row r="30039" x14ac:dyDescent="0.55000000000000004"/>
    <row r="30040" x14ac:dyDescent="0.55000000000000004"/>
    <row r="30041" x14ac:dyDescent="0.55000000000000004"/>
    <row r="30042" x14ac:dyDescent="0.55000000000000004"/>
    <row r="30043" x14ac:dyDescent="0.55000000000000004"/>
    <row r="30044" x14ac:dyDescent="0.55000000000000004"/>
    <row r="30045" x14ac:dyDescent="0.55000000000000004"/>
    <row r="30046" x14ac:dyDescent="0.55000000000000004"/>
    <row r="30047" x14ac:dyDescent="0.55000000000000004"/>
    <row r="30048" x14ac:dyDescent="0.55000000000000004"/>
    <row r="30049" x14ac:dyDescent="0.55000000000000004"/>
    <row r="30050" x14ac:dyDescent="0.55000000000000004"/>
    <row r="30051" x14ac:dyDescent="0.55000000000000004"/>
    <row r="30052" x14ac:dyDescent="0.55000000000000004"/>
    <row r="30053" x14ac:dyDescent="0.55000000000000004"/>
    <row r="30054" x14ac:dyDescent="0.55000000000000004"/>
    <row r="30055" x14ac:dyDescent="0.55000000000000004"/>
    <row r="30056" x14ac:dyDescent="0.55000000000000004"/>
    <row r="30057" x14ac:dyDescent="0.55000000000000004"/>
    <row r="30058" x14ac:dyDescent="0.55000000000000004"/>
    <row r="30059" x14ac:dyDescent="0.55000000000000004"/>
    <row r="30060" x14ac:dyDescent="0.55000000000000004"/>
    <row r="30061" x14ac:dyDescent="0.55000000000000004"/>
    <row r="30062" x14ac:dyDescent="0.55000000000000004"/>
    <row r="30063" x14ac:dyDescent="0.55000000000000004"/>
    <row r="30064" x14ac:dyDescent="0.55000000000000004"/>
    <row r="30065" x14ac:dyDescent="0.55000000000000004"/>
    <row r="30066" x14ac:dyDescent="0.55000000000000004"/>
    <row r="30067" x14ac:dyDescent="0.55000000000000004"/>
    <row r="30068" x14ac:dyDescent="0.55000000000000004"/>
    <row r="30069" x14ac:dyDescent="0.55000000000000004"/>
    <row r="30070" x14ac:dyDescent="0.55000000000000004"/>
    <row r="30071" x14ac:dyDescent="0.55000000000000004"/>
    <row r="30072" x14ac:dyDescent="0.55000000000000004"/>
    <row r="30073" x14ac:dyDescent="0.55000000000000004"/>
    <row r="30074" x14ac:dyDescent="0.55000000000000004"/>
    <row r="30075" x14ac:dyDescent="0.55000000000000004"/>
    <row r="30076" x14ac:dyDescent="0.55000000000000004"/>
    <row r="30077" x14ac:dyDescent="0.55000000000000004"/>
    <row r="30078" x14ac:dyDescent="0.55000000000000004"/>
    <row r="30079" x14ac:dyDescent="0.55000000000000004"/>
    <row r="30080" x14ac:dyDescent="0.55000000000000004"/>
    <row r="30081" x14ac:dyDescent="0.55000000000000004"/>
    <row r="30082" x14ac:dyDescent="0.55000000000000004"/>
    <row r="30083" x14ac:dyDescent="0.55000000000000004"/>
    <row r="30084" x14ac:dyDescent="0.55000000000000004"/>
    <row r="30085" x14ac:dyDescent="0.55000000000000004"/>
    <row r="30086" x14ac:dyDescent="0.55000000000000004"/>
    <row r="30087" x14ac:dyDescent="0.55000000000000004"/>
    <row r="30088" x14ac:dyDescent="0.55000000000000004"/>
    <row r="30089" x14ac:dyDescent="0.55000000000000004"/>
    <row r="30090" x14ac:dyDescent="0.55000000000000004"/>
    <row r="30091" x14ac:dyDescent="0.55000000000000004"/>
    <row r="30092" x14ac:dyDescent="0.55000000000000004"/>
    <row r="30093" x14ac:dyDescent="0.55000000000000004"/>
    <row r="30094" x14ac:dyDescent="0.55000000000000004"/>
    <row r="30095" x14ac:dyDescent="0.55000000000000004"/>
    <row r="30096" x14ac:dyDescent="0.55000000000000004"/>
    <row r="30097" x14ac:dyDescent="0.55000000000000004"/>
    <row r="30098" x14ac:dyDescent="0.55000000000000004"/>
    <row r="30099" x14ac:dyDescent="0.55000000000000004"/>
    <row r="30100" x14ac:dyDescent="0.55000000000000004"/>
    <row r="30101" x14ac:dyDescent="0.55000000000000004"/>
    <row r="30102" x14ac:dyDescent="0.55000000000000004"/>
    <row r="30103" x14ac:dyDescent="0.55000000000000004"/>
    <row r="30104" x14ac:dyDescent="0.55000000000000004"/>
    <row r="30105" x14ac:dyDescent="0.55000000000000004"/>
    <row r="30106" x14ac:dyDescent="0.55000000000000004"/>
    <row r="30107" x14ac:dyDescent="0.55000000000000004"/>
    <row r="30108" x14ac:dyDescent="0.55000000000000004"/>
    <row r="30109" x14ac:dyDescent="0.55000000000000004"/>
    <row r="30110" x14ac:dyDescent="0.55000000000000004"/>
    <row r="30111" x14ac:dyDescent="0.55000000000000004"/>
    <row r="30112" x14ac:dyDescent="0.55000000000000004"/>
    <row r="30113" x14ac:dyDescent="0.55000000000000004"/>
    <row r="30114" x14ac:dyDescent="0.55000000000000004"/>
    <row r="30115" x14ac:dyDescent="0.55000000000000004"/>
    <row r="30116" x14ac:dyDescent="0.55000000000000004"/>
    <row r="30117" x14ac:dyDescent="0.55000000000000004"/>
    <row r="30118" x14ac:dyDescent="0.55000000000000004"/>
    <row r="30119" x14ac:dyDescent="0.55000000000000004"/>
    <row r="30120" x14ac:dyDescent="0.55000000000000004"/>
    <row r="30121" x14ac:dyDescent="0.55000000000000004"/>
    <row r="30122" x14ac:dyDescent="0.55000000000000004"/>
    <row r="30123" x14ac:dyDescent="0.55000000000000004"/>
    <row r="30124" x14ac:dyDescent="0.55000000000000004"/>
    <row r="30125" x14ac:dyDescent="0.55000000000000004"/>
    <row r="30126" x14ac:dyDescent="0.55000000000000004"/>
    <row r="30127" x14ac:dyDescent="0.55000000000000004"/>
    <row r="30128" x14ac:dyDescent="0.55000000000000004"/>
    <row r="30129" x14ac:dyDescent="0.55000000000000004"/>
    <row r="30130" x14ac:dyDescent="0.55000000000000004"/>
    <row r="30131" x14ac:dyDescent="0.55000000000000004"/>
    <row r="30132" x14ac:dyDescent="0.55000000000000004"/>
    <row r="30133" x14ac:dyDescent="0.55000000000000004"/>
    <row r="30134" x14ac:dyDescent="0.55000000000000004"/>
    <row r="30135" x14ac:dyDescent="0.55000000000000004"/>
    <row r="30136" x14ac:dyDescent="0.55000000000000004"/>
    <row r="30137" x14ac:dyDescent="0.55000000000000004"/>
    <row r="30138" x14ac:dyDescent="0.55000000000000004"/>
    <row r="30139" x14ac:dyDescent="0.55000000000000004"/>
    <row r="30140" x14ac:dyDescent="0.55000000000000004"/>
    <row r="30141" x14ac:dyDescent="0.55000000000000004"/>
    <row r="30142" x14ac:dyDescent="0.55000000000000004"/>
    <row r="30143" x14ac:dyDescent="0.55000000000000004"/>
    <row r="30144" x14ac:dyDescent="0.55000000000000004"/>
    <row r="30145" x14ac:dyDescent="0.55000000000000004"/>
    <row r="30146" x14ac:dyDescent="0.55000000000000004"/>
    <row r="30147" x14ac:dyDescent="0.55000000000000004"/>
    <row r="30148" x14ac:dyDescent="0.55000000000000004"/>
    <row r="30149" x14ac:dyDescent="0.55000000000000004"/>
    <row r="30150" x14ac:dyDescent="0.55000000000000004"/>
    <row r="30151" x14ac:dyDescent="0.55000000000000004"/>
    <row r="30152" x14ac:dyDescent="0.55000000000000004"/>
    <row r="30153" x14ac:dyDescent="0.55000000000000004"/>
    <row r="30154" x14ac:dyDescent="0.55000000000000004"/>
    <row r="30155" x14ac:dyDescent="0.55000000000000004"/>
    <row r="30156" x14ac:dyDescent="0.55000000000000004"/>
    <row r="30157" x14ac:dyDescent="0.55000000000000004"/>
    <row r="30158" x14ac:dyDescent="0.55000000000000004"/>
    <row r="30159" x14ac:dyDescent="0.55000000000000004"/>
    <row r="30160" x14ac:dyDescent="0.55000000000000004"/>
    <row r="30161" x14ac:dyDescent="0.55000000000000004"/>
    <row r="30162" x14ac:dyDescent="0.55000000000000004"/>
    <row r="30163" x14ac:dyDescent="0.55000000000000004"/>
    <row r="30164" x14ac:dyDescent="0.55000000000000004"/>
    <row r="30165" x14ac:dyDescent="0.55000000000000004"/>
    <row r="30166" x14ac:dyDescent="0.55000000000000004"/>
    <row r="30167" x14ac:dyDescent="0.55000000000000004"/>
    <row r="30168" x14ac:dyDescent="0.55000000000000004"/>
    <row r="30169" x14ac:dyDescent="0.55000000000000004"/>
    <row r="30170" x14ac:dyDescent="0.55000000000000004"/>
    <row r="30171" x14ac:dyDescent="0.55000000000000004"/>
    <row r="30172" x14ac:dyDescent="0.55000000000000004"/>
    <row r="30173" x14ac:dyDescent="0.55000000000000004"/>
    <row r="30174" x14ac:dyDescent="0.55000000000000004"/>
    <row r="30175" x14ac:dyDescent="0.55000000000000004"/>
    <row r="30176" x14ac:dyDescent="0.55000000000000004"/>
    <row r="30177" x14ac:dyDescent="0.55000000000000004"/>
    <row r="30178" x14ac:dyDescent="0.55000000000000004"/>
    <row r="30179" x14ac:dyDescent="0.55000000000000004"/>
    <row r="30180" x14ac:dyDescent="0.55000000000000004"/>
    <row r="30181" x14ac:dyDescent="0.55000000000000004"/>
    <row r="30182" x14ac:dyDescent="0.55000000000000004"/>
    <row r="30183" x14ac:dyDescent="0.55000000000000004"/>
    <row r="30184" x14ac:dyDescent="0.55000000000000004"/>
    <row r="30185" x14ac:dyDescent="0.55000000000000004"/>
    <row r="30186" x14ac:dyDescent="0.55000000000000004"/>
    <row r="30187" x14ac:dyDescent="0.55000000000000004"/>
    <row r="30188" x14ac:dyDescent="0.55000000000000004"/>
    <row r="30189" x14ac:dyDescent="0.55000000000000004"/>
    <row r="30190" x14ac:dyDescent="0.55000000000000004"/>
    <row r="30191" x14ac:dyDescent="0.55000000000000004"/>
    <row r="30192" x14ac:dyDescent="0.55000000000000004"/>
    <row r="30193" x14ac:dyDescent="0.55000000000000004"/>
    <row r="30194" x14ac:dyDescent="0.55000000000000004"/>
    <row r="30195" x14ac:dyDescent="0.55000000000000004"/>
    <row r="30196" x14ac:dyDescent="0.55000000000000004"/>
    <row r="30197" x14ac:dyDescent="0.55000000000000004"/>
    <row r="30198" x14ac:dyDescent="0.55000000000000004"/>
    <row r="30199" x14ac:dyDescent="0.55000000000000004"/>
    <row r="30200" x14ac:dyDescent="0.55000000000000004"/>
    <row r="30201" x14ac:dyDescent="0.55000000000000004"/>
    <row r="30202" x14ac:dyDescent="0.55000000000000004"/>
    <row r="30203" x14ac:dyDescent="0.55000000000000004"/>
    <row r="30204" x14ac:dyDescent="0.55000000000000004"/>
    <row r="30205" x14ac:dyDescent="0.55000000000000004"/>
    <row r="30206" x14ac:dyDescent="0.55000000000000004"/>
    <row r="30207" x14ac:dyDescent="0.55000000000000004"/>
    <row r="30208" x14ac:dyDescent="0.55000000000000004"/>
    <row r="30209" x14ac:dyDescent="0.55000000000000004"/>
    <row r="30210" x14ac:dyDescent="0.55000000000000004"/>
    <row r="30211" x14ac:dyDescent="0.55000000000000004"/>
    <row r="30212" x14ac:dyDescent="0.55000000000000004"/>
    <row r="30213" x14ac:dyDescent="0.55000000000000004"/>
    <row r="30214" x14ac:dyDescent="0.55000000000000004"/>
    <row r="30215" x14ac:dyDescent="0.55000000000000004"/>
    <row r="30216" x14ac:dyDescent="0.55000000000000004"/>
    <row r="30217" x14ac:dyDescent="0.55000000000000004"/>
    <row r="30218" x14ac:dyDescent="0.55000000000000004"/>
    <row r="30219" x14ac:dyDescent="0.55000000000000004"/>
    <row r="30220" x14ac:dyDescent="0.55000000000000004"/>
    <row r="30221" x14ac:dyDescent="0.55000000000000004"/>
    <row r="30222" x14ac:dyDescent="0.55000000000000004"/>
    <row r="30223" x14ac:dyDescent="0.55000000000000004"/>
    <row r="30224" x14ac:dyDescent="0.55000000000000004"/>
    <row r="30225" x14ac:dyDescent="0.55000000000000004"/>
    <row r="30226" x14ac:dyDescent="0.55000000000000004"/>
    <row r="30227" x14ac:dyDescent="0.55000000000000004"/>
    <row r="30228" x14ac:dyDescent="0.55000000000000004"/>
    <row r="30229" x14ac:dyDescent="0.55000000000000004"/>
    <row r="30230" x14ac:dyDescent="0.55000000000000004"/>
    <row r="30231" x14ac:dyDescent="0.55000000000000004"/>
    <row r="30232" x14ac:dyDescent="0.55000000000000004"/>
    <row r="30233" x14ac:dyDescent="0.55000000000000004"/>
    <row r="30234" x14ac:dyDescent="0.55000000000000004"/>
    <row r="30235" x14ac:dyDescent="0.55000000000000004"/>
    <row r="30236" x14ac:dyDescent="0.55000000000000004"/>
    <row r="30237" x14ac:dyDescent="0.55000000000000004"/>
    <row r="30238" x14ac:dyDescent="0.55000000000000004"/>
    <row r="30239" x14ac:dyDescent="0.55000000000000004"/>
    <row r="30240" x14ac:dyDescent="0.55000000000000004"/>
    <row r="30241" x14ac:dyDescent="0.55000000000000004"/>
    <row r="30242" x14ac:dyDescent="0.55000000000000004"/>
    <row r="30243" x14ac:dyDescent="0.55000000000000004"/>
    <row r="30244" x14ac:dyDescent="0.55000000000000004"/>
    <row r="30245" x14ac:dyDescent="0.55000000000000004"/>
    <row r="30246" x14ac:dyDescent="0.55000000000000004"/>
    <row r="30247" x14ac:dyDescent="0.55000000000000004"/>
    <row r="30248" x14ac:dyDescent="0.55000000000000004"/>
    <row r="30249" x14ac:dyDescent="0.55000000000000004"/>
    <row r="30250" x14ac:dyDescent="0.55000000000000004"/>
    <row r="30251" x14ac:dyDescent="0.55000000000000004"/>
    <row r="30252" x14ac:dyDescent="0.55000000000000004"/>
    <row r="30253" x14ac:dyDescent="0.55000000000000004"/>
    <row r="30254" x14ac:dyDescent="0.55000000000000004"/>
    <row r="30255" x14ac:dyDescent="0.55000000000000004"/>
    <row r="30256" x14ac:dyDescent="0.55000000000000004"/>
    <row r="30257" x14ac:dyDescent="0.55000000000000004"/>
    <row r="30258" x14ac:dyDescent="0.55000000000000004"/>
    <row r="30259" x14ac:dyDescent="0.55000000000000004"/>
    <row r="30260" x14ac:dyDescent="0.55000000000000004"/>
    <row r="30261" x14ac:dyDescent="0.55000000000000004"/>
    <row r="30262" x14ac:dyDescent="0.55000000000000004"/>
    <row r="30263" x14ac:dyDescent="0.55000000000000004"/>
    <row r="30264" x14ac:dyDescent="0.55000000000000004"/>
    <row r="30265" x14ac:dyDescent="0.55000000000000004"/>
    <row r="30266" x14ac:dyDescent="0.55000000000000004"/>
    <row r="30267" x14ac:dyDescent="0.55000000000000004"/>
    <row r="30268" x14ac:dyDescent="0.55000000000000004"/>
    <row r="30269" x14ac:dyDescent="0.55000000000000004"/>
    <row r="30270" x14ac:dyDescent="0.55000000000000004"/>
    <row r="30271" x14ac:dyDescent="0.55000000000000004"/>
    <row r="30272" x14ac:dyDescent="0.55000000000000004"/>
    <row r="30273" x14ac:dyDescent="0.55000000000000004"/>
    <row r="30274" x14ac:dyDescent="0.55000000000000004"/>
    <row r="30275" x14ac:dyDescent="0.55000000000000004"/>
    <row r="30276" x14ac:dyDescent="0.55000000000000004"/>
    <row r="30277" x14ac:dyDescent="0.55000000000000004"/>
    <row r="30278" x14ac:dyDescent="0.55000000000000004"/>
    <row r="30279" x14ac:dyDescent="0.55000000000000004"/>
    <row r="30280" x14ac:dyDescent="0.55000000000000004"/>
    <row r="30281" x14ac:dyDescent="0.55000000000000004"/>
    <row r="30282" x14ac:dyDescent="0.55000000000000004"/>
    <row r="30283" x14ac:dyDescent="0.55000000000000004"/>
    <row r="30284" x14ac:dyDescent="0.55000000000000004"/>
    <row r="30285" x14ac:dyDescent="0.55000000000000004"/>
    <row r="30286" x14ac:dyDescent="0.55000000000000004"/>
    <row r="30287" x14ac:dyDescent="0.55000000000000004"/>
    <row r="30288" x14ac:dyDescent="0.55000000000000004"/>
    <row r="30289" x14ac:dyDescent="0.55000000000000004"/>
    <row r="30290" x14ac:dyDescent="0.55000000000000004"/>
    <row r="30291" x14ac:dyDescent="0.55000000000000004"/>
    <row r="30292" x14ac:dyDescent="0.55000000000000004"/>
    <row r="30293" x14ac:dyDescent="0.55000000000000004"/>
    <row r="30294" x14ac:dyDescent="0.55000000000000004"/>
    <row r="30295" x14ac:dyDescent="0.55000000000000004"/>
    <row r="30296" x14ac:dyDescent="0.55000000000000004"/>
    <row r="30297" x14ac:dyDescent="0.55000000000000004"/>
    <row r="30298" x14ac:dyDescent="0.55000000000000004"/>
    <row r="30299" x14ac:dyDescent="0.55000000000000004"/>
    <row r="30300" x14ac:dyDescent="0.55000000000000004"/>
    <row r="30301" x14ac:dyDescent="0.55000000000000004"/>
    <row r="30302" x14ac:dyDescent="0.55000000000000004"/>
    <row r="30303" x14ac:dyDescent="0.55000000000000004"/>
    <row r="30304" x14ac:dyDescent="0.55000000000000004"/>
    <row r="30305" x14ac:dyDescent="0.55000000000000004"/>
    <row r="30306" x14ac:dyDescent="0.55000000000000004"/>
    <row r="30307" x14ac:dyDescent="0.55000000000000004"/>
    <row r="30308" x14ac:dyDescent="0.55000000000000004"/>
    <row r="30309" x14ac:dyDescent="0.55000000000000004"/>
    <row r="30310" x14ac:dyDescent="0.55000000000000004"/>
    <row r="30311" x14ac:dyDescent="0.55000000000000004"/>
    <row r="30312" x14ac:dyDescent="0.55000000000000004"/>
    <row r="30313" x14ac:dyDescent="0.55000000000000004"/>
    <row r="30314" x14ac:dyDescent="0.55000000000000004"/>
    <row r="30315" x14ac:dyDescent="0.55000000000000004"/>
    <row r="30316" x14ac:dyDescent="0.55000000000000004"/>
    <row r="30317" x14ac:dyDescent="0.55000000000000004"/>
    <row r="30318" x14ac:dyDescent="0.55000000000000004"/>
    <row r="30319" x14ac:dyDescent="0.55000000000000004"/>
    <row r="30320" x14ac:dyDescent="0.55000000000000004"/>
    <row r="30321" x14ac:dyDescent="0.55000000000000004"/>
    <row r="30322" x14ac:dyDescent="0.55000000000000004"/>
    <row r="30323" x14ac:dyDescent="0.55000000000000004"/>
    <row r="30324" x14ac:dyDescent="0.55000000000000004"/>
    <row r="30325" x14ac:dyDescent="0.55000000000000004"/>
    <row r="30326" x14ac:dyDescent="0.55000000000000004"/>
    <row r="30327" x14ac:dyDescent="0.55000000000000004"/>
    <row r="30328" x14ac:dyDescent="0.55000000000000004"/>
    <row r="30329" x14ac:dyDescent="0.55000000000000004"/>
    <row r="30330" x14ac:dyDescent="0.55000000000000004"/>
    <row r="30331" x14ac:dyDescent="0.55000000000000004"/>
    <row r="30332" x14ac:dyDescent="0.55000000000000004"/>
    <row r="30333" x14ac:dyDescent="0.55000000000000004"/>
    <row r="30334" x14ac:dyDescent="0.55000000000000004"/>
    <row r="30335" x14ac:dyDescent="0.55000000000000004"/>
    <row r="30336" x14ac:dyDescent="0.55000000000000004"/>
    <row r="30337" x14ac:dyDescent="0.55000000000000004"/>
    <row r="30338" x14ac:dyDescent="0.55000000000000004"/>
    <row r="30339" x14ac:dyDescent="0.55000000000000004"/>
    <row r="30340" x14ac:dyDescent="0.55000000000000004"/>
    <row r="30341" x14ac:dyDescent="0.55000000000000004"/>
    <row r="30342" x14ac:dyDescent="0.55000000000000004"/>
    <row r="30343" x14ac:dyDescent="0.55000000000000004"/>
    <row r="30344" x14ac:dyDescent="0.55000000000000004"/>
    <row r="30345" x14ac:dyDescent="0.55000000000000004"/>
    <row r="30346" x14ac:dyDescent="0.55000000000000004"/>
    <row r="30347" x14ac:dyDescent="0.55000000000000004"/>
    <row r="30348" x14ac:dyDescent="0.55000000000000004"/>
    <row r="30349" x14ac:dyDescent="0.55000000000000004"/>
    <row r="30350" x14ac:dyDescent="0.55000000000000004"/>
    <row r="30351" x14ac:dyDescent="0.55000000000000004"/>
    <row r="30352" x14ac:dyDescent="0.55000000000000004"/>
    <row r="30353" x14ac:dyDescent="0.55000000000000004"/>
    <row r="30354" x14ac:dyDescent="0.55000000000000004"/>
    <row r="30355" x14ac:dyDescent="0.55000000000000004"/>
    <row r="30356" x14ac:dyDescent="0.55000000000000004"/>
    <row r="30357" x14ac:dyDescent="0.55000000000000004"/>
    <row r="30358" x14ac:dyDescent="0.55000000000000004"/>
    <row r="30359" x14ac:dyDescent="0.55000000000000004"/>
    <row r="30360" x14ac:dyDescent="0.55000000000000004"/>
    <row r="30361" x14ac:dyDescent="0.55000000000000004"/>
    <row r="30362" x14ac:dyDescent="0.55000000000000004"/>
    <row r="30363" x14ac:dyDescent="0.55000000000000004"/>
    <row r="30364" x14ac:dyDescent="0.55000000000000004"/>
    <row r="30365" x14ac:dyDescent="0.55000000000000004"/>
    <row r="30366" x14ac:dyDescent="0.55000000000000004"/>
    <row r="30367" x14ac:dyDescent="0.55000000000000004"/>
    <row r="30368" x14ac:dyDescent="0.55000000000000004"/>
    <row r="30369" x14ac:dyDescent="0.55000000000000004"/>
    <row r="30370" x14ac:dyDescent="0.55000000000000004"/>
    <row r="30371" x14ac:dyDescent="0.55000000000000004"/>
    <row r="30372" x14ac:dyDescent="0.55000000000000004"/>
    <row r="30373" x14ac:dyDescent="0.55000000000000004"/>
    <row r="30374" x14ac:dyDescent="0.55000000000000004"/>
    <row r="30375" x14ac:dyDescent="0.55000000000000004"/>
    <row r="30376" x14ac:dyDescent="0.55000000000000004"/>
    <row r="30377" x14ac:dyDescent="0.55000000000000004"/>
    <row r="30378" x14ac:dyDescent="0.55000000000000004"/>
    <row r="30379" x14ac:dyDescent="0.55000000000000004"/>
    <row r="30380" x14ac:dyDescent="0.55000000000000004"/>
    <row r="30381" x14ac:dyDescent="0.55000000000000004"/>
    <row r="30382" x14ac:dyDescent="0.55000000000000004"/>
    <row r="30383" x14ac:dyDescent="0.55000000000000004"/>
    <row r="30384" x14ac:dyDescent="0.55000000000000004"/>
    <row r="30385" x14ac:dyDescent="0.55000000000000004"/>
    <row r="30386" x14ac:dyDescent="0.55000000000000004"/>
    <row r="30387" x14ac:dyDescent="0.55000000000000004"/>
    <row r="30388" x14ac:dyDescent="0.55000000000000004"/>
    <row r="30389" x14ac:dyDescent="0.55000000000000004"/>
    <row r="30390" x14ac:dyDescent="0.55000000000000004"/>
    <row r="30391" x14ac:dyDescent="0.55000000000000004"/>
    <row r="30392" x14ac:dyDescent="0.55000000000000004"/>
    <row r="30393" x14ac:dyDescent="0.55000000000000004"/>
    <row r="30394" x14ac:dyDescent="0.55000000000000004"/>
    <row r="30395" x14ac:dyDescent="0.55000000000000004"/>
    <row r="30396" x14ac:dyDescent="0.55000000000000004"/>
    <row r="30397" x14ac:dyDescent="0.55000000000000004"/>
    <row r="30398" x14ac:dyDescent="0.55000000000000004"/>
    <row r="30399" x14ac:dyDescent="0.55000000000000004"/>
    <row r="30400" x14ac:dyDescent="0.55000000000000004"/>
    <row r="30401" x14ac:dyDescent="0.55000000000000004"/>
    <row r="30402" x14ac:dyDescent="0.55000000000000004"/>
    <row r="30403" x14ac:dyDescent="0.55000000000000004"/>
    <row r="30404" x14ac:dyDescent="0.55000000000000004"/>
    <row r="30405" x14ac:dyDescent="0.55000000000000004"/>
    <row r="30406" x14ac:dyDescent="0.55000000000000004"/>
    <row r="30407" x14ac:dyDescent="0.55000000000000004"/>
    <row r="30408" x14ac:dyDescent="0.55000000000000004"/>
    <row r="30409" x14ac:dyDescent="0.55000000000000004"/>
    <row r="30410" x14ac:dyDescent="0.55000000000000004"/>
    <row r="30411" x14ac:dyDescent="0.55000000000000004"/>
    <row r="30412" x14ac:dyDescent="0.55000000000000004"/>
    <row r="30413" x14ac:dyDescent="0.55000000000000004"/>
    <row r="30414" x14ac:dyDescent="0.55000000000000004"/>
    <row r="30415" x14ac:dyDescent="0.55000000000000004"/>
    <row r="30416" x14ac:dyDescent="0.55000000000000004"/>
    <row r="30417" x14ac:dyDescent="0.55000000000000004"/>
    <row r="30418" x14ac:dyDescent="0.55000000000000004"/>
    <row r="30419" x14ac:dyDescent="0.55000000000000004"/>
    <row r="30420" x14ac:dyDescent="0.55000000000000004"/>
    <row r="30421" x14ac:dyDescent="0.55000000000000004"/>
    <row r="30422" x14ac:dyDescent="0.55000000000000004"/>
    <row r="30423" x14ac:dyDescent="0.55000000000000004"/>
    <row r="30424" x14ac:dyDescent="0.55000000000000004"/>
    <row r="30425" x14ac:dyDescent="0.55000000000000004"/>
    <row r="30426" x14ac:dyDescent="0.55000000000000004"/>
    <row r="30427" x14ac:dyDescent="0.55000000000000004"/>
    <row r="30428" x14ac:dyDescent="0.55000000000000004"/>
    <row r="30429" x14ac:dyDescent="0.55000000000000004"/>
    <row r="30430" x14ac:dyDescent="0.55000000000000004"/>
    <row r="30431" x14ac:dyDescent="0.55000000000000004"/>
    <row r="30432" x14ac:dyDescent="0.55000000000000004"/>
    <row r="30433" x14ac:dyDescent="0.55000000000000004"/>
    <row r="30434" x14ac:dyDescent="0.55000000000000004"/>
    <row r="30435" x14ac:dyDescent="0.55000000000000004"/>
    <row r="30436" x14ac:dyDescent="0.55000000000000004"/>
    <row r="30437" x14ac:dyDescent="0.55000000000000004"/>
    <row r="30438" x14ac:dyDescent="0.55000000000000004"/>
    <row r="30439" x14ac:dyDescent="0.55000000000000004"/>
    <row r="30440" x14ac:dyDescent="0.55000000000000004"/>
    <row r="30441" x14ac:dyDescent="0.55000000000000004"/>
    <row r="30442" x14ac:dyDescent="0.55000000000000004"/>
    <row r="30443" x14ac:dyDescent="0.55000000000000004"/>
    <row r="30444" x14ac:dyDescent="0.55000000000000004"/>
    <row r="30445" x14ac:dyDescent="0.55000000000000004"/>
    <row r="30446" x14ac:dyDescent="0.55000000000000004"/>
    <row r="30447" x14ac:dyDescent="0.55000000000000004"/>
    <row r="30448" x14ac:dyDescent="0.55000000000000004"/>
    <row r="30449" x14ac:dyDescent="0.55000000000000004"/>
    <row r="30450" x14ac:dyDescent="0.55000000000000004"/>
    <row r="30451" x14ac:dyDescent="0.55000000000000004"/>
    <row r="30452" x14ac:dyDescent="0.55000000000000004"/>
    <row r="30453" x14ac:dyDescent="0.55000000000000004"/>
    <row r="30454" x14ac:dyDescent="0.55000000000000004"/>
    <row r="30455" x14ac:dyDescent="0.55000000000000004"/>
    <row r="30456" x14ac:dyDescent="0.55000000000000004"/>
    <row r="30457" x14ac:dyDescent="0.55000000000000004"/>
    <row r="30458" x14ac:dyDescent="0.55000000000000004"/>
    <row r="30459" x14ac:dyDescent="0.55000000000000004"/>
    <row r="30460" x14ac:dyDescent="0.55000000000000004"/>
    <row r="30461" x14ac:dyDescent="0.55000000000000004"/>
    <row r="30462" x14ac:dyDescent="0.55000000000000004"/>
    <row r="30463" x14ac:dyDescent="0.55000000000000004"/>
    <row r="30464" x14ac:dyDescent="0.55000000000000004"/>
    <row r="30465" x14ac:dyDescent="0.55000000000000004"/>
    <row r="30466" x14ac:dyDescent="0.55000000000000004"/>
    <row r="30467" x14ac:dyDescent="0.55000000000000004"/>
    <row r="30468" x14ac:dyDescent="0.55000000000000004"/>
    <row r="30469" x14ac:dyDescent="0.55000000000000004"/>
    <row r="30470" x14ac:dyDescent="0.55000000000000004"/>
    <row r="30471" x14ac:dyDescent="0.55000000000000004"/>
    <row r="30472" x14ac:dyDescent="0.55000000000000004"/>
    <row r="30473" x14ac:dyDescent="0.55000000000000004"/>
    <row r="30474" x14ac:dyDescent="0.55000000000000004"/>
    <row r="30475" x14ac:dyDescent="0.55000000000000004"/>
    <row r="30476" x14ac:dyDescent="0.55000000000000004"/>
    <row r="30477" x14ac:dyDescent="0.55000000000000004"/>
    <row r="30478" x14ac:dyDescent="0.55000000000000004"/>
    <row r="30479" x14ac:dyDescent="0.55000000000000004"/>
    <row r="30480" x14ac:dyDescent="0.55000000000000004"/>
    <row r="30481" x14ac:dyDescent="0.55000000000000004"/>
    <row r="30482" x14ac:dyDescent="0.55000000000000004"/>
    <row r="30483" x14ac:dyDescent="0.55000000000000004"/>
    <row r="30484" x14ac:dyDescent="0.55000000000000004"/>
    <row r="30485" x14ac:dyDescent="0.55000000000000004"/>
    <row r="30486" x14ac:dyDescent="0.55000000000000004"/>
    <row r="30487" x14ac:dyDescent="0.55000000000000004"/>
    <row r="30488" x14ac:dyDescent="0.55000000000000004"/>
    <row r="30489" x14ac:dyDescent="0.55000000000000004"/>
    <row r="30490" x14ac:dyDescent="0.55000000000000004"/>
    <row r="30491" x14ac:dyDescent="0.55000000000000004"/>
    <row r="30492" x14ac:dyDescent="0.55000000000000004"/>
    <row r="30493" x14ac:dyDescent="0.55000000000000004"/>
    <row r="30494" x14ac:dyDescent="0.55000000000000004"/>
    <row r="30495" x14ac:dyDescent="0.55000000000000004"/>
    <row r="30496" x14ac:dyDescent="0.55000000000000004"/>
    <row r="30497" x14ac:dyDescent="0.55000000000000004"/>
    <row r="30498" x14ac:dyDescent="0.55000000000000004"/>
    <row r="30499" x14ac:dyDescent="0.55000000000000004"/>
    <row r="30500" x14ac:dyDescent="0.55000000000000004"/>
    <row r="30501" x14ac:dyDescent="0.55000000000000004"/>
    <row r="30502" x14ac:dyDescent="0.55000000000000004"/>
    <row r="30503" x14ac:dyDescent="0.55000000000000004"/>
    <row r="30504" x14ac:dyDescent="0.55000000000000004"/>
    <row r="30505" x14ac:dyDescent="0.55000000000000004"/>
    <row r="30506" x14ac:dyDescent="0.55000000000000004"/>
    <row r="30507" x14ac:dyDescent="0.55000000000000004"/>
    <row r="30508" x14ac:dyDescent="0.55000000000000004"/>
    <row r="30509" x14ac:dyDescent="0.55000000000000004"/>
    <row r="30510" x14ac:dyDescent="0.55000000000000004"/>
    <row r="30511" x14ac:dyDescent="0.55000000000000004"/>
    <row r="30512" x14ac:dyDescent="0.55000000000000004"/>
    <row r="30513" x14ac:dyDescent="0.55000000000000004"/>
    <row r="30514" x14ac:dyDescent="0.55000000000000004"/>
    <row r="30515" x14ac:dyDescent="0.55000000000000004"/>
    <row r="30516" x14ac:dyDescent="0.55000000000000004"/>
    <row r="30517" x14ac:dyDescent="0.55000000000000004"/>
    <row r="30518" x14ac:dyDescent="0.55000000000000004"/>
    <row r="30519" x14ac:dyDescent="0.55000000000000004"/>
    <row r="30520" x14ac:dyDescent="0.55000000000000004"/>
    <row r="30521" x14ac:dyDescent="0.55000000000000004"/>
    <row r="30522" x14ac:dyDescent="0.55000000000000004"/>
    <row r="30523" x14ac:dyDescent="0.55000000000000004"/>
    <row r="30524" x14ac:dyDescent="0.55000000000000004"/>
    <row r="30525" x14ac:dyDescent="0.55000000000000004"/>
    <row r="30526" x14ac:dyDescent="0.55000000000000004"/>
    <row r="30527" x14ac:dyDescent="0.55000000000000004"/>
    <row r="30528" x14ac:dyDescent="0.55000000000000004"/>
    <row r="30529" x14ac:dyDescent="0.55000000000000004"/>
    <row r="30530" x14ac:dyDescent="0.55000000000000004"/>
    <row r="30531" x14ac:dyDescent="0.55000000000000004"/>
    <row r="30532" x14ac:dyDescent="0.55000000000000004"/>
    <row r="30533" x14ac:dyDescent="0.55000000000000004"/>
    <row r="30534" x14ac:dyDescent="0.55000000000000004"/>
    <row r="30535" x14ac:dyDescent="0.55000000000000004"/>
    <row r="30536" x14ac:dyDescent="0.55000000000000004"/>
    <row r="30537" x14ac:dyDescent="0.55000000000000004"/>
    <row r="30538" x14ac:dyDescent="0.55000000000000004"/>
    <row r="30539" x14ac:dyDescent="0.55000000000000004"/>
    <row r="30540" x14ac:dyDescent="0.55000000000000004"/>
    <row r="30541" x14ac:dyDescent="0.55000000000000004"/>
    <row r="30542" x14ac:dyDescent="0.55000000000000004"/>
    <row r="30543" x14ac:dyDescent="0.55000000000000004"/>
    <row r="30544" x14ac:dyDescent="0.55000000000000004"/>
    <row r="30545" x14ac:dyDescent="0.55000000000000004"/>
    <row r="30546" x14ac:dyDescent="0.55000000000000004"/>
    <row r="30547" x14ac:dyDescent="0.55000000000000004"/>
    <row r="30548" x14ac:dyDescent="0.55000000000000004"/>
    <row r="30549" x14ac:dyDescent="0.55000000000000004"/>
    <row r="30550" x14ac:dyDescent="0.55000000000000004"/>
    <row r="30551" x14ac:dyDescent="0.55000000000000004"/>
    <row r="30552" x14ac:dyDescent="0.55000000000000004"/>
    <row r="30553" x14ac:dyDescent="0.55000000000000004"/>
    <row r="30554" x14ac:dyDescent="0.55000000000000004"/>
    <row r="30555" x14ac:dyDescent="0.55000000000000004"/>
    <row r="30556" x14ac:dyDescent="0.55000000000000004"/>
    <row r="30557" x14ac:dyDescent="0.55000000000000004"/>
    <row r="30558" x14ac:dyDescent="0.55000000000000004"/>
    <row r="30559" x14ac:dyDescent="0.55000000000000004"/>
    <row r="30560" x14ac:dyDescent="0.55000000000000004"/>
    <row r="30561" x14ac:dyDescent="0.55000000000000004"/>
    <row r="30562" x14ac:dyDescent="0.55000000000000004"/>
    <row r="30563" x14ac:dyDescent="0.55000000000000004"/>
    <row r="30564" x14ac:dyDescent="0.55000000000000004"/>
    <row r="30565" x14ac:dyDescent="0.55000000000000004"/>
    <row r="30566" x14ac:dyDescent="0.55000000000000004"/>
    <row r="30567" x14ac:dyDescent="0.55000000000000004"/>
    <row r="30568" x14ac:dyDescent="0.55000000000000004"/>
    <row r="30569" x14ac:dyDescent="0.55000000000000004"/>
    <row r="30570" x14ac:dyDescent="0.55000000000000004"/>
    <row r="30571" x14ac:dyDescent="0.55000000000000004"/>
    <row r="30572" x14ac:dyDescent="0.55000000000000004"/>
    <row r="30573" x14ac:dyDescent="0.55000000000000004"/>
    <row r="30574" x14ac:dyDescent="0.55000000000000004"/>
    <row r="30575" x14ac:dyDescent="0.55000000000000004"/>
    <row r="30576" x14ac:dyDescent="0.55000000000000004"/>
    <row r="30577" x14ac:dyDescent="0.55000000000000004"/>
    <row r="30578" x14ac:dyDescent="0.55000000000000004"/>
    <row r="30579" x14ac:dyDescent="0.55000000000000004"/>
    <row r="30580" x14ac:dyDescent="0.55000000000000004"/>
    <row r="30581" x14ac:dyDescent="0.55000000000000004"/>
    <row r="30582" x14ac:dyDescent="0.55000000000000004"/>
    <row r="30583" x14ac:dyDescent="0.55000000000000004"/>
    <row r="30584" x14ac:dyDescent="0.55000000000000004"/>
    <row r="30585" x14ac:dyDescent="0.55000000000000004"/>
    <row r="30586" x14ac:dyDescent="0.55000000000000004"/>
    <row r="30587" x14ac:dyDescent="0.55000000000000004"/>
    <row r="30588" x14ac:dyDescent="0.55000000000000004"/>
    <row r="30589" x14ac:dyDescent="0.55000000000000004"/>
    <row r="30590" x14ac:dyDescent="0.55000000000000004"/>
    <row r="30591" x14ac:dyDescent="0.55000000000000004"/>
    <row r="30592" x14ac:dyDescent="0.55000000000000004"/>
    <row r="30593" x14ac:dyDescent="0.55000000000000004"/>
    <row r="30594" x14ac:dyDescent="0.55000000000000004"/>
    <row r="30595" x14ac:dyDescent="0.55000000000000004"/>
    <row r="30596" x14ac:dyDescent="0.55000000000000004"/>
    <row r="30597" x14ac:dyDescent="0.55000000000000004"/>
    <row r="30598" x14ac:dyDescent="0.55000000000000004"/>
    <row r="30599" x14ac:dyDescent="0.55000000000000004"/>
    <row r="30600" x14ac:dyDescent="0.55000000000000004"/>
    <row r="30601" x14ac:dyDescent="0.55000000000000004"/>
    <row r="30602" x14ac:dyDescent="0.55000000000000004"/>
    <row r="30603" x14ac:dyDescent="0.55000000000000004"/>
    <row r="30604" x14ac:dyDescent="0.55000000000000004"/>
    <row r="30605" x14ac:dyDescent="0.55000000000000004"/>
    <row r="30606" x14ac:dyDescent="0.55000000000000004"/>
    <row r="30607" x14ac:dyDescent="0.55000000000000004"/>
    <row r="30608" x14ac:dyDescent="0.55000000000000004"/>
    <row r="30609" x14ac:dyDescent="0.55000000000000004"/>
    <row r="30610" x14ac:dyDescent="0.55000000000000004"/>
    <row r="30611" x14ac:dyDescent="0.55000000000000004"/>
    <row r="30612" x14ac:dyDescent="0.55000000000000004"/>
    <row r="30613" x14ac:dyDescent="0.55000000000000004"/>
    <row r="30614" x14ac:dyDescent="0.55000000000000004"/>
    <row r="30615" x14ac:dyDescent="0.55000000000000004"/>
    <row r="30616" x14ac:dyDescent="0.55000000000000004"/>
    <row r="30617" x14ac:dyDescent="0.55000000000000004"/>
    <row r="30618" x14ac:dyDescent="0.55000000000000004"/>
    <row r="30619" x14ac:dyDescent="0.55000000000000004"/>
    <row r="30620" x14ac:dyDescent="0.55000000000000004"/>
    <row r="30621" x14ac:dyDescent="0.55000000000000004"/>
    <row r="30622" x14ac:dyDescent="0.55000000000000004"/>
    <row r="30623" x14ac:dyDescent="0.55000000000000004"/>
    <row r="30624" x14ac:dyDescent="0.55000000000000004"/>
    <row r="30625" x14ac:dyDescent="0.55000000000000004"/>
    <row r="30626" x14ac:dyDescent="0.55000000000000004"/>
    <row r="30627" x14ac:dyDescent="0.55000000000000004"/>
    <row r="30628" x14ac:dyDescent="0.55000000000000004"/>
    <row r="30629" x14ac:dyDescent="0.55000000000000004"/>
    <row r="30630" x14ac:dyDescent="0.55000000000000004"/>
    <row r="30631" x14ac:dyDescent="0.55000000000000004"/>
    <row r="30632" x14ac:dyDescent="0.55000000000000004"/>
    <row r="30633" x14ac:dyDescent="0.55000000000000004"/>
    <row r="30634" x14ac:dyDescent="0.55000000000000004"/>
    <row r="30635" x14ac:dyDescent="0.55000000000000004"/>
    <row r="30636" x14ac:dyDescent="0.55000000000000004"/>
    <row r="30637" x14ac:dyDescent="0.55000000000000004"/>
    <row r="30638" x14ac:dyDescent="0.55000000000000004"/>
    <row r="30639" x14ac:dyDescent="0.55000000000000004"/>
    <row r="30640" x14ac:dyDescent="0.55000000000000004"/>
    <row r="30641" x14ac:dyDescent="0.55000000000000004"/>
    <row r="30642" x14ac:dyDescent="0.55000000000000004"/>
    <row r="30643" x14ac:dyDescent="0.55000000000000004"/>
    <row r="30644" x14ac:dyDescent="0.55000000000000004"/>
    <row r="30645" x14ac:dyDescent="0.55000000000000004"/>
    <row r="30646" x14ac:dyDescent="0.55000000000000004"/>
    <row r="30647" x14ac:dyDescent="0.55000000000000004"/>
    <row r="30648" x14ac:dyDescent="0.55000000000000004"/>
    <row r="30649" x14ac:dyDescent="0.55000000000000004"/>
    <row r="30650" x14ac:dyDescent="0.55000000000000004"/>
    <row r="30651" x14ac:dyDescent="0.55000000000000004"/>
    <row r="30652" x14ac:dyDescent="0.55000000000000004"/>
    <row r="30653" x14ac:dyDescent="0.55000000000000004"/>
    <row r="30654" x14ac:dyDescent="0.55000000000000004"/>
    <row r="30655" x14ac:dyDescent="0.55000000000000004"/>
    <row r="30656" x14ac:dyDescent="0.55000000000000004"/>
    <row r="30657" x14ac:dyDescent="0.55000000000000004"/>
    <row r="30658" x14ac:dyDescent="0.55000000000000004"/>
    <row r="30659" x14ac:dyDescent="0.55000000000000004"/>
    <row r="30660" x14ac:dyDescent="0.55000000000000004"/>
    <row r="30661" x14ac:dyDescent="0.55000000000000004"/>
    <row r="30662" x14ac:dyDescent="0.55000000000000004"/>
    <row r="30663" x14ac:dyDescent="0.55000000000000004"/>
    <row r="30664" x14ac:dyDescent="0.55000000000000004"/>
    <row r="30665" x14ac:dyDescent="0.55000000000000004"/>
    <row r="30666" x14ac:dyDescent="0.55000000000000004"/>
    <row r="30667" x14ac:dyDescent="0.55000000000000004"/>
    <row r="30668" x14ac:dyDescent="0.55000000000000004"/>
    <row r="30669" x14ac:dyDescent="0.55000000000000004"/>
    <row r="30670" x14ac:dyDescent="0.55000000000000004"/>
    <row r="30671" x14ac:dyDescent="0.55000000000000004"/>
    <row r="30672" x14ac:dyDescent="0.55000000000000004"/>
    <row r="30673" x14ac:dyDescent="0.55000000000000004"/>
    <row r="30674" x14ac:dyDescent="0.55000000000000004"/>
    <row r="30675" x14ac:dyDescent="0.55000000000000004"/>
    <row r="30676" x14ac:dyDescent="0.55000000000000004"/>
    <row r="30677" x14ac:dyDescent="0.55000000000000004"/>
    <row r="30678" x14ac:dyDescent="0.55000000000000004"/>
    <row r="30679" x14ac:dyDescent="0.55000000000000004"/>
    <row r="30680" x14ac:dyDescent="0.55000000000000004"/>
    <row r="30681" x14ac:dyDescent="0.55000000000000004"/>
    <row r="30682" x14ac:dyDescent="0.55000000000000004"/>
    <row r="30683" x14ac:dyDescent="0.55000000000000004"/>
    <row r="30684" x14ac:dyDescent="0.55000000000000004"/>
    <row r="30685" x14ac:dyDescent="0.55000000000000004"/>
    <row r="30686" x14ac:dyDescent="0.55000000000000004"/>
    <row r="30687" x14ac:dyDescent="0.55000000000000004"/>
    <row r="30688" x14ac:dyDescent="0.55000000000000004"/>
    <row r="30689" x14ac:dyDescent="0.55000000000000004"/>
    <row r="30690" x14ac:dyDescent="0.55000000000000004"/>
    <row r="30691" x14ac:dyDescent="0.55000000000000004"/>
    <row r="30692" x14ac:dyDescent="0.55000000000000004"/>
    <row r="30693" x14ac:dyDescent="0.55000000000000004"/>
    <row r="30694" x14ac:dyDescent="0.55000000000000004"/>
    <row r="30695" x14ac:dyDescent="0.55000000000000004"/>
    <row r="30696" x14ac:dyDescent="0.55000000000000004"/>
    <row r="30697" x14ac:dyDescent="0.55000000000000004"/>
    <row r="30698" x14ac:dyDescent="0.55000000000000004"/>
    <row r="30699" x14ac:dyDescent="0.55000000000000004"/>
    <row r="30700" x14ac:dyDescent="0.55000000000000004"/>
    <row r="30701" x14ac:dyDescent="0.55000000000000004"/>
    <row r="30702" x14ac:dyDescent="0.55000000000000004"/>
    <row r="30703" x14ac:dyDescent="0.55000000000000004"/>
    <row r="30704" x14ac:dyDescent="0.55000000000000004"/>
    <row r="30705" x14ac:dyDescent="0.55000000000000004"/>
    <row r="30706" x14ac:dyDescent="0.55000000000000004"/>
    <row r="30707" x14ac:dyDescent="0.55000000000000004"/>
    <row r="30708" x14ac:dyDescent="0.55000000000000004"/>
    <row r="30709" x14ac:dyDescent="0.55000000000000004"/>
    <row r="30710" x14ac:dyDescent="0.55000000000000004"/>
    <row r="30711" x14ac:dyDescent="0.55000000000000004"/>
    <row r="30712" x14ac:dyDescent="0.55000000000000004"/>
    <row r="30713" x14ac:dyDescent="0.55000000000000004"/>
    <row r="30714" x14ac:dyDescent="0.55000000000000004"/>
    <row r="30715" x14ac:dyDescent="0.55000000000000004"/>
    <row r="30716" x14ac:dyDescent="0.55000000000000004"/>
    <row r="30717" x14ac:dyDescent="0.55000000000000004"/>
    <row r="30718" x14ac:dyDescent="0.55000000000000004"/>
    <row r="30719" x14ac:dyDescent="0.55000000000000004"/>
    <row r="30720" x14ac:dyDescent="0.55000000000000004"/>
    <row r="30721" x14ac:dyDescent="0.55000000000000004"/>
    <row r="30722" x14ac:dyDescent="0.55000000000000004"/>
    <row r="30723" x14ac:dyDescent="0.55000000000000004"/>
    <row r="30724" x14ac:dyDescent="0.55000000000000004"/>
    <row r="30725" x14ac:dyDescent="0.55000000000000004"/>
    <row r="30726" x14ac:dyDescent="0.55000000000000004"/>
    <row r="30727" x14ac:dyDescent="0.55000000000000004"/>
    <row r="30728" x14ac:dyDescent="0.55000000000000004"/>
    <row r="30729" x14ac:dyDescent="0.55000000000000004"/>
    <row r="30730" x14ac:dyDescent="0.55000000000000004"/>
    <row r="30731" x14ac:dyDescent="0.55000000000000004"/>
    <row r="30732" x14ac:dyDescent="0.55000000000000004"/>
    <row r="30733" x14ac:dyDescent="0.55000000000000004"/>
    <row r="30734" x14ac:dyDescent="0.55000000000000004"/>
    <row r="30735" x14ac:dyDescent="0.55000000000000004"/>
    <row r="30736" x14ac:dyDescent="0.55000000000000004"/>
    <row r="30737" x14ac:dyDescent="0.55000000000000004"/>
    <row r="30738" x14ac:dyDescent="0.55000000000000004"/>
    <row r="30739" x14ac:dyDescent="0.55000000000000004"/>
    <row r="30740" x14ac:dyDescent="0.55000000000000004"/>
    <row r="30741" x14ac:dyDescent="0.55000000000000004"/>
    <row r="30742" x14ac:dyDescent="0.55000000000000004"/>
    <row r="30743" x14ac:dyDescent="0.55000000000000004"/>
    <row r="30744" x14ac:dyDescent="0.55000000000000004"/>
    <row r="30745" x14ac:dyDescent="0.55000000000000004"/>
    <row r="30746" x14ac:dyDescent="0.55000000000000004"/>
    <row r="30747" x14ac:dyDescent="0.55000000000000004"/>
    <row r="30748" x14ac:dyDescent="0.55000000000000004"/>
    <row r="30749" x14ac:dyDescent="0.55000000000000004"/>
    <row r="30750" x14ac:dyDescent="0.55000000000000004"/>
    <row r="30751" x14ac:dyDescent="0.55000000000000004"/>
    <row r="30752" x14ac:dyDescent="0.55000000000000004"/>
    <row r="30753" x14ac:dyDescent="0.55000000000000004"/>
    <row r="30754" x14ac:dyDescent="0.55000000000000004"/>
    <row r="30755" x14ac:dyDescent="0.55000000000000004"/>
    <row r="30756" x14ac:dyDescent="0.55000000000000004"/>
    <row r="30757" x14ac:dyDescent="0.55000000000000004"/>
    <row r="30758" x14ac:dyDescent="0.55000000000000004"/>
    <row r="30759" x14ac:dyDescent="0.55000000000000004"/>
    <row r="30760" x14ac:dyDescent="0.55000000000000004"/>
    <row r="30761" x14ac:dyDescent="0.55000000000000004"/>
    <row r="30762" x14ac:dyDescent="0.55000000000000004"/>
    <row r="30763" x14ac:dyDescent="0.55000000000000004"/>
    <row r="30764" x14ac:dyDescent="0.55000000000000004"/>
    <row r="30765" x14ac:dyDescent="0.55000000000000004"/>
    <row r="30766" x14ac:dyDescent="0.55000000000000004"/>
    <row r="30767" x14ac:dyDescent="0.55000000000000004"/>
    <row r="30768" x14ac:dyDescent="0.55000000000000004"/>
    <row r="30769" x14ac:dyDescent="0.55000000000000004"/>
    <row r="30770" x14ac:dyDescent="0.55000000000000004"/>
    <row r="30771" x14ac:dyDescent="0.55000000000000004"/>
    <row r="30772" x14ac:dyDescent="0.55000000000000004"/>
    <row r="30773" x14ac:dyDescent="0.55000000000000004"/>
    <row r="30774" x14ac:dyDescent="0.55000000000000004"/>
    <row r="30775" x14ac:dyDescent="0.55000000000000004"/>
    <row r="30776" x14ac:dyDescent="0.55000000000000004"/>
    <row r="30777" x14ac:dyDescent="0.55000000000000004"/>
    <row r="30778" x14ac:dyDescent="0.55000000000000004"/>
    <row r="30779" x14ac:dyDescent="0.55000000000000004"/>
    <row r="30780" x14ac:dyDescent="0.55000000000000004"/>
    <row r="30781" x14ac:dyDescent="0.55000000000000004"/>
    <row r="30782" x14ac:dyDescent="0.55000000000000004"/>
    <row r="30783" x14ac:dyDescent="0.55000000000000004"/>
    <row r="30784" x14ac:dyDescent="0.55000000000000004"/>
    <row r="30785" x14ac:dyDescent="0.55000000000000004"/>
    <row r="30786" x14ac:dyDescent="0.55000000000000004"/>
    <row r="30787" x14ac:dyDescent="0.55000000000000004"/>
    <row r="30788" x14ac:dyDescent="0.55000000000000004"/>
    <row r="30789" x14ac:dyDescent="0.55000000000000004"/>
    <row r="30790" x14ac:dyDescent="0.55000000000000004"/>
    <row r="30791" x14ac:dyDescent="0.55000000000000004"/>
    <row r="30792" x14ac:dyDescent="0.55000000000000004"/>
    <row r="30793" x14ac:dyDescent="0.55000000000000004"/>
    <row r="30794" x14ac:dyDescent="0.55000000000000004"/>
    <row r="30795" x14ac:dyDescent="0.55000000000000004"/>
    <row r="30796" x14ac:dyDescent="0.55000000000000004"/>
    <row r="30797" x14ac:dyDescent="0.55000000000000004"/>
    <row r="30798" x14ac:dyDescent="0.55000000000000004"/>
    <row r="30799" x14ac:dyDescent="0.55000000000000004"/>
    <row r="30800" x14ac:dyDescent="0.55000000000000004"/>
    <row r="30801" x14ac:dyDescent="0.55000000000000004"/>
    <row r="30802" x14ac:dyDescent="0.55000000000000004"/>
    <row r="30803" x14ac:dyDescent="0.55000000000000004"/>
    <row r="30804" x14ac:dyDescent="0.55000000000000004"/>
    <row r="30805" x14ac:dyDescent="0.55000000000000004"/>
    <row r="30806" x14ac:dyDescent="0.55000000000000004"/>
    <row r="30807" x14ac:dyDescent="0.55000000000000004"/>
    <row r="30808" x14ac:dyDescent="0.55000000000000004"/>
    <row r="30809" x14ac:dyDescent="0.55000000000000004"/>
    <row r="30810" x14ac:dyDescent="0.55000000000000004"/>
    <row r="30811" x14ac:dyDescent="0.55000000000000004"/>
    <row r="30812" x14ac:dyDescent="0.55000000000000004"/>
    <row r="30813" x14ac:dyDescent="0.55000000000000004"/>
    <row r="30814" x14ac:dyDescent="0.55000000000000004"/>
    <row r="30815" x14ac:dyDescent="0.55000000000000004"/>
    <row r="30816" x14ac:dyDescent="0.55000000000000004"/>
    <row r="30817" x14ac:dyDescent="0.55000000000000004"/>
    <row r="30818" x14ac:dyDescent="0.55000000000000004"/>
    <row r="30819" x14ac:dyDescent="0.55000000000000004"/>
    <row r="30820" x14ac:dyDescent="0.55000000000000004"/>
    <row r="30821" x14ac:dyDescent="0.55000000000000004"/>
    <row r="30822" x14ac:dyDescent="0.55000000000000004"/>
    <row r="30823" x14ac:dyDescent="0.55000000000000004"/>
    <row r="30824" x14ac:dyDescent="0.55000000000000004"/>
    <row r="30825" x14ac:dyDescent="0.55000000000000004"/>
    <row r="30826" x14ac:dyDescent="0.55000000000000004"/>
    <row r="30827" x14ac:dyDescent="0.55000000000000004"/>
    <row r="30828" x14ac:dyDescent="0.55000000000000004"/>
    <row r="30829" x14ac:dyDescent="0.55000000000000004"/>
    <row r="30830" x14ac:dyDescent="0.55000000000000004"/>
    <row r="30831" x14ac:dyDescent="0.55000000000000004"/>
    <row r="30832" x14ac:dyDescent="0.55000000000000004"/>
    <row r="30833" x14ac:dyDescent="0.55000000000000004"/>
    <row r="30834" x14ac:dyDescent="0.55000000000000004"/>
    <row r="30835" x14ac:dyDescent="0.55000000000000004"/>
    <row r="30836" x14ac:dyDescent="0.55000000000000004"/>
    <row r="30837" x14ac:dyDescent="0.55000000000000004"/>
    <row r="30838" x14ac:dyDescent="0.55000000000000004"/>
    <row r="30839" x14ac:dyDescent="0.55000000000000004"/>
    <row r="30840" x14ac:dyDescent="0.55000000000000004"/>
    <row r="30841" x14ac:dyDescent="0.55000000000000004"/>
    <row r="30842" x14ac:dyDescent="0.55000000000000004"/>
    <row r="30843" x14ac:dyDescent="0.55000000000000004"/>
    <row r="30844" x14ac:dyDescent="0.55000000000000004"/>
    <row r="30845" x14ac:dyDescent="0.55000000000000004"/>
    <row r="30846" x14ac:dyDescent="0.55000000000000004"/>
    <row r="30847" x14ac:dyDescent="0.55000000000000004"/>
    <row r="30848" x14ac:dyDescent="0.55000000000000004"/>
    <row r="30849" x14ac:dyDescent="0.55000000000000004"/>
    <row r="30850" x14ac:dyDescent="0.55000000000000004"/>
    <row r="30851" x14ac:dyDescent="0.55000000000000004"/>
    <row r="30852" x14ac:dyDescent="0.55000000000000004"/>
    <row r="30853" x14ac:dyDescent="0.55000000000000004"/>
    <row r="30854" x14ac:dyDescent="0.55000000000000004"/>
    <row r="30855" x14ac:dyDescent="0.55000000000000004"/>
    <row r="30856" x14ac:dyDescent="0.55000000000000004"/>
    <row r="30857" x14ac:dyDescent="0.55000000000000004"/>
    <row r="30858" x14ac:dyDescent="0.55000000000000004"/>
    <row r="30859" x14ac:dyDescent="0.55000000000000004"/>
    <row r="30860" x14ac:dyDescent="0.55000000000000004"/>
    <row r="30861" x14ac:dyDescent="0.55000000000000004"/>
    <row r="30862" x14ac:dyDescent="0.55000000000000004"/>
    <row r="30863" x14ac:dyDescent="0.55000000000000004"/>
    <row r="30864" x14ac:dyDescent="0.55000000000000004"/>
    <row r="30865" x14ac:dyDescent="0.55000000000000004"/>
    <row r="30866" x14ac:dyDescent="0.55000000000000004"/>
    <row r="30867" x14ac:dyDescent="0.55000000000000004"/>
    <row r="30868" x14ac:dyDescent="0.55000000000000004"/>
    <row r="30869" x14ac:dyDescent="0.55000000000000004"/>
    <row r="30870" x14ac:dyDescent="0.55000000000000004"/>
    <row r="30871" x14ac:dyDescent="0.55000000000000004"/>
    <row r="30872" x14ac:dyDescent="0.55000000000000004"/>
    <row r="30873" x14ac:dyDescent="0.55000000000000004"/>
    <row r="30874" x14ac:dyDescent="0.55000000000000004"/>
    <row r="30875" x14ac:dyDescent="0.55000000000000004"/>
    <row r="30876" x14ac:dyDescent="0.55000000000000004"/>
    <row r="30877" x14ac:dyDescent="0.55000000000000004"/>
    <row r="30878" x14ac:dyDescent="0.55000000000000004"/>
    <row r="30879" x14ac:dyDescent="0.55000000000000004"/>
    <row r="30880" x14ac:dyDescent="0.55000000000000004"/>
    <row r="30881" x14ac:dyDescent="0.55000000000000004"/>
    <row r="30882" x14ac:dyDescent="0.55000000000000004"/>
    <row r="30883" x14ac:dyDescent="0.55000000000000004"/>
    <row r="30884" x14ac:dyDescent="0.55000000000000004"/>
    <row r="30885" x14ac:dyDescent="0.55000000000000004"/>
    <row r="30886" x14ac:dyDescent="0.55000000000000004"/>
    <row r="30887" x14ac:dyDescent="0.55000000000000004"/>
    <row r="30888" x14ac:dyDescent="0.55000000000000004"/>
    <row r="30889" x14ac:dyDescent="0.55000000000000004"/>
    <row r="30890" x14ac:dyDescent="0.55000000000000004"/>
    <row r="30891" x14ac:dyDescent="0.55000000000000004"/>
    <row r="30892" x14ac:dyDescent="0.55000000000000004"/>
    <row r="30893" x14ac:dyDescent="0.55000000000000004"/>
    <row r="30894" x14ac:dyDescent="0.55000000000000004"/>
    <row r="30895" x14ac:dyDescent="0.55000000000000004"/>
    <row r="30896" x14ac:dyDescent="0.55000000000000004"/>
    <row r="30897" x14ac:dyDescent="0.55000000000000004"/>
    <row r="30898" x14ac:dyDescent="0.55000000000000004"/>
    <row r="30899" x14ac:dyDescent="0.55000000000000004"/>
    <row r="30900" x14ac:dyDescent="0.55000000000000004"/>
    <row r="30901" x14ac:dyDescent="0.55000000000000004"/>
    <row r="30902" x14ac:dyDescent="0.55000000000000004"/>
    <row r="30903" x14ac:dyDescent="0.55000000000000004"/>
    <row r="30904" x14ac:dyDescent="0.55000000000000004"/>
    <row r="30905" x14ac:dyDescent="0.55000000000000004"/>
    <row r="30906" x14ac:dyDescent="0.55000000000000004"/>
    <row r="30907" x14ac:dyDescent="0.55000000000000004"/>
    <row r="30908" x14ac:dyDescent="0.55000000000000004"/>
    <row r="30909" x14ac:dyDescent="0.55000000000000004"/>
    <row r="30910" x14ac:dyDescent="0.55000000000000004"/>
    <row r="30911" x14ac:dyDescent="0.55000000000000004"/>
    <row r="30912" x14ac:dyDescent="0.55000000000000004"/>
    <row r="30913" x14ac:dyDescent="0.55000000000000004"/>
    <row r="30914" x14ac:dyDescent="0.55000000000000004"/>
    <row r="30915" x14ac:dyDescent="0.55000000000000004"/>
    <row r="30916" x14ac:dyDescent="0.55000000000000004"/>
    <row r="30917" x14ac:dyDescent="0.55000000000000004"/>
    <row r="30918" x14ac:dyDescent="0.55000000000000004"/>
    <row r="30919" x14ac:dyDescent="0.55000000000000004"/>
    <row r="30920" x14ac:dyDescent="0.55000000000000004"/>
    <row r="30921" x14ac:dyDescent="0.55000000000000004"/>
    <row r="30922" x14ac:dyDescent="0.55000000000000004"/>
    <row r="30923" x14ac:dyDescent="0.55000000000000004"/>
    <row r="30924" x14ac:dyDescent="0.55000000000000004"/>
    <row r="30925" x14ac:dyDescent="0.55000000000000004"/>
    <row r="30926" x14ac:dyDescent="0.55000000000000004"/>
    <row r="30927" x14ac:dyDescent="0.55000000000000004"/>
    <row r="30928" x14ac:dyDescent="0.55000000000000004"/>
    <row r="30929" x14ac:dyDescent="0.55000000000000004"/>
    <row r="30930" x14ac:dyDescent="0.55000000000000004"/>
    <row r="30931" x14ac:dyDescent="0.55000000000000004"/>
    <row r="30932" x14ac:dyDescent="0.55000000000000004"/>
    <row r="30933" x14ac:dyDescent="0.55000000000000004"/>
    <row r="30934" x14ac:dyDescent="0.55000000000000004"/>
    <row r="30935" x14ac:dyDescent="0.55000000000000004"/>
    <row r="30936" x14ac:dyDescent="0.55000000000000004"/>
    <row r="30937" x14ac:dyDescent="0.55000000000000004"/>
    <row r="30938" x14ac:dyDescent="0.55000000000000004"/>
    <row r="30939" x14ac:dyDescent="0.55000000000000004"/>
    <row r="30940" x14ac:dyDescent="0.55000000000000004"/>
    <row r="30941" x14ac:dyDescent="0.55000000000000004"/>
    <row r="30942" x14ac:dyDescent="0.55000000000000004"/>
    <row r="30943" x14ac:dyDescent="0.55000000000000004"/>
    <row r="30944" x14ac:dyDescent="0.55000000000000004"/>
    <row r="30945" x14ac:dyDescent="0.55000000000000004"/>
    <row r="30946" x14ac:dyDescent="0.55000000000000004"/>
    <row r="30947" x14ac:dyDescent="0.55000000000000004"/>
    <row r="30948" x14ac:dyDescent="0.55000000000000004"/>
    <row r="30949" x14ac:dyDescent="0.55000000000000004"/>
    <row r="30950" x14ac:dyDescent="0.55000000000000004"/>
    <row r="30951" x14ac:dyDescent="0.55000000000000004"/>
    <row r="30952" x14ac:dyDescent="0.55000000000000004"/>
    <row r="30953" x14ac:dyDescent="0.55000000000000004"/>
    <row r="30954" x14ac:dyDescent="0.55000000000000004"/>
    <row r="30955" x14ac:dyDescent="0.55000000000000004"/>
    <row r="30956" x14ac:dyDescent="0.55000000000000004"/>
    <row r="30957" x14ac:dyDescent="0.55000000000000004"/>
    <row r="30958" x14ac:dyDescent="0.55000000000000004"/>
    <row r="30959" x14ac:dyDescent="0.55000000000000004"/>
    <row r="30960" x14ac:dyDescent="0.55000000000000004"/>
    <row r="30961" x14ac:dyDescent="0.55000000000000004"/>
    <row r="30962" x14ac:dyDescent="0.55000000000000004"/>
    <row r="30963" x14ac:dyDescent="0.55000000000000004"/>
    <row r="30964" x14ac:dyDescent="0.55000000000000004"/>
    <row r="30965" x14ac:dyDescent="0.55000000000000004"/>
    <row r="30966" x14ac:dyDescent="0.55000000000000004"/>
    <row r="30967" x14ac:dyDescent="0.55000000000000004"/>
    <row r="30968" x14ac:dyDescent="0.55000000000000004"/>
    <row r="30969" x14ac:dyDescent="0.55000000000000004"/>
    <row r="30970" x14ac:dyDescent="0.55000000000000004"/>
    <row r="30971" x14ac:dyDescent="0.55000000000000004"/>
    <row r="30972" x14ac:dyDescent="0.55000000000000004"/>
    <row r="30973" x14ac:dyDescent="0.55000000000000004"/>
    <row r="30974" x14ac:dyDescent="0.55000000000000004"/>
    <row r="30975" x14ac:dyDescent="0.55000000000000004"/>
    <row r="30976" x14ac:dyDescent="0.55000000000000004"/>
    <row r="30977" x14ac:dyDescent="0.55000000000000004"/>
    <row r="30978" x14ac:dyDescent="0.55000000000000004"/>
    <row r="30979" x14ac:dyDescent="0.55000000000000004"/>
    <row r="30980" x14ac:dyDescent="0.55000000000000004"/>
    <row r="30981" x14ac:dyDescent="0.55000000000000004"/>
    <row r="30982" x14ac:dyDescent="0.55000000000000004"/>
    <row r="30983" x14ac:dyDescent="0.55000000000000004"/>
    <row r="30984" x14ac:dyDescent="0.55000000000000004"/>
    <row r="30985" x14ac:dyDescent="0.55000000000000004"/>
    <row r="30986" x14ac:dyDescent="0.55000000000000004"/>
    <row r="30987" x14ac:dyDescent="0.55000000000000004"/>
    <row r="30988" x14ac:dyDescent="0.55000000000000004"/>
    <row r="30989" x14ac:dyDescent="0.55000000000000004"/>
    <row r="30990" x14ac:dyDescent="0.55000000000000004"/>
    <row r="30991" x14ac:dyDescent="0.55000000000000004"/>
    <row r="30992" x14ac:dyDescent="0.55000000000000004"/>
    <row r="30993" x14ac:dyDescent="0.55000000000000004"/>
    <row r="30994" x14ac:dyDescent="0.55000000000000004"/>
    <row r="30995" x14ac:dyDescent="0.55000000000000004"/>
    <row r="30996" x14ac:dyDescent="0.55000000000000004"/>
    <row r="30997" x14ac:dyDescent="0.55000000000000004"/>
    <row r="30998" x14ac:dyDescent="0.55000000000000004"/>
    <row r="30999" x14ac:dyDescent="0.55000000000000004"/>
    <row r="31000" x14ac:dyDescent="0.55000000000000004"/>
    <row r="31001" x14ac:dyDescent="0.55000000000000004"/>
    <row r="31002" x14ac:dyDescent="0.55000000000000004"/>
    <row r="31003" x14ac:dyDescent="0.55000000000000004"/>
    <row r="31004" x14ac:dyDescent="0.55000000000000004"/>
    <row r="31005" x14ac:dyDescent="0.55000000000000004"/>
    <row r="31006" x14ac:dyDescent="0.55000000000000004"/>
    <row r="31007" x14ac:dyDescent="0.55000000000000004"/>
    <row r="31008" x14ac:dyDescent="0.55000000000000004"/>
    <row r="31009" x14ac:dyDescent="0.55000000000000004"/>
    <row r="31010" x14ac:dyDescent="0.55000000000000004"/>
    <row r="31011" x14ac:dyDescent="0.55000000000000004"/>
    <row r="31012" x14ac:dyDescent="0.55000000000000004"/>
    <row r="31013" x14ac:dyDescent="0.55000000000000004"/>
    <row r="31014" x14ac:dyDescent="0.55000000000000004"/>
    <row r="31015" x14ac:dyDescent="0.55000000000000004"/>
    <row r="31016" x14ac:dyDescent="0.55000000000000004"/>
    <row r="31017" x14ac:dyDescent="0.55000000000000004"/>
    <row r="31018" x14ac:dyDescent="0.55000000000000004"/>
    <row r="31019" x14ac:dyDescent="0.55000000000000004"/>
    <row r="31020" x14ac:dyDescent="0.55000000000000004"/>
    <row r="31021" x14ac:dyDescent="0.55000000000000004"/>
    <row r="31022" x14ac:dyDescent="0.55000000000000004"/>
    <row r="31023" x14ac:dyDescent="0.55000000000000004"/>
    <row r="31024" x14ac:dyDescent="0.55000000000000004"/>
    <row r="31025" x14ac:dyDescent="0.55000000000000004"/>
    <row r="31026" x14ac:dyDescent="0.55000000000000004"/>
    <row r="31027" x14ac:dyDescent="0.55000000000000004"/>
    <row r="31028" x14ac:dyDescent="0.55000000000000004"/>
    <row r="31029" x14ac:dyDescent="0.55000000000000004"/>
    <row r="31030" x14ac:dyDescent="0.55000000000000004"/>
    <row r="31031" x14ac:dyDescent="0.55000000000000004"/>
    <row r="31032" x14ac:dyDescent="0.55000000000000004"/>
    <row r="31033" x14ac:dyDescent="0.55000000000000004"/>
    <row r="31034" x14ac:dyDescent="0.55000000000000004"/>
    <row r="31035" x14ac:dyDescent="0.55000000000000004"/>
    <row r="31036" x14ac:dyDescent="0.55000000000000004"/>
    <row r="31037" x14ac:dyDescent="0.55000000000000004"/>
    <row r="31038" x14ac:dyDescent="0.55000000000000004"/>
    <row r="31039" x14ac:dyDescent="0.55000000000000004"/>
    <row r="31040" x14ac:dyDescent="0.55000000000000004"/>
    <row r="31041" x14ac:dyDescent="0.55000000000000004"/>
    <row r="31042" x14ac:dyDescent="0.55000000000000004"/>
    <row r="31043" x14ac:dyDescent="0.55000000000000004"/>
    <row r="31044" x14ac:dyDescent="0.55000000000000004"/>
    <row r="31045" x14ac:dyDescent="0.55000000000000004"/>
    <row r="31046" x14ac:dyDescent="0.55000000000000004"/>
    <row r="31047" x14ac:dyDescent="0.55000000000000004"/>
    <row r="31048" x14ac:dyDescent="0.55000000000000004"/>
    <row r="31049" x14ac:dyDescent="0.55000000000000004"/>
    <row r="31050" x14ac:dyDescent="0.55000000000000004"/>
    <row r="31051" x14ac:dyDescent="0.55000000000000004"/>
    <row r="31052" x14ac:dyDescent="0.55000000000000004"/>
    <row r="31053" x14ac:dyDescent="0.55000000000000004"/>
    <row r="31054" x14ac:dyDescent="0.55000000000000004"/>
    <row r="31055" x14ac:dyDescent="0.55000000000000004"/>
    <row r="31056" x14ac:dyDescent="0.55000000000000004"/>
    <row r="31057" x14ac:dyDescent="0.55000000000000004"/>
    <row r="31058" x14ac:dyDescent="0.55000000000000004"/>
    <row r="31059" x14ac:dyDescent="0.55000000000000004"/>
    <row r="31060" x14ac:dyDescent="0.55000000000000004"/>
    <row r="31061" x14ac:dyDescent="0.55000000000000004"/>
    <row r="31062" x14ac:dyDescent="0.55000000000000004"/>
    <row r="31063" x14ac:dyDescent="0.55000000000000004"/>
    <row r="31064" x14ac:dyDescent="0.55000000000000004"/>
    <row r="31065" x14ac:dyDescent="0.55000000000000004"/>
    <row r="31066" x14ac:dyDescent="0.55000000000000004"/>
    <row r="31067" x14ac:dyDescent="0.55000000000000004"/>
    <row r="31068" x14ac:dyDescent="0.55000000000000004"/>
    <row r="31069" x14ac:dyDescent="0.55000000000000004"/>
    <row r="31070" x14ac:dyDescent="0.55000000000000004"/>
    <row r="31071" x14ac:dyDescent="0.55000000000000004"/>
    <row r="31072" x14ac:dyDescent="0.55000000000000004"/>
    <row r="31073" x14ac:dyDescent="0.55000000000000004"/>
    <row r="31074" x14ac:dyDescent="0.55000000000000004"/>
    <row r="31075" x14ac:dyDescent="0.55000000000000004"/>
    <row r="31076" x14ac:dyDescent="0.55000000000000004"/>
    <row r="31077" x14ac:dyDescent="0.55000000000000004"/>
    <row r="31078" x14ac:dyDescent="0.55000000000000004"/>
    <row r="31079" x14ac:dyDescent="0.55000000000000004"/>
    <row r="31080" x14ac:dyDescent="0.55000000000000004"/>
    <row r="31081" x14ac:dyDescent="0.55000000000000004"/>
    <row r="31082" x14ac:dyDescent="0.55000000000000004"/>
    <row r="31083" x14ac:dyDescent="0.55000000000000004"/>
    <row r="31084" x14ac:dyDescent="0.55000000000000004"/>
    <row r="31085" x14ac:dyDescent="0.55000000000000004"/>
    <row r="31086" x14ac:dyDescent="0.55000000000000004"/>
    <row r="31087" x14ac:dyDescent="0.55000000000000004"/>
    <row r="31088" x14ac:dyDescent="0.55000000000000004"/>
    <row r="31089" x14ac:dyDescent="0.55000000000000004"/>
    <row r="31090" x14ac:dyDescent="0.55000000000000004"/>
    <row r="31091" x14ac:dyDescent="0.55000000000000004"/>
    <row r="31092" x14ac:dyDescent="0.55000000000000004"/>
    <row r="31093" x14ac:dyDescent="0.55000000000000004"/>
    <row r="31094" x14ac:dyDescent="0.55000000000000004"/>
    <row r="31095" x14ac:dyDescent="0.55000000000000004"/>
    <row r="31096" x14ac:dyDescent="0.55000000000000004"/>
    <row r="31097" x14ac:dyDescent="0.55000000000000004"/>
    <row r="31098" x14ac:dyDescent="0.55000000000000004"/>
    <row r="31099" x14ac:dyDescent="0.55000000000000004"/>
    <row r="31100" x14ac:dyDescent="0.55000000000000004"/>
    <row r="31101" x14ac:dyDescent="0.55000000000000004"/>
    <row r="31102" x14ac:dyDescent="0.55000000000000004"/>
    <row r="31103" x14ac:dyDescent="0.55000000000000004"/>
    <row r="31104" x14ac:dyDescent="0.55000000000000004"/>
    <row r="31105" x14ac:dyDescent="0.55000000000000004"/>
    <row r="31106" x14ac:dyDescent="0.55000000000000004"/>
    <row r="31107" x14ac:dyDescent="0.55000000000000004"/>
    <row r="31108" x14ac:dyDescent="0.55000000000000004"/>
    <row r="31109" x14ac:dyDescent="0.55000000000000004"/>
    <row r="31110" x14ac:dyDescent="0.55000000000000004"/>
    <row r="31111" x14ac:dyDescent="0.55000000000000004"/>
    <row r="31112" x14ac:dyDescent="0.55000000000000004"/>
    <row r="31113" x14ac:dyDescent="0.55000000000000004"/>
    <row r="31114" x14ac:dyDescent="0.55000000000000004"/>
    <row r="31115" x14ac:dyDescent="0.55000000000000004"/>
    <row r="31116" x14ac:dyDescent="0.55000000000000004"/>
    <row r="31117" x14ac:dyDescent="0.55000000000000004"/>
    <row r="31118" x14ac:dyDescent="0.55000000000000004"/>
    <row r="31119" x14ac:dyDescent="0.55000000000000004"/>
    <row r="31120" x14ac:dyDescent="0.55000000000000004"/>
    <row r="31121" x14ac:dyDescent="0.55000000000000004"/>
    <row r="31122" x14ac:dyDescent="0.55000000000000004"/>
    <row r="31123" x14ac:dyDescent="0.55000000000000004"/>
    <row r="31124" x14ac:dyDescent="0.55000000000000004"/>
    <row r="31125" x14ac:dyDescent="0.55000000000000004"/>
    <row r="31126" x14ac:dyDescent="0.55000000000000004"/>
    <row r="31127" x14ac:dyDescent="0.55000000000000004"/>
    <row r="31128" x14ac:dyDescent="0.55000000000000004"/>
    <row r="31129" x14ac:dyDescent="0.55000000000000004"/>
    <row r="31130" x14ac:dyDescent="0.55000000000000004"/>
    <row r="31131" x14ac:dyDescent="0.55000000000000004"/>
    <row r="31132" x14ac:dyDescent="0.55000000000000004"/>
    <row r="31133" x14ac:dyDescent="0.55000000000000004"/>
    <row r="31134" x14ac:dyDescent="0.55000000000000004"/>
    <row r="31135" x14ac:dyDescent="0.55000000000000004"/>
    <row r="31136" x14ac:dyDescent="0.55000000000000004"/>
    <row r="31137" x14ac:dyDescent="0.55000000000000004"/>
    <row r="31138" x14ac:dyDescent="0.55000000000000004"/>
    <row r="31139" x14ac:dyDescent="0.55000000000000004"/>
    <row r="31140" x14ac:dyDescent="0.55000000000000004"/>
    <row r="31141" x14ac:dyDescent="0.55000000000000004"/>
    <row r="31142" x14ac:dyDescent="0.55000000000000004"/>
    <row r="31143" x14ac:dyDescent="0.55000000000000004"/>
    <row r="31144" x14ac:dyDescent="0.55000000000000004"/>
    <row r="31145" x14ac:dyDescent="0.55000000000000004"/>
    <row r="31146" x14ac:dyDescent="0.55000000000000004"/>
    <row r="31147" x14ac:dyDescent="0.55000000000000004"/>
    <row r="31148" x14ac:dyDescent="0.55000000000000004"/>
    <row r="31149" x14ac:dyDescent="0.55000000000000004"/>
    <row r="31150" x14ac:dyDescent="0.55000000000000004"/>
    <row r="31151" x14ac:dyDescent="0.55000000000000004"/>
    <row r="31152" x14ac:dyDescent="0.55000000000000004"/>
    <row r="31153" x14ac:dyDescent="0.55000000000000004"/>
    <row r="31154" x14ac:dyDescent="0.55000000000000004"/>
    <row r="31155" x14ac:dyDescent="0.55000000000000004"/>
    <row r="31156" x14ac:dyDescent="0.55000000000000004"/>
    <row r="31157" x14ac:dyDescent="0.55000000000000004"/>
    <row r="31158" x14ac:dyDescent="0.55000000000000004"/>
    <row r="31159" x14ac:dyDescent="0.55000000000000004"/>
    <row r="31160" x14ac:dyDescent="0.55000000000000004"/>
    <row r="31161" x14ac:dyDescent="0.55000000000000004"/>
    <row r="31162" x14ac:dyDescent="0.55000000000000004"/>
    <row r="31163" x14ac:dyDescent="0.55000000000000004"/>
    <row r="31164" x14ac:dyDescent="0.55000000000000004"/>
    <row r="31165" x14ac:dyDescent="0.55000000000000004"/>
    <row r="31166" x14ac:dyDescent="0.55000000000000004"/>
    <row r="31167" x14ac:dyDescent="0.55000000000000004"/>
    <row r="31168" x14ac:dyDescent="0.55000000000000004"/>
    <row r="31169" x14ac:dyDescent="0.55000000000000004"/>
    <row r="31170" x14ac:dyDescent="0.55000000000000004"/>
    <row r="31171" x14ac:dyDescent="0.55000000000000004"/>
    <row r="31172" x14ac:dyDescent="0.55000000000000004"/>
    <row r="31173" x14ac:dyDescent="0.55000000000000004"/>
    <row r="31174" x14ac:dyDescent="0.55000000000000004"/>
    <row r="31175" x14ac:dyDescent="0.55000000000000004"/>
    <row r="31176" x14ac:dyDescent="0.55000000000000004"/>
    <row r="31177" x14ac:dyDescent="0.55000000000000004"/>
    <row r="31178" x14ac:dyDescent="0.55000000000000004"/>
    <row r="31179" x14ac:dyDescent="0.55000000000000004"/>
    <row r="31180" x14ac:dyDescent="0.55000000000000004"/>
    <row r="31181" x14ac:dyDescent="0.55000000000000004"/>
    <row r="31182" x14ac:dyDescent="0.55000000000000004"/>
    <row r="31183" x14ac:dyDescent="0.55000000000000004"/>
    <row r="31184" x14ac:dyDescent="0.55000000000000004"/>
    <row r="31185" x14ac:dyDescent="0.55000000000000004"/>
    <row r="31186" x14ac:dyDescent="0.55000000000000004"/>
    <row r="31187" x14ac:dyDescent="0.55000000000000004"/>
    <row r="31188" x14ac:dyDescent="0.55000000000000004"/>
    <row r="31189" x14ac:dyDescent="0.55000000000000004"/>
    <row r="31190" x14ac:dyDescent="0.55000000000000004"/>
    <row r="31191" x14ac:dyDescent="0.55000000000000004"/>
    <row r="31192" x14ac:dyDescent="0.55000000000000004"/>
    <row r="31193" x14ac:dyDescent="0.55000000000000004"/>
    <row r="31194" x14ac:dyDescent="0.55000000000000004"/>
    <row r="31195" x14ac:dyDescent="0.55000000000000004"/>
    <row r="31196" x14ac:dyDescent="0.55000000000000004"/>
    <row r="31197" x14ac:dyDescent="0.55000000000000004"/>
    <row r="31198" x14ac:dyDescent="0.55000000000000004"/>
    <row r="31199" x14ac:dyDescent="0.55000000000000004"/>
    <row r="31200" x14ac:dyDescent="0.55000000000000004"/>
    <row r="31201" x14ac:dyDescent="0.55000000000000004"/>
    <row r="31202" x14ac:dyDescent="0.55000000000000004"/>
    <row r="31203" x14ac:dyDescent="0.55000000000000004"/>
    <row r="31204" x14ac:dyDescent="0.55000000000000004"/>
    <row r="31205" x14ac:dyDescent="0.55000000000000004"/>
    <row r="31206" x14ac:dyDescent="0.55000000000000004"/>
    <row r="31207" x14ac:dyDescent="0.55000000000000004"/>
    <row r="31208" x14ac:dyDescent="0.55000000000000004"/>
    <row r="31209" x14ac:dyDescent="0.55000000000000004"/>
    <row r="31210" x14ac:dyDescent="0.55000000000000004"/>
    <row r="31211" x14ac:dyDescent="0.55000000000000004"/>
    <row r="31212" x14ac:dyDescent="0.55000000000000004"/>
    <row r="31213" x14ac:dyDescent="0.55000000000000004"/>
    <row r="31214" x14ac:dyDescent="0.55000000000000004"/>
    <row r="31215" x14ac:dyDescent="0.55000000000000004"/>
    <row r="31216" x14ac:dyDescent="0.55000000000000004"/>
    <row r="31217" x14ac:dyDescent="0.55000000000000004"/>
    <row r="31218" x14ac:dyDescent="0.55000000000000004"/>
    <row r="31219" x14ac:dyDescent="0.55000000000000004"/>
    <row r="31220" x14ac:dyDescent="0.55000000000000004"/>
    <row r="31221" x14ac:dyDescent="0.55000000000000004"/>
    <row r="31222" x14ac:dyDescent="0.55000000000000004"/>
    <row r="31223" x14ac:dyDescent="0.55000000000000004"/>
    <row r="31224" x14ac:dyDescent="0.55000000000000004"/>
    <row r="31225" x14ac:dyDescent="0.55000000000000004"/>
    <row r="31226" x14ac:dyDescent="0.55000000000000004"/>
    <row r="31227" x14ac:dyDescent="0.55000000000000004"/>
    <row r="31228" x14ac:dyDescent="0.55000000000000004"/>
    <row r="31229" x14ac:dyDescent="0.55000000000000004"/>
    <row r="31230" x14ac:dyDescent="0.55000000000000004"/>
    <row r="31231" x14ac:dyDescent="0.55000000000000004"/>
    <row r="31232" x14ac:dyDescent="0.55000000000000004"/>
    <row r="31233" x14ac:dyDescent="0.55000000000000004"/>
    <row r="31234" x14ac:dyDescent="0.55000000000000004"/>
    <row r="31235" x14ac:dyDescent="0.55000000000000004"/>
    <row r="31236" x14ac:dyDescent="0.55000000000000004"/>
    <row r="31237" x14ac:dyDescent="0.55000000000000004"/>
    <row r="31238" x14ac:dyDescent="0.55000000000000004"/>
    <row r="31239" x14ac:dyDescent="0.55000000000000004"/>
    <row r="31240" x14ac:dyDescent="0.55000000000000004"/>
    <row r="31241" x14ac:dyDescent="0.55000000000000004"/>
    <row r="31242" x14ac:dyDescent="0.55000000000000004"/>
    <row r="31243" x14ac:dyDescent="0.55000000000000004"/>
    <row r="31244" x14ac:dyDescent="0.55000000000000004"/>
    <row r="31245" x14ac:dyDescent="0.55000000000000004"/>
    <row r="31246" x14ac:dyDescent="0.55000000000000004"/>
    <row r="31247" x14ac:dyDescent="0.55000000000000004"/>
    <row r="31248" x14ac:dyDescent="0.55000000000000004"/>
    <row r="31249" x14ac:dyDescent="0.55000000000000004"/>
    <row r="31250" x14ac:dyDescent="0.55000000000000004"/>
    <row r="31251" x14ac:dyDescent="0.55000000000000004"/>
    <row r="31252" x14ac:dyDescent="0.55000000000000004"/>
    <row r="31253" x14ac:dyDescent="0.55000000000000004"/>
    <row r="31254" x14ac:dyDescent="0.55000000000000004"/>
    <row r="31255" x14ac:dyDescent="0.55000000000000004"/>
    <row r="31256" x14ac:dyDescent="0.55000000000000004"/>
    <row r="31257" x14ac:dyDescent="0.55000000000000004"/>
    <row r="31258" x14ac:dyDescent="0.55000000000000004"/>
    <row r="31259" x14ac:dyDescent="0.55000000000000004"/>
    <row r="31260" x14ac:dyDescent="0.55000000000000004"/>
    <row r="31261" x14ac:dyDescent="0.55000000000000004"/>
    <row r="31262" x14ac:dyDescent="0.55000000000000004"/>
    <row r="31263" x14ac:dyDescent="0.55000000000000004"/>
    <row r="31264" x14ac:dyDescent="0.55000000000000004"/>
    <row r="31265" x14ac:dyDescent="0.55000000000000004"/>
    <row r="31266" x14ac:dyDescent="0.55000000000000004"/>
    <row r="31267" x14ac:dyDescent="0.55000000000000004"/>
    <row r="31268" x14ac:dyDescent="0.55000000000000004"/>
    <row r="31269" x14ac:dyDescent="0.55000000000000004"/>
    <row r="31270" x14ac:dyDescent="0.55000000000000004"/>
    <row r="31271" x14ac:dyDescent="0.55000000000000004"/>
    <row r="31272" x14ac:dyDescent="0.55000000000000004"/>
    <row r="31273" x14ac:dyDescent="0.55000000000000004"/>
    <row r="31274" x14ac:dyDescent="0.55000000000000004"/>
    <row r="31275" x14ac:dyDescent="0.55000000000000004"/>
    <row r="31276" x14ac:dyDescent="0.55000000000000004"/>
    <row r="31277" x14ac:dyDescent="0.55000000000000004"/>
    <row r="31278" x14ac:dyDescent="0.55000000000000004"/>
    <row r="31279" x14ac:dyDescent="0.55000000000000004"/>
    <row r="31280" x14ac:dyDescent="0.55000000000000004"/>
    <row r="31281" x14ac:dyDescent="0.55000000000000004"/>
    <row r="31282" x14ac:dyDescent="0.55000000000000004"/>
    <row r="31283" x14ac:dyDescent="0.55000000000000004"/>
    <row r="31284" x14ac:dyDescent="0.55000000000000004"/>
    <row r="31285" x14ac:dyDescent="0.55000000000000004"/>
    <row r="31286" x14ac:dyDescent="0.55000000000000004"/>
    <row r="31287" x14ac:dyDescent="0.55000000000000004"/>
    <row r="31288" x14ac:dyDescent="0.55000000000000004"/>
    <row r="31289" x14ac:dyDescent="0.55000000000000004"/>
    <row r="31290" x14ac:dyDescent="0.55000000000000004"/>
    <row r="31291" x14ac:dyDescent="0.55000000000000004"/>
    <row r="31292" x14ac:dyDescent="0.55000000000000004"/>
    <row r="31293" x14ac:dyDescent="0.55000000000000004"/>
    <row r="31294" x14ac:dyDescent="0.55000000000000004"/>
    <row r="31295" x14ac:dyDescent="0.55000000000000004"/>
    <row r="31296" x14ac:dyDescent="0.55000000000000004"/>
    <row r="31297" x14ac:dyDescent="0.55000000000000004"/>
    <row r="31298" x14ac:dyDescent="0.55000000000000004"/>
    <row r="31299" x14ac:dyDescent="0.55000000000000004"/>
    <row r="31300" x14ac:dyDescent="0.55000000000000004"/>
    <row r="31301" x14ac:dyDescent="0.55000000000000004"/>
    <row r="31302" x14ac:dyDescent="0.55000000000000004"/>
    <row r="31303" x14ac:dyDescent="0.55000000000000004"/>
    <row r="31304" x14ac:dyDescent="0.55000000000000004"/>
    <row r="31305" x14ac:dyDescent="0.55000000000000004"/>
    <row r="31306" x14ac:dyDescent="0.55000000000000004"/>
    <row r="31307" x14ac:dyDescent="0.55000000000000004"/>
    <row r="31308" x14ac:dyDescent="0.55000000000000004"/>
    <row r="31309" x14ac:dyDescent="0.55000000000000004"/>
    <row r="31310" x14ac:dyDescent="0.55000000000000004"/>
    <row r="31311" x14ac:dyDescent="0.55000000000000004"/>
    <row r="31312" x14ac:dyDescent="0.55000000000000004"/>
    <row r="31313" x14ac:dyDescent="0.55000000000000004"/>
    <row r="31314" x14ac:dyDescent="0.55000000000000004"/>
    <row r="31315" x14ac:dyDescent="0.55000000000000004"/>
    <row r="31316" x14ac:dyDescent="0.55000000000000004"/>
    <row r="31317" x14ac:dyDescent="0.55000000000000004"/>
    <row r="31318" x14ac:dyDescent="0.55000000000000004"/>
    <row r="31319" x14ac:dyDescent="0.55000000000000004"/>
    <row r="31320" x14ac:dyDescent="0.55000000000000004"/>
    <row r="31321" x14ac:dyDescent="0.55000000000000004"/>
    <row r="31322" x14ac:dyDescent="0.55000000000000004"/>
    <row r="31323" x14ac:dyDescent="0.55000000000000004"/>
    <row r="31324" x14ac:dyDescent="0.55000000000000004"/>
    <row r="31325" x14ac:dyDescent="0.55000000000000004"/>
    <row r="31326" x14ac:dyDescent="0.55000000000000004"/>
    <row r="31327" x14ac:dyDescent="0.55000000000000004"/>
    <row r="31328" x14ac:dyDescent="0.55000000000000004"/>
    <row r="31329" x14ac:dyDescent="0.55000000000000004"/>
    <row r="31330" x14ac:dyDescent="0.55000000000000004"/>
    <row r="31331" x14ac:dyDescent="0.55000000000000004"/>
    <row r="31332" x14ac:dyDescent="0.55000000000000004"/>
    <row r="31333" x14ac:dyDescent="0.55000000000000004"/>
    <row r="31334" x14ac:dyDescent="0.55000000000000004"/>
    <row r="31335" x14ac:dyDescent="0.55000000000000004"/>
    <row r="31336" x14ac:dyDescent="0.55000000000000004"/>
    <row r="31337" x14ac:dyDescent="0.55000000000000004"/>
    <row r="31338" x14ac:dyDescent="0.55000000000000004"/>
    <row r="31339" x14ac:dyDescent="0.55000000000000004"/>
    <row r="31340" x14ac:dyDescent="0.55000000000000004"/>
    <row r="31341" x14ac:dyDescent="0.55000000000000004"/>
    <row r="31342" x14ac:dyDescent="0.55000000000000004"/>
    <row r="31343" x14ac:dyDescent="0.55000000000000004"/>
    <row r="31344" x14ac:dyDescent="0.55000000000000004"/>
    <row r="31345" x14ac:dyDescent="0.55000000000000004"/>
    <row r="31346" x14ac:dyDescent="0.55000000000000004"/>
    <row r="31347" x14ac:dyDescent="0.55000000000000004"/>
    <row r="31348" x14ac:dyDescent="0.55000000000000004"/>
    <row r="31349" x14ac:dyDescent="0.55000000000000004"/>
    <row r="31350" x14ac:dyDescent="0.55000000000000004"/>
    <row r="31351" x14ac:dyDescent="0.55000000000000004"/>
    <row r="31352" x14ac:dyDescent="0.55000000000000004"/>
    <row r="31353" x14ac:dyDescent="0.55000000000000004"/>
    <row r="31354" x14ac:dyDescent="0.55000000000000004"/>
    <row r="31355" x14ac:dyDescent="0.55000000000000004"/>
    <row r="31356" x14ac:dyDescent="0.55000000000000004"/>
    <row r="31357" x14ac:dyDescent="0.55000000000000004"/>
    <row r="31358" x14ac:dyDescent="0.55000000000000004"/>
    <row r="31359" x14ac:dyDescent="0.55000000000000004"/>
    <row r="31360" x14ac:dyDescent="0.55000000000000004"/>
    <row r="31361" x14ac:dyDescent="0.55000000000000004"/>
    <row r="31362" x14ac:dyDescent="0.55000000000000004"/>
    <row r="31363" x14ac:dyDescent="0.55000000000000004"/>
    <row r="31364" x14ac:dyDescent="0.55000000000000004"/>
    <row r="31365" x14ac:dyDescent="0.55000000000000004"/>
    <row r="31366" x14ac:dyDescent="0.55000000000000004"/>
    <row r="31367" x14ac:dyDescent="0.55000000000000004"/>
    <row r="31368" x14ac:dyDescent="0.55000000000000004"/>
    <row r="31369" x14ac:dyDescent="0.55000000000000004"/>
    <row r="31370" x14ac:dyDescent="0.55000000000000004"/>
    <row r="31371" x14ac:dyDescent="0.55000000000000004"/>
    <row r="31372" x14ac:dyDescent="0.55000000000000004"/>
    <row r="31373" x14ac:dyDescent="0.55000000000000004"/>
    <row r="31374" x14ac:dyDescent="0.55000000000000004"/>
    <row r="31375" x14ac:dyDescent="0.55000000000000004"/>
    <row r="31376" x14ac:dyDescent="0.55000000000000004"/>
    <row r="31377" x14ac:dyDescent="0.55000000000000004"/>
    <row r="31378" x14ac:dyDescent="0.55000000000000004"/>
    <row r="31379" x14ac:dyDescent="0.55000000000000004"/>
    <row r="31380" x14ac:dyDescent="0.55000000000000004"/>
    <row r="31381" x14ac:dyDescent="0.55000000000000004"/>
    <row r="31382" x14ac:dyDescent="0.55000000000000004"/>
    <row r="31383" x14ac:dyDescent="0.55000000000000004"/>
    <row r="31384" x14ac:dyDescent="0.55000000000000004"/>
    <row r="31385" x14ac:dyDescent="0.55000000000000004"/>
    <row r="31386" x14ac:dyDescent="0.55000000000000004"/>
    <row r="31387" x14ac:dyDescent="0.55000000000000004"/>
    <row r="31388" x14ac:dyDescent="0.55000000000000004"/>
    <row r="31389" x14ac:dyDescent="0.55000000000000004"/>
    <row r="31390" x14ac:dyDescent="0.55000000000000004"/>
    <row r="31391" x14ac:dyDescent="0.55000000000000004"/>
    <row r="31392" x14ac:dyDescent="0.55000000000000004"/>
    <row r="31393" x14ac:dyDescent="0.55000000000000004"/>
    <row r="31394" x14ac:dyDescent="0.55000000000000004"/>
    <row r="31395" x14ac:dyDescent="0.55000000000000004"/>
    <row r="31396" x14ac:dyDescent="0.55000000000000004"/>
    <row r="31397" x14ac:dyDescent="0.55000000000000004"/>
    <row r="31398" x14ac:dyDescent="0.55000000000000004"/>
    <row r="31399" x14ac:dyDescent="0.55000000000000004"/>
    <row r="31400" x14ac:dyDescent="0.55000000000000004"/>
    <row r="31401" x14ac:dyDescent="0.55000000000000004"/>
    <row r="31402" x14ac:dyDescent="0.55000000000000004"/>
    <row r="31403" x14ac:dyDescent="0.55000000000000004"/>
    <row r="31404" x14ac:dyDescent="0.55000000000000004"/>
    <row r="31405" x14ac:dyDescent="0.55000000000000004"/>
    <row r="31406" x14ac:dyDescent="0.55000000000000004"/>
    <row r="31407" x14ac:dyDescent="0.55000000000000004"/>
    <row r="31408" x14ac:dyDescent="0.55000000000000004"/>
    <row r="31409" x14ac:dyDescent="0.55000000000000004"/>
    <row r="31410" x14ac:dyDescent="0.55000000000000004"/>
    <row r="31411" x14ac:dyDescent="0.55000000000000004"/>
    <row r="31412" x14ac:dyDescent="0.55000000000000004"/>
    <row r="31413" x14ac:dyDescent="0.55000000000000004"/>
    <row r="31414" x14ac:dyDescent="0.55000000000000004"/>
    <row r="31415" x14ac:dyDescent="0.55000000000000004"/>
    <row r="31416" x14ac:dyDescent="0.55000000000000004"/>
    <row r="31417" x14ac:dyDescent="0.55000000000000004"/>
    <row r="31418" x14ac:dyDescent="0.55000000000000004"/>
    <row r="31419" x14ac:dyDescent="0.55000000000000004"/>
    <row r="31420" x14ac:dyDescent="0.55000000000000004"/>
    <row r="31421" x14ac:dyDescent="0.55000000000000004"/>
    <row r="31422" x14ac:dyDescent="0.55000000000000004"/>
    <row r="31423" x14ac:dyDescent="0.55000000000000004"/>
    <row r="31424" x14ac:dyDescent="0.55000000000000004"/>
    <row r="31425" x14ac:dyDescent="0.55000000000000004"/>
    <row r="31426" x14ac:dyDescent="0.55000000000000004"/>
    <row r="31427" x14ac:dyDescent="0.55000000000000004"/>
    <row r="31428" x14ac:dyDescent="0.55000000000000004"/>
    <row r="31429" x14ac:dyDescent="0.55000000000000004"/>
    <row r="31430" x14ac:dyDescent="0.55000000000000004"/>
    <row r="31431" x14ac:dyDescent="0.55000000000000004"/>
    <row r="31432" x14ac:dyDescent="0.55000000000000004"/>
    <row r="31433" x14ac:dyDescent="0.55000000000000004"/>
    <row r="31434" x14ac:dyDescent="0.55000000000000004"/>
    <row r="31435" x14ac:dyDescent="0.55000000000000004"/>
    <row r="31436" x14ac:dyDescent="0.55000000000000004"/>
    <row r="31437" x14ac:dyDescent="0.55000000000000004"/>
    <row r="31438" x14ac:dyDescent="0.55000000000000004"/>
    <row r="31439" x14ac:dyDescent="0.55000000000000004"/>
    <row r="31440" x14ac:dyDescent="0.55000000000000004"/>
    <row r="31441" x14ac:dyDescent="0.55000000000000004"/>
    <row r="31442" x14ac:dyDescent="0.55000000000000004"/>
    <row r="31443" x14ac:dyDescent="0.55000000000000004"/>
    <row r="31444" x14ac:dyDescent="0.55000000000000004"/>
    <row r="31445" x14ac:dyDescent="0.55000000000000004"/>
    <row r="31446" x14ac:dyDescent="0.55000000000000004"/>
    <row r="31447" x14ac:dyDescent="0.55000000000000004"/>
    <row r="31448" x14ac:dyDescent="0.55000000000000004"/>
    <row r="31449" x14ac:dyDescent="0.55000000000000004"/>
    <row r="31450" x14ac:dyDescent="0.55000000000000004"/>
    <row r="31451" x14ac:dyDescent="0.55000000000000004"/>
    <row r="31452" x14ac:dyDescent="0.55000000000000004"/>
    <row r="31453" x14ac:dyDescent="0.55000000000000004"/>
    <row r="31454" x14ac:dyDescent="0.55000000000000004"/>
    <row r="31455" x14ac:dyDescent="0.55000000000000004"/>
    <row r="31456" x14ac:dyDescent="0.55000000000000004"/>
    <row r="31457" x14ac:dyDescent="0.55000000000000004"/>
    <row r="31458" x14ac:dyDescent="0.55000000000000004"/>
    <row r="31459" x14ac:dyDescent="0.55000000000000004"/>
    <row r="31460" x14ac:dyDescent="0.55000000000000004"/>
    <row r="31461" x14ac:dyDescent="0.55000000000000004"/>
    <row r="31462" x14ac:dyDescent="0.55000000000000004"/>
    <row r="31463" x14ac:dyDescent="0.55000000000000004"/>
    <row r="31464" x14ac:dyDescent="0.55000000000000004"/>
    <row r="31465" x14ac:dyDescent="0.55000000000000004"/>
    <row r="31466" x14ac:dyDescent="0.55000000000000004"/>
    <row r="31467" x14ac:dyDescent="0.55000000000000004"/>
    <row r="31468" x14ac:dyDescent="0.55000000000000004"/>
    <row r="31469" x14ac:dyDescent="0.55000000000000004"/>
    <row r="31470" x14ac:dyDescent="0.55000000000000004"/>
    <row r="31471" x14ac:dyDescent="0.55000000000000004"/>
    <row r="31472" x14ac:dyDescent="0.55000000000000004"/>
    <row r="31473" x14ac:dyDescent="0.55000000000000004"/>
    <row r="31474" x14ac:dyDescent="0.55000000000000004"/>
    <row r="31475" x14ac:dyDescent="0.55000000000000004"/>
    <row r="31476" x14ac:dyDescent="0.55000000000000004"/>
    <row r="31477" x14ac:dyDescent="0.55000000000000004"/>
    <row r="31478" x14ac:dyDescent="0.55000000000000004"/>
    <row r="31479" x14ac:dyDescent="0.55000000000000004"/>
    <row r="31480" x14ac:dyDescent="0.55000000000000004"/>
    <row r="31481" x14ac:dyDescent="0.55000000000000004"/>
    <row r="31482" x14ac:dyDescent="0.55000000000000004"/>
    <row r="31483" x14ac:dyDescent="0.55000000000000004"/>
    <row r="31484" x14ac:dyDescent="0.55000000000000004"/>
    <row r="31485" x14ac:dyDescent="0.55000000000000004"/>
    <row r="31486" x14ac:dyDescent="0.55000000000000004"/>
    <row r="31487" x14ac:dyDescent="0.55000000000000004"/>
    <row r="31488" x14ac:dyDescent="0.55000000000000004"/>
    <row r="31489" x14ac:dyDescent="0.55000000000000004"/>
    <row r="31490" x14ac:dyDescent="0.55000000000000004"/>
    <row r="31491" x14ac:dyDescent="0.55000000000000004"/>
    <row r="31492" x14ac:dyDescent="0.55000000000000004"/>
    <row r="31493" x14ac:dyDescent="0.55000000000000004"/>
    <row r="31494" x14ac:dyDescent="0.55000000000000004"/>
    <row r="31495" x14ac:dyDescent="0.55000000000000004"/>
    <row r="31496" x14ac:dyDescent="0.55000000000000004"/>
    <row r="31497" x14ac:dyDescent="0.55000000000000004"/>
    <row r="31498" x14ac:dyDescent="0.55000000000000004"/>
    <row r="31499" x14ac:dyDescent="0.55000000000000004"/>
    <row r="31500" x14ac:dyDescent="0.55000000000000004"/>
    <row r="31501" x14ac:dyDescent="0.55000000000000004"/>
    <row r="31502" x14ac:dyDescent="0.55000000000000004"/>
    <row r="31503" x14ac:dyDescent="0.55000000000000004"/>
    <row r="31504" x14ac:dyDescent="0.55000000000000004"/>
    <row r="31505" x14ac:dyDescent="0.55000000000000004"/>
    <row r="31506" x14ac:dyDescent="0.55000000000000004"/>
    <row r="31507" x14ac:dyDescent="0.55000000000000004"/>
    <row r="31508" x14ac:dyDescent="0.55000000000000004"/>
    <row r="31509" x14ac:dyDescent="0.55000000000000004"/>
    <row r="31510" x14ac:dyDescent="0.55000000000000004"/>
    <row r="31511" x14ac:dyDescent="0.55000000000000004"/>
    <row r="31512" x14ac:dyDescent="0.55000000000000004"/>
    <row r="31513" x14ac:dyDescent="0.55000000000000004"/>
    <row r="31514" x14ac:dyDescent="0.55000000000000004"/>
    <row r="31515" x14ac:dyDescent="0.55000000000000004"/>
    <row r="31516" x14ac:dyDescent="0.55000000000000004"/>
    <row r="31517" x14ac:dyDescent="0.55000000000000004"/>
    <row r="31518" x14ac:dyDescent="0.55000000000000004"/>
    <row r="31519" x14ac:dyDescent="0.55000000000000004"/>
    <row r="31520" x14ac:dyDescent="0.55000000000000004"/>
    <row r="31521" x14ac:dyDescent="0.55000000000000004"/>
    <row r="31522" x14ac:dyDescent="0.55000000000000004"/>
    <row r="31523" x14ac:dyDescent="0.55000000000000004"/>
    <row r="31524" x14ac:dyDescent="0.55000000000000004"/>
    <row r="31525" x14ac:dyDescent="0.55000000000000004"/>
    <row r="31526" x14ac:dyDescent="0.55000000000000004"/>
    <row r="31527" x14ac:dyDescent="0.55000000000000004"/>
    <row r="31528" x14ac:dyDescent="0.55000000000000004"/>
    <row r="31529" x14ac:dyDescent="0.55000000000000004"/>
    <row r="31530" x14ac:dyDescent="0.55000000000000004"/>
    <row r="31531" x14ac:dyDescent="0.55000000000000004"/>
    <row r="31532" x14ac:dyDescent="0.55000000000000004"/>
    <row r="31533" x14ac:dyDescent="0.55000000000000004"/>
    <row r="31534" x14ac:dyDescent="0.55000000000000004"/>
    <row r="31535" x14ac:dyDescent="0.55000000000000004"/>
    <row r="31536" x14ac:dyDescent="0.55000000000000004"/>
    <row r="31537" x14ac:dyDescent="0.55000000000000004"/>
    <row r="31538" x14ac:dyDescent="0.55000000000000004"/>
    <row r="31539" x14ac:dyDescent="0.55000000000000004"/>
    <row r="31540" x14ac:dyDescent="0.55000000000000004"/>
    <row r="31541" x14ac:dyDescent="0.55000000000000004"/>
    <row r="31542" x14ac:dyDescent="0.55000000000000004"/>
    <row r="31543" x14ac:dyDescent="0.55000000000000004"/>
    <row r="31544" x14ac:dyDescent="0.55000000000000004"/>
    <row r="31545" x14ac:dyDescent="0.55000000000000004"/>
    <row r="31546" x14ac:dyDescent="0.55000000000000004"/>
    <row r="31547" x14ac:dyDescent="0.55000000000000004"/>
    <row r="31548" x14ac:dyDescent="0.55000000000000004"/>
    <row r="31549" x14ac:dyDescent="0.55000000000000004"/>
    <row r="31550" x14ac:dyDescent="0.55000000000000004"/>
    <row r="31551" x14ac:dyDescent="0.55000000000000004"/>
    <row r="31552" x14ac:dyDescent="0.55000000000000004"/>
    <row r="31553" x14ac:dyDescent="0.55000000000000004"/>
    <row r="31554" x14ac:dyDescent="0.55000000000000004"/>
    <row r="31555" x14ac:dyDescent="0.55000000000000004"/>
    <row r="31556" x14ac:dyDescent="0.55000000000000004"/>
    <row r="31557" x14ac:dyDescent="0.55000000000000004"/>
    <row r="31558" x14ac:dyDescent="0.55000000000000004"/>
    <row r="31559" x14ac:dyDescent="0.55000000000000004"/>
    <row r="31560" x14ac:dyDescent="0.55000000000000004"/>
    <row r="31561" x14ac:dyDescent="0.55000000000000004"/>
    <row r="31562" x14ac:dyDescent="0.55000000000000004"/>
    <row r="31563" x14ac:dyDescent="0.55000000000000004"/>
    <row r="31564" x14ac:dyDescent="0.55000000000000004"/>
    <row r="31565" x14ac:dyDescent="0.55000000000000004"/>
    <row r="31566" x14ac:dyDescent="0.55000000000000004"/>
    <row r="31567" x14ac:dyDescent="0.55000000000000004"/>
    <row r="31568" x14ac:dyDescent="0.55000000000000004"/>
    <row r="31569" x14ac:dyDescent="0.55000000000000004"/>
    <row r="31570" x14ac:dyDescent="0.55000000000000004"/>
    <row r="31571" x14ac:dyDescent="0.55000000000000004"/>
    <row r="31572" x14ac:dyDescent="0.55000000000000004"/>
    <row r="31573" x14ac:dyDescent="0.55000000000000004"/>
    <row r="31574" x14ac:dyDescent="0.55000000000000004"/>
    <row r="31575" x14ac:dyDescent="0.55000000000000004"/>
    <row r="31576" x14ac:dyDescent="0.55000000000000004"/>
    <row r="31577" x14ac:dyDescent="0.55000000000000004"/>
    <row r="31578" x14ac:dyDescent="0.55000000000000004"/>
    <row r="31579" x14ac:dyDescent="0.55000000000000004"/>
    <row r="31580" x14ac:dyDescent="0.55000000000000004"/>
    <row r="31581" x14ac:dyDescent="0.55000000000000004"/>
    <row r="31582" x14ac:dyDescent="0.55000000000000004"/>
    <row r="31583" x14ac:dyDescent="0.55000000000000004"/>
    <row r="31584" x14ac:dyDescent="0.55000000000000004"/>
    <row r="31585" x14ac:dyDescent="0.55000000000000004"/>
    <row r="31586" x14ac:dyDescent="0.55000000000000004"/>
    <row r="31587" x14ac:dyDescent="0.55000000000000004"/>
    <row r="31588" x14ac:dyDescent="0.55000000000000004"/>
    <row r="31589" x14ac:dyDescent="0.55000000000000004"/>
    <row r="31590" x14ac:dyDescent="0.55000000000000004"/>
    <row r="31591" x14ac:dyDescent="0.55000000000000004"/>
    <row r="31592" x14ac:dyDescent="0.55000000000000004"/>
    <row r="31593" x14ac:dyDescent="0.55000000000000004"/>
    <row r="31594" x14ac:dyDescent="0.55000000000000004"/>
    <row r="31595" x14ac:dyDescent="0.55000000000000004"/>
    <row r="31596" x14ac:dyDescent="0.55000000000000004"/>
    <row r="31597" x14ac:dyDescent="0.55000000000000004"/>
    <row r="31598" x14ac:dyDescent="0.55000000000000004"/>
    <row r="31599" x14ac:dyDescent="0.55000000000000004"/>
    <row r="31600" x14ac:dyDescent="0.55000000000000004"/>
    <row r="31601" x14ac:dyDescent="0.55000000000000004"/>
    <row r="31602" x14ac:dyDescent="0.55000000000000004"/>
    <row r="31603" x14ac:dyDescent="0.55000000000000004"/>
    <row r="31604" x14ac:dyDescent="0.55000000000000004"/>
    <row r="31605" x14ac:dyDescent="0.55000000000000004"/>
    <row r="31606" x14ac:dyDescent="0.55000000000000004"/>
    <row r="31607" x14ac:dyDescent="0.55000000000000004"/>
    <row r="31608" x14ac:dyDescent="0.55000000000000004"/>
    <row r="31609" x14ac:dyDescent="0.55000000000000004"/>
    <row r="31610" x14ac:dyDescent="0.55000000000000004"/>
    <row r="31611" x14ac:dyDescent="0.55000000000000004"/>
    <row r="31612" x14ac:dyDescent="0.55000000000000004"/>
    <row r="31613" x14ac:dyDescent="0.55000000000000004"/>
    <row r="31614" x14ac:dyDescent="0.55000000000000004"/>
    <row r="31615" x14ac:dyDescent="0.55000000000000004"/>
    <row r="31616" x14ac:dyDescent="0.55000000000000004"/>
    <row r="31617" x14ac:dyDescent="0.55000000000000004"/>
    <row r="31618" x14ac:dyDescent="0.55000000000000004"/>
    <row r="31619" x14ac:dyDescent="0.55000000000000004"/>
    <row r="31620" x14ac:dyDescent="0.55000000000000004"/>
    <row r="31621" x14ac:dyDescent="0.55000000000000004"/>
    <row r="31622" x14ac:dyDescent="0.55000000000000004"/>
    <row r="31623" x14ac:dyDescent="0.55000000000000004"/>
    <row r="31624" x14ac:dyDescent="0.55000000000000004"/>
    <row r="31625" x14ac:dyDescent="0.55000000000000004"/>
    <row r="31626" x14ac:dyDescent="0.55000000000000004"/>
    <row r="31627" x14ac:dyDescent="0.55000000000000004"/>
    <row r="31628" x14ac:dyDescent="0.55000000000000004"/>
    <row r="31629" x14ac:dyDescent="0.55000000000000004"/>
    <row r="31630" x14ac:dyDescent="0.55000000000000004"/>
    <row r="31631" x14ac:dyDescent="0.55000000000000004"/>
    <row r="31632" x14ac:dyDescent="0.55000000000000004"/>
    <row r="31633" x14ac:dyDescent="0.55000000000000004"/>
    <row r="31634" x14ac:dyDescent="0.55000000000000004"/>
    <row r="31635" x14ac:dyDescent="0.55000000000000004"/>
    <row r="31636" x14ac:dyDescent="0.55000000000000004"/>
    <row r="31637" x14ac:dyDescent="0.55000000000000004"/>
    <row r="31638" x14ac:dyDescent="0.55000000000000004"/>
    <row r="31639" x14ac:dyDescent="0.55000000000000004"/>
    <row r="31640" x14ac:dyDescent="0.55000000000000004"/>
    <row r="31641" x14ac:dyDescent="0.55000000000000004"/>
    <row r="31642" x14ac:dyDescent="0.55000000000000004"/>
    <row r="31643" x14ac:dyDescent="0.55000000000000004"/>
    <row r="31644" x14ac:dyDescent="0.55000000000000004"/>
    <row r="31645" x14ac:dyDescent="0.55000000000000004"/>
    <row r="31646" x14ac:dyDescent="0.55000000000000004"/>
    <row r="31647" x14ac:dyDescent="0.55000000000000004"/>
    <row r="31648" x14ac:dyDescent="0.55000000000000004"/>
    <row r="31649" x14ac:dyDescent="0.55000000000000004"/>
    <row r="31650" x14ac:dyDescent="0.55000000000000004"/>
    <row r="31651" x14ac:dyDescent="0.55000000000000004"/>
    <row r="31652" x14ac:dyDescent="0.55000000000000004"/>
    <row r="31653" x14ac:dyDescent="0.55000000000000004"/>
    <row r="31654" x14ac:dyDescent="0.55000000000000004"/>
    <row r="31655" x14ac:dyDescent="0.55000000000000004"/>
    <row r="31656" x14ac:dyDescent="0.55000000000000004"/>
    <row r="31657" x14ac:dyDescent="0.55000000000000004"/>
    <row r="31658" x14ac:dyDescent="0.55000000000000004"/>
    <row r="31659" x14ac:dyDescent="0.55000000000000004"/>
    <row r="31660" x14ac:dyDescent="0.55000000000000004"/>
    <row r="31661" x14ac:dyDescent="0.55000000000000004"/>
    <row r="31662" x14ac:dyDescent="0.55000000000000004"/>
    <row r="31663" x14ac:dyDescent="0.55000000000000004"/>
    <row r="31664" x14ac:dyDescent="0.55000000000000004"/>
    <row r="31665" x14ac:dyDescent="0.55000000000000004"/>
    <row r="31666" x14ac:dyDescent="0.55000000000000004"/>
    <row r="31667" x14ac:dyDescent="0.55000000000000004"/>
    <row r="31668" x14ac:dyDescent="0.55000000000000004"/>
    <row r="31669" x14ac:dyDescent="0.55000000000000004"/>
    <row r="31670" x14ac:dyDescent="0.55000000000000004"/>
    <row r="31671" x14ac:dyDescent="0.55000000000000004"/>
    <row r="31672" x14ac:dyDescent="0.55000000000000004"/>
    <row r="31673" x14ac:dyDescent="0.55000000000000004"/>
    <row r="31674" x14ac:dyDescent="0.55000000000000004"/>
    <row r="31675" x14ac:dyDescent="0.55000000000000004"/>
    <row r="31676" x14ac:dyDescent="0.55000000000000004"/>
    <row r="31677" x14ac:dyDescent="0.55000000000000004"/>
    <row r="31678" x14ac:dyDescent="0.55000000000000004"/>
    <row r="31679" x14ac:dyDescent="0.55000000000000004"/>
    <row r="31680" x14ac:dyDescent="0.55000000000000004"/>
    <row r="31681" x14ac:dyDescent="0.55000000000000004"/>
    <row r="31682" x14ac:dyDescent="0.55000000000000004"/>
    <row r="31683" x14ac:dyDescent="0.55000000000000004"/>
    <row r="31684" x14ac:dyDescent="0.55000000000000004"/>
    <row r="31685" x14ac:dyDescent="0.55000000000000004"/>
    <row r="31686" x14ac:dyDescent="0.55000000000000004"/>
    <row r="31687" x14ac:dyDescent="0.55000000000000004"/>
    <row r="31688" x14ac:dyDescent="0.55000000000000004"/>
    <row r="31689" x14ac:dyDescent="0.55000000000000004"/>
    <row r="31690" x14ac:dyDescent="0.55000000000000004"/>
    <row r="31691" x14ac:dyDescent="0.55000000000000004"/>
    <row r="31692" x14ac:dyDescent="0.55000000000000004"/>
    <row r="31693" x14ac:dyDescent="0.55000000000000004"/>
    <row r="31694" x14ac:dyDescent="0.55000000000000004"/>
    <row r="31695" x14ac:dyDescent="0.55000000000000004"/>
    <row r="31696" x14ac:dyDescent="0.55000000000000004"/>
    <row r="31697" x14ac:dyDescent="0.55000000000000004"/>
    <row r="31698" x14ac:dyDescent="0.55000000000000004"/>
    <row r="31699" x14ac:dyDescent="0.55000000000000004"/>
    <row r="31700" x14ac:dyDescent="0.55000000000000004"/>
    <row r="31701" x14ac:dyDescent="0.55000000000000004"/>
    <row r="31702" x14ac:dyDescent="0.55000000000000004"/>
    <row r="31703" x14ac:dyDescent="0.55000000000000004"/>
    <row r="31704" x14ac:dyDescent="0.55000000000000004"/>
    <row r="31705" x14ac:dyDescent="0.55000000000000004"/>
    <row r="31706" x14ac:dyDescent="0.55000000000000004"/>
    <row r="31707" x14ac:dyDescent="0.55000000000000004"/>
    <row r="31708" x14ac:dyDescent="0.55000000000000004"/>
    <row r="31709" x14ac:dyDescent="0.55000000000000004"/>
    <row r="31710" x14ac:dyDescent="0.55000000000000004"/>
    <row r="31711" x14ac:dyDescent="0.55000000000000004"/>
    <row r="31712" x14ac:dyDescent="0.55000000000000004"/>
    <row r="31713" x14ac:dyDescent="0.55000000000000004"/>
    <row r="31714" x14ac:dyDescent="0.55000000000000004"/>
    <row r="31715" x14ac:dyDescent="0.55000000000000004"/>
    <row r="31716" x14ac:dyDescent="0.55000000000000004"/>
    <row r="31717" x14ac:dyDescent="0.55000000000000004"/>
    <row r="31718" x14ac:dyDescent="0.55000000000000004"/>
    <row r="31719" x14ac:dyDescent="0.55000000000000004"/>
    <row r="31720" x14ac:dyDescent="0.55000000000000004"/>
    <row r="31721" x14ac:dyDescent="0.55000000000000004"/>
    <row r="31722" x14ac:dyDescent="0.55000000000000004"/>
    <row r="31723" x14ac:dyDescent="0.55000000000000004"/>
    <row r="31724" x14ac:dyDescent="0.55000000000000004"/>
    <row r="31725" x14ac:dyDescent="0.55000000000000004"/>
    <row r="31726" x14ac:dyDescent="0.55000000000000004"/>
    <row r="31727" x14ac:dyDescent="0.55000000000000004"/>
    <row r="31728" x14ac:dyDescent="0.55000000000000004"/>
    <row r="31729" x14ac:dyDescent="0.55000000000000004"/>
    <row r="31730" x14ac:dyDescent="0.55000000000000004"/>
    <row r="31731" x14ac:dyDescent="0.55000000000000004"/>
    <row r="31732" x14ac:dyDescent="0.55000000000000004"/>
    <row r="31733" x14ac:dyDescent="0.55000000000000004"/>
    <row r="31734" x14ac:dyDescent="0.55000000000000004"/>
    <row r="31735" x14ac:dyDescent="0.55000000000000004"/>
    <row r="31736" x14ac:dyDescent="0.55000000000000004"/>
    <row r="31737" x14ac:dyDescent="0.55000000000000004"/>
    <row r="31738" x14ac:dyDescent="0.55000000000000004"/>
    <row r="31739" x14ac:dyDescent="0.55000000000000004"/>
    <row r="31740" x14ac:dyDescent="0.55000000000000004"/>
    <row r="31741" x14ac:dyDescent="0.55000000000000004"/>
    <row r="31742" x14ac:dyDescent="0.55000000000000004"/>
    <row r="31743" x14ac:dyDescent="0.55000000000000004"/>
    <row r="31744" x14ac:dyDescent="0.55000000000000004"/>
    <row r="31745" x14ac:dyDescent="0.55000000000000004"/>
    <row r="31746" x14ac:dyDescent="0.55000000000000004"/>
    <row r="31747" x14ac:dyDescent="0.55000000000000004"/>
    <row r="31748" x14ac:dyDescent="0.55000000000000004"/>
    <row r="31749" x14ac:dyDescent="0.55000000000000004"/>
    <row r="31750" x14ac:dyDescent="0.55000000000000004"/>
    <row r="31751" x14ac:dyDescent="0.55000000000000004"/>
    <row r="31752" x14ac:dyDescent="0.55000000000000004"/>
    <row r="31753" x14ac:dyDescent="0.55000000000000004"/>
    <row r="31754" x14ac:dyDescent="0.55000000000000004"/>
    <row r="31755" x14ac:dyDescent="0.55000000000000004"/>
    <row r="31756" x14ac:dyDescent="0.55000000000000004"/>
    <row r="31757" x14ac:dyDescent="0.55000000000000004"/>
    <row r="31758" x14ac:dyDescent="0.55000000000000004"/>
    <row r="31759" x14ac:dyDescent="0.55000000000000004"/>
    <row r="31760" x14ac:dyDescent="0.55000000000000004"/>
    <row r="31761" x14ac:dyDescent="0.55000000000000004"/>
    <row r="31762" x14ac:dyDescent="0.55000000000000004"/>
    <row r="31763" x14ac:dyDescent="0.55000000000000004"/>
    <row r="31764" x14ac:dyDescent="0.55000000000000004"/>
    <row r="31765" x14ac:dyDescent="0.55000000000000004"/>
    <row r="31766" x14ac:dyDescent="0.55000000000000004"/>
    <row r="31767" x14ac:dyDescent="0.55000000000000004"/>
    <row r="31768" x14ac:dyDescent="0.55000000000000004"/>
    <row r="31769" x14ac:dyDescent="0.55000000000000004"/>
    <row r="31770" x14ac:dyDescent="0.55000000000000004"/>
    <row r="31771" x14ac:dyDescent="0.55000000000000004"/>
    <row r="31772" x14ac:dyDescent="0.55000000000000004"/>
    <row r="31773" x14ac:dyDescent="0.55000000000000004"/>
    <row r="31774" x14ac:dyDescent="0.55000000000000004"/>
    <row r="31775" x14ac:dyDescent="0.55000000000000004"/>
    <row r="31776" x14ac:dyDescent="0.55000000000000004"/>
    <row r="31777" x14ac:dyDescent="0.55000000000000004"/>
    <row r="31778" x14ac:dyDescent="0.55000000000000004"/>
    <row r="31779" x14ac:dyDescent="0.55000000000000004"/>
    <row r="31780" x14ac:dyDescent="0.55000000000000004"/>
    <row r="31781" x14ac:dyDescent="0.55000000000000004"/>
    <row r="31782" x14ac:dyDescent="0.55000000000000004"/>
    <row r="31783" x14ac:dyDescent="0.55000000000000004"/>
    <row r="31784" x14ac:dyDescent="0.55000000000000004"/>
    <row r="31785" x14ac:dyDescent="0.55000000000000004"/>
    <row r="31786" x14ac:dyDescent="0.55000000000000004"/>
    <row r="31787" x14ac:dyDescent="0.55000000000000004"/>
    <row r="31788" x14ac:dyDescent="0.55000000000000004"/>
    <row r="31789" x14ac:dyDescent="0.55000000000000004"/>
    <row r="31790" x14ac:dyDescent="0.55000000000000004"/>
    <row r="31791" x14ac:dyDescent="0.55000000000000004"/>
    <row r="31792" x14ac:dyDescent="0.55000000000000004"/>
    <row r="31793" x14ac:dyDescent="0.55000000000000004"/>
    <row r="31794" x14ac:dyDescent="0.55000000000000004"/>
    <row r="31795" x14ac:dyDescent="0.55000000000000004"/>
    <row r="31796" x14ac:dyDescent="0.55000000000000004"/>
    <row r="31797" x14ac:dyDescent="0.55000000000000004"/>
    <row r="31798" x14ac:dyDescent="0.55000000000000004"/>
    <row r="31799" x14ac:dyDescent="0.55000000000000004"/>
    <row r="31800" x14ac:dyDescent="0.55000000000000004"/>
    <row r="31801" x14ac:dyDescent="0.55000000000000004"/>
    <row r="31802" x14ac:dyDescent="0.55000000000000004"/>
    <row r="31803" x14ac:dyDescent="0.55000000000000004"/>
    <row r="31804" x14ac:dyDescent="0.55000000000000004"/>
    <row r="31805" x14ac:dyDescent="0.55000000000000004"/>
    <row r="31806" x14ac:dyDescent="0.55000000000000004"/>
    <row r="31807" x14ac:dyDescent="0.55000000000000004"/>
    <row r="31808" x14ac:dyDescent="0.55000000000000004"/>
    <row r="31809" x14ac:dyDescent="0.55000000000000004"/>
    <row r="31810" x14ac:dyDescent="0.55000000000000004"/>
    <row r="31811" x14ac:dyDescent="0.55000000000000004"/>
    <row r="31812" x14ac:dyDescent="0.55000000000000004"/>
    <row r="31813" x14ac:dyDescent="0.55000000000000004"/>
    <row r="31814" x14ac:dyDescent="0.55000000000000004"/>
    <row r="31815" x14ac:dyDescent="0.55000000000000004"/>
    <row r="31816" x14ac:dyDescent="0.55000000000000004"/>
    <row r="31817" x14ac:dyDescent="0.55000000000000004"/>
    <row r="31818" x14ac:dyDescent="0.55000000000000004"/>
    <row r="31819" x14ac:dyDescent="0.55000000000000004"/>
    <row r="31820" x14ac:dyDescent="0.55000000000000004"/>
    <row r="31821" x14ac:dyDescent="0.55000000000000004"/>
    <row r="31822" x14ac:dyDescent="0.55000000000000004"/>
    <row r="31823" x14ac:dyDescent="0.55000000000000004"/>
    <row r="31824" x14ac:dyDescent="0.55000000000000004"/>
    <row r="31825" x14ac:dyDescent="0.55000000000000004"/>
    <row r="31826" x14ac:dyDescent="0.55000000000000004"/>
    <row r="31827" x14ac:dyDescent="0.55000000000000004"/>
    <row r="31828" x14ac:dyDescent="0.55000000000000004"/>
    <row r="31829" x14ac:dyDescent="0.55000000000000004"/>
    <row r="31830" x14ac:dyDescent="0.55000000000000004"/>
    <row r="31831" x14ac:dyDescent="0.55000000000000004"/>
    <row r="31832" x14ac:dyDescent="0.55000000000000004"/>
    <row r="31833" x14ac:dyDescent="0.55000000000000004"/>
    <row r="31834" x14ac:dyDescent="0.55000000000000004"/>
    <row r="31835" x14ac:dyDescent="0.55000000000000004"/>
    <row r="31836" x14ac:dyDescent="0.55000000000000004"/>
    <row r="31837" x14ac:dyDescent="0.55000000000000004"/>
    <row r="31838" x14ac:dyDescent="0.55000000000000004"/>
    <row r="31839" x14ac:dyDescent="0.55000000000000004"/>
    <row r="31840" x14ac:dyDescent="0.55000000000000004"/>
    <row r="31841" x14ac:dyDescent="0.55000000000000004"/>
    <row r="31842" x14ac:dyDescent="0.55000000000000004"/>
    <row r="31843" x14ac:dyDescent="0.55000000000000004"/>
    <row r="31844" x14ac:dyDescent="0.55000000000000004"/>
    <row r="31845" x14ac:dyDescent="0.55000000000000004"/>
    <row r="31846" x14ac:dyDescent="0.55000000000000004"/>
    <row r="31847" x14ac:dyDescent="0.55000000000000004"/>
    <row r="31848" x14ac:dyDescent="0.55000000000000004"/>
    <row r="31849" x14ac:dyDescent="0.55000000000000004"/>
    <row r="31850" x14ac:dyDescent="0.55000000000000004"/>
    <row r="31851" x14ac:dyDescent="0.55000000000000004"/>
    <row r="31852" x14ac:dyDescent="0.55000000000000004"/>
    <row r="31853" x14ac:dyDescent="0.55000000000000004"/>
    <row r="31854" x14ac:dyDescent="0.55000000000000004"/>
    <row r="31855" x14ac:dyDescent="0.55000000000000004"/>
    <row r="31856" x14ac:dyDescent="0.55000000000000004"/>
    <row r="31857" x14ac:dyDescent="0.55000000000000004"/>
    <row r="31858" x14ac:dyDescent="0.55000000000000004"/>
    <row r="31859" x14ac:dyDescent="0.55000000000000004"/>
    <row r="31860" x14ac:dyDescent="0.55000000000000004"/>
    <row r="31861" x14ac:dyDescent="0.55000000000000004"/>
    <row r="31862" x14ac:dyDescent="0.55000000000000004"/>
    <row r="31863" x14ac:dyDescent="0.55000000000000004"/>
    <row r="31864" x14ac:dyDescent="0.55000000000000004"/>
    <row r="31865" x14ac:dyDescent="0.55000000000000004"/>
    <row r="31866" x14ac:dyDescent="0.55000000000000004"/>
    <row r="31867" x14ac:dyDescent="0.55000000000000004"/>
    <row r="31868" x14ac:dyDescent="0.55000000000000004"/>
    <row r="31869" x14ac:dyDescent="0.55000000000000004"/>
    <row r="31870" x14ac:dyDescent="0.55000000000000004"/>
    <row r="31871" x14ac:dyDescent="0.55000000000000004"/>
    <row r="31872" x14ac:dyDescent="0.55000000000000004"/>
    <row r="31873" x14ac:dyDescent="0.55000000000000004"/>
    <row r="31874" x14ac:dyDescent="0.55000000000000004"/>
    <row r="31875" x14ac:dyDescent="0.55000000000000004"/>
    <row r="31876" x14ac:dyDescent="0.55000000000000004"/>
    <row r="31877" x14ac:dyDescent="0.55000000000000004"/>
    <row r="31878" x14ac:dyDescent="0.55000000000000004"/>
    <row r="31879" x14ac:dyDescent="0.55000000000000004"/>
    <row r="31880" x14ac:dyDescent="0.55000000000000004"/>
    <row r="31881" x14ac:dyDescent="0.55000000000000004"/>
    <row r="31882" x14ac:dyDescent="0.55000000000000004"/>
    <row r="31883" x14ac:dyDescent="0.55000000000000004"/>
    <row r="31884" x14ac:dyDescent="0.55000000000000004"/>
    <row r="31885" x14ac:dyDescent="0.55000000000000004"/>
    <row r="31886" x14ac:dyDescent="0.55000000000000004"/>
    <row r="31887" x14ac:dyDescent="0.55000000000000004"/>
    <row r="31888" x14ac:dyDescent="0.55000000000000004"/>
    <row r="31889" x14ac:dyDescent="0.55000000000000004"/>
    <row r="31890" x14ac:dyDescent="0.55000000000000004"/>
    <row r="31891" x14ac:dyDescent="0.55000000000000004"/>
    <row r="31892" x14ac:dyDescent="0.55000000000000004"/>
    <row r="31893" x14ac:dyDescent="0.55000000000000004"/>
    <row r="31894" x14ac:dyDescent="0.55000000000000004"/>
    <row r="31895" x14ac:dyDescent="0.55000000000000004"/>
    <row r="31896" x14ac:dyDescent="0.55000000000000004"/>
    <row r="31897" x14ac:dyDescent="0.55000000000000004"/>
    <row r="31898" x14ac:dyDescent="0.55000000000000004"/>
    <row r="31899" x14ac:dyDescent="0.55000000000000004"/>
    <row r="31900" x14ac:dyDescent="0.55000000000000004"/>
    <row r="31901" x14ac:dyDescent="0.55000000000000004"/>
    <row r="31902" x14ac:dyDescent="0.55000000000000004"/>
    <row r="31903" x14ac:dyDescent="0.55000000000000004"/>
    <row r="31904" x14ac:dyDescent="0.55000000000000004"/>
    <row r="31905" x14ac:dyDescent="0.55000000000000004"/>
    <row r="31906" x14ac:dyDescent="0.55000000000000004"/>
    <row r="31907" x14ac:dyDescent="0.55000000000000004"/>
    <row r="31908" x14ac:dyDescent="0.55000000000000004"/>
    <row r="31909" x14ac:dyDescent="0.55000000000000004"/>
    <row r="31910" x14ac:dyDescent="0.55000000000000004"/>
    <row r="31911" x14ac:dyDescent="0.55000000000000004"/>
    <row r="31912" x14ac:dyDescent="0.55000000000000004"/>
    <row r="31913" x14ac:dyDescent="0.55000000000000004"/>
    <row r="31914" x14ac:dyDescent="0.55000000000000004"/>
    <row r="31915" x14ac:dyDescent="0.55000000000000004"/>
    <row r="31916" x14ac:dyDescent="0.55000000000000004"/>
    <row r="31917" x14ac:dyDescent="0.55000000000000004"/>
    <row r="31918" x14ac:dyDescent="0.55000000000000004"/>
    <row r="31919" x14ac:dyDescent="0.55000000000000004"/>
    <row r="31920" x14ac:dyDescent="0.55000000000000004"/>
    <row r="31921" x14ac:dyDescent="0.55000000000000004"/>
    <row r="31922" x14ac:dyDescent="0.55000000000000004"/>
    <row r="31923" x14ac:dyDescent="0.55000000000000004"/>
    <row r="31924" x14ac:dyDescent="0.55000000000000004"/>
    <row r="31925" x14ac:dyDescent="0.55000000000000004"/>
    <row r="31926" x14ac:dyDescent="0.55000000000000004"/>
    <row r="31927" x14ac:dyDescent="0.55000000000000004"/>
    <row r="31928" x14ac:dyDescent="0.55000000000000004"/>
    <row r="31929" x14ac:dyDescent="0.55000000000000004"/>
    <row r="31930" x14ac:dyDescent="0.55000000000000004"/>
    <row r="31931" x14ac:dyDescent="0.55000000000000004"/>
    <row r="31932" x14ac:dyDescent="0.55000000000000004"/>
    <row r="31933" x14ac:dyDescent="0.55000000000000004"/>
    <row r="31934" x14ac:dyDescent="0.55000000000000004"/>
    <row r="31935" x14ac:dyDescent="0.55000000000000004"/>
    <row r="31936" x14ac:dyDescent="0.55000000000000004"/>
    <row r="31937" x14ac:dyDescent="0.55000000000000004"/>
    <row r="31938" x14ac:dyDescent="0.55000000000000004"/>
    <row r="31939" x14ac:dyDescent="0.55000000000000004"/>
    <row r="31940" x14ac:dyDescent="0.55000000000000004"/>
    <row r="31941" x14ac:dyDescent="0.55000000000000004"/>
    <row r="31942" x14ac:dyDescent="0.55000000000000004"/>
    <row r="31943" x14ac:dyDescent="0.55000000000000004"/>
    <row r="31944" x14ac:dyDescent="0.55000000000000004"/>
    <row r="31945" x14ac:dyDescent="0.55000000000000004"/>
    <row r="31946" x14ac:dyDescent="0.55000000000000004"/>
    <row r="31947" x14ac:dyDescent="0.55000000000000004"/>
    <row r="31948" x14ac:dyDescent="0.55000000000000004"/>
    <row r="31949" x14ac:dyDescent="0.55000000000000004"/>
    <row r="31950" x14ac:dyDescent="0.55000000000000004"/>
    <row r="31951" x14ac:dyDescent="0.55000000000000004"/>
    <row r="31952" x14ac:dyDescent="0.55000000000000004"/>
    <row r="31953" x14ac:dyDescent="0.55000000000000004"/>
    <row r="31954" x14ac:dyDescent="0.55000000000000004"/>
    <row r="31955" x14ac:dyDescent="0.55000000000000004"/>
    <row r="31956" x14ac:dyDescent="0.55000000000000004"/>
    <row r="31957" x14ac:dyDescent="0.55000000000000004"/>
    <row r="31958" x14ac:dyDescent="0.55000000000000004"/>
    <row r="31959" x14ac:dyDescent="0.55000000000000004"/>
    <row r="31960" x14ac:dyDescent="0.55000000000000004"/>
    <row r="31961" x14ac:dyDescent="0.55000000000000004"/>
    <row r="31962" x14ac:dyDescent="0.55000000000000004"/>
    <row r="31963" x14ac:dyDescent="0.55000000000000004"/>
    <row r="31964" x14ac:dyDescent="0.55000000000000004"/>
    <row r="31965" x14ac:dyDescent="0.55000000000000004"/>
    <row r="31966" x14ac:dyDescent="0.55000000000000004"/>
    <row r="31967" x14ac:dyDescent="0.55000000000000004"/>
    <row r="31968" x14ac:dyDescent="0.55000000000000004"/>
    <row r="31969" x14ac:dyDescent="0.55000000000000004"/>
    <row r="31970" x14ac:dyDescent="0.55000000000000004"/>
    <row r="31971" x14ac:dyDescent="0.55000000000000004"/>
    <row r="31972" x14ac:dyDescent="0.55000000000000004"/>
    <row r="31973" x14ac:dyDescent="0.55000000000000004"/>
    <row r="31974" x14ac:dyDescent="0.55000000000000004"/>
    <row r="31975" x14ac:dyDescent="0.55000000000000004"/>
    <row r="31976" x14ac:dyDescent="0.55000000000000004"/>
    <row r="31977" x14ac:dyDescent="0.55000000000000004"/>
    <row r="31978" x14ac:dyDescent="0.55000000000000004"/>
    <row r="31979" x14ac:dyDescent="0.55000000000000004"/>
    <row r="31980" x14ac:dyDescent="0.55000000000000004"/>
    <row r="31981" x14ac:dyDescent="0.55000000000000004"/>
    <row r="31982" x14ac:dyDescent="0.55000000000000004"/>
    <row r="31983" x14ac:dyDescent="0.55000000000000004"/>
    <row r="31984" x14ac:dyDescent="0.55000000000000004"/>
    <row r="31985" x14ac:dyDescent="0.55000000000000004"/>
    <row r="31986" x14ac:dyDescent="0.55000000000000004"/>
    <row r="31987" x14ac:dyDescent="0.55000000000000004"/>
    <row r="31988" x14ac:dyDescent="0.55000000000000004"/>
    <row r="31989" x14ac:dyDescent="0.55000000000000004"/>
    <row r="31990" x14ac:dyDescent="0.55000000000000004"/>
    <row r="31991" x14ac:dyDescent="0.55000000000000004"/>
    <row r="31992" x14ac:dyDescent="0.55000000000000004"/>
    <row r="31993" x14ac:dyDescent="0.55000000000000004"/>
    <row r="31994" x14ac:dyDescent="0.55000000000000004"/>
    <row r="31995" x14ac:dyDescent="0.55000000000000004"/>
    <row r="31996" x14ac:dyDescent="0.55000000000000004"/>
    <row r="31997" x14ac:dyDescent="0.55000000000000004"/>
    <row r="31998" x14ac:dyDescent="0.55000000000000004"/>
    <row r="31999" x14ac:dyDescent="0.55000000000000004"/>
    <row r="32000" x14ac:dyDescent="0.55000000000000004"/>
    <row r="32001" x14ac:dyDescent="0.55000000000000004"/>
    <row r="32002" x14ac:dyDescent="0.55000000000000004"/>
    <row r="32003" x14ac:dyDescent="0.55000000000000004"/>
    <row r="32004" x14ac:dyDescent="0.55000000000000004"/>
    <row r="32005" x14ac:dyDescent="0.55000000000000004"/>
    <row r="32006" x14ac:dyDescent="0.55000000000000004"/>
    <row r="32007" x14ac:dyDescent="0.55000000000000004"/>
    <row r="32008" x14ac:dyDescent="0.55000000000000004"/>
    <row r="32009" x14ac:dyDescent="0.55000000000000004"/>
    <row r="32010" x14ac:dyDescent="0.55000000000000004"/>
    <row r="32011" x14ac:dyDescent="0.55000000000000004"/>
    <row r="32012" x14ac:dyDescent="0.55000000000000004"/>
    <row r="32013" x14ac:dyDescent="0.55000000000000004"/>
    <row r="32014" x14ac:dyDescent="0.55000000000000004"/>
    <row r="32015" x14ac:dyDescent="0.55000000000000004"/>
    <row r="32016" x14ac:dyDescent="0.55000000000000004"/>
    <row r="32017" x14ac:dyDescent="0.55000000000000004"/>
    <row r="32018" x14ac:dyDescent="0.55000000000000004"/>
    <row r="32019" x14ac:dyDescent="0.55000000000000004"/>
    <row r="32020" x14ac:dyDescent="0.55000000000000004"/>
    <row r="32021" x14ac:dyDescent="0.55000000000000004"/>
    <row r="32022" x14ac:dyDescent="0.55000000000000004"/>
    <row r="32023" x14ac:dyDescent="0.55000000000000004"/>
    <row r="32024" x14ac:dyDescent="0.55000000000000004"/>
    <row r="32025" x14ac:dyDescent="0.55000000000000004"/>
    <row r="32026" x14ac:dyDescent="0.55000000000000004"/>
    <row r="32027" x14ac:dyDescent="0.55000000000000004"/>
    <row r="32028" x14ac:dyDescent="0.55000000000000004"/>
    <row r="32029" x14ac:dyDescent="0.55000000000000004"/>
    <row r="32030" x14ac:dyDescent="0.55000000000000004"/>
    <row r="32031" x14ac:dyDescent="0.55000000000000004"/>
    <row r="32032" x14ac:dyDescent="0.55000000000000004"/>
    <row r="32033" x14ac:dyDescent="0.55000000000000004"/>
    <row r="32034" x14ac:dyDescent="0.55000000000000004"/>
    <row r="32035" x14ac:dyDescent="0.55000000000000004"/>
    <row r="32036" x14ac:dyDescent="0.55000000000000004"/>
    <row r="32037" x14ac:dyDescent="0.55000000000000004"/>
    <row r="32038" x14ac:dyDescent="0.55000000000000004"/>
    <row r="32039" x14ac:dyDescent="0.55000000000000004"/>
    <row r="32040" x14ac:dyDescent="0.55000000000000004"/>
    <row r="32041" x14ac:dyDescent="0.55000000000000004"/>
    <row r="32042" x14ac:dyDescent="0.55000000000000004"/>
    <row r="32043" x14ac:dyDescent="0.55000000000000004"/>
    <row r="32044" x14ac:dyDescent="0.55000000000000004"/>
    <row r="32045" x14ac:dyDescent="0.55000000000000004"/>
    <row r="32046" x14ac:dyDescent="0.55000000000000004"/>
    <row r="32047" x14ac:dyDescent="0.55000000000000004"/>
    <row r="32048" x14ac:dyDescent="0.55000000000000004"/>
    <row r="32049" x14ac:dyDescent="0.55000000000000004"/>
    <row r="32050" x14ac:dyDescent="0.55000000000000004"/>
    <row r="32051" x14ac:dyDescent="0.55000000000000004"/>
    <row r="32052" x14ac:dyDescent="0.55000000000000004"/>
    <row r="32053" x14ac:dyDescent="0.55000000000000004"/>
    <row r="32054" x14ac:dyDescent="0.55000000000000004"/>
    <row r="32055" x14ac:dyDescent="0.55000000000000004"/>
    <row r="32056" x14ac:dyDescent="0.55000000000000004"/>
    <row r="32057" x14ac:dyDescent="0.55000000000000004"/>
    <row r="32058" x14ac:dyDescent="0.55000000000000004"/>
    <row r="32059" x14ac:dyDescent="0.55000000000000004"/>
    <row r="32060" x14ac:dyDescent="0.55000000000000004"/>
    <row r="32061" x14ac:dyDescent="0.55000000000000004"/>
    <row r="32062" x14ac:dyDescent="0.55000000000000004"/>
    <row r="32063" x14ac:dyDescent="0.55000000000000004"/>
    <row r="32064" x14ac:dyDescent="0.55000000000000004"/>
    <row r="32065" x14ac:dyDescent="0.55000000000000004"/>
    <row r="32066" x14ac:dyDescent="0.55000000000000004"/>
    <row r="32067" x14ac:dyDescent="0.55000000000000004"/>
    <row r="32068" x14ac:dyDescent="0.55000000000000004"/>
    <row r="32069" x14ac:dyDescent="0.55000000000000004"/>
    <row r="32070" x14ac:dyDescent="0.55000000000000004"/>
    <row r="32071" x14ac:dyDescent="0.55000000000000004"/>
    <row r="32072" x14ac:dyDescent="0.55000000000000004"/>
    <row r="32073" x14ac:dyDescent="0.55000000000000004"/>
    <row r="32074" x14ac:dyDescent="0.55000000000000004"/>
    <row r="32075" x14ac:dyDescent="0.55000000000000004"/>
    <row r="32076" x14ac:dyDescent="0.55000000000000004"/>
    <row r="32077" x14ac:dyDescent="0.55000000000000004"/>
    <row r="32078" x14ac:dyDescent="0.55000000000000004"/>
    <row r="32079" x14ac:dyDescent="0.55000000000000004"/>
    <row r="32080" x14ac:dyDescent="0.55000000000000004"/>
    <row r="32081" x14ac:dyDescent="0.55000000000000004"/>
    <row r="32082" x14ac:dyDescent="0.55000000000000004"/>
    <row r="32083" x14ac:dyDescent="0.55000000000000004"/>
    <row r="32084" x14ac:dyDescent="0.55000000000000004"/>
    <row r="32085" x14ac:dyDescent="0.55000000000000004"/>
    <row r="32086" x14ac:dyDescent="0.55000000000000004"/>
    <row r="32087" x14ac:dyDescent="0.55000000000000004"/>
    <row r="32088" x14ac:dyDescent="0.55000000000000004"/>
    <row r="32089" x14ac:dyDescent="0.55000000000000004"/>
    <row r="32090" x14ac:dyDescent="0.55000000000000004"/>
    <row r="32091" x14ac:dyDescent="0.55000000000000004"/>
    <row r="32092" x14ac:dyDescent="0.55000000000000004"/>
    <row r="32093" x14ac:dyDescent="0.55000000000000004"/>
    <row r="32094" x14ac:dyDescent="0.55000000000000004"/>
    <row r="32095" x14ac:dyDescent="0.55000000000000004"/>
    <row r="32096" x14ac:dyDescent="0.55000000000000004"/>
    <row r="32097" x14ac:dyDescent="0.55000000000000004"/>
    <row r="32098" x14ac:dyDescent="0.55000000000000004"/>
    <row r="32099" x14ac:dyDescent="0.55000000000000004"/>
    <row r="32100" x14ac:dyDescent="0.55000000000000004"/>
    <row r="32101" x14ac:dyDescent="0.55000000000000004"/>
    <row r="32102" x14ac:dyDescent="0.55000000000000004"/>
    <row r="32103" x14ac:dyDescent="0.55000000000000004"/>
    <row r="32104" x14ac:dyDescent="0.55000000000000004"/>
    <row r="32105" x14ac:dyDescent="0.55000000000000004"/>
    <row r="32106" x14ac:dyDescent="0.55000000000000004"/>
    <row r="32107" x14ac:dyDescent="0.55000000000000004"/>
    <row r="32108" x14ac:dyDescent="0.55000000000000004"/>
    <row r="32109" x14ac:dyDescent="0.55000000000000004"/>
    <row r="32110" x14ac:dyDescent="0.55000000000000004"/>
    <row r="32111" x14ac:dyDescent="0.55000000000000004"/>
    <row r="32112" x14ac:dyDescent="0.55000000000000004"/>
    <row r="32113" x14ac:dyDescent="0.55000000000000004"/>
    <row r="32114" x14ac:dyDescent="0.55000000000000004"/>
    <row r="32115" x14ac:dyDescent="0.55000000000000004"/>
    <row r="32116" x14ac:dyDescent="0.55000000000000004"/>
    <row r="32117" x14ac:dyDescent="0.55000000000000004"/>
    <row r="32118" x14ac:dyDescent="0.55000000000000004"/>
    <row r="32119" x14ac:dyDescent="0.55000000000000004"/>
    <row r="32120" x14ac:dyDescent="0.55000000000000004"/>
    <row r="32121" x14ac:dyDescent="0.55000000000000004"/>
    <row r="32122" x14ac:dyDescent="0.55000000000000004"/>
    <row r="32123" x14ac:dyDescent="0.55000000000000004"/>
    <row r="32124" x14ac:dyDescent="0.55000000000000004"/>
    <row r="32125" x14ac:dyDescent="0.55000000000000004"/>
    <row r="32126" x14ac:dyDescent="0.55000000000000004"/>
    <row r="32127" x14ac:dyDescent="0.55000000000000004"/>
    <row r="32128" x14ac:dyDescent="0.55000000000000004"/>
    <row r="32129" x14ac:dyDescent="0.55000000000000004"/>
    <row r="32130" x14ac:dyDescent="0.55000000000000004"/>
    <row r="32131" x14ac:dyDescent="0.55000000000000004"/>
    <row r="32132" x14ac:dyDescent="0.55000000000000004"/>
    <row r="32133" x14ac:dyDescent="0.55000000000000004"/>
    <row r="32134" x14ac:dyDescent="0.55000000000000004"/>
    <row r="32135" x14ac:dyDescent="0.55000000000000004"/>
    <row r="32136" x14ac:dyDescent="0.55000000000000004"/>
    <row r="32137" x14ac:dyDescent="0.55000000000000004"/>
    <row r="32138" x14ac:dyDescent="0.55000000000000004"/>
    <row r="32139" x14ac:dyDescent="0.55000000000000004"/>
    <row r="32140" x14ac:dyDescent="0.55000000000000004"/>
    <row r="32141" x14ac:dyDescent="0.55000000000000004"/>
    <row r="32142" x14ac:dyDescent="0.55000000000000004"/>
    <row r="32143" x14ac:dyDescent="0.55000000000000004"/>
    <row r="32144" x14ac:dyDescent="0.55000000000000004"/>
    <row r="32145" x14ac:dyDescent="0.55000000000000004"/>
    <row r="32146" x14ac:dyDescent="0.55000000000000004"/>
    <row r="32147" x14ac:dyDescent="0.55000000000000004"/>
    <row r="32148" x14ac:dyDescent="0.55000000000000004"/>
    <row r="32149" x14ac:dyDescent="0.55000000000000004"/>
    <row r="32150" x14ac:dyDescent="0.55000000000000004"/>
    <row r="32151" x14ac:dyDescent="0.55000000000000004"/>
    <row r="32152" x14ac:dyDescent="0.55000000000000004"/>
    <row r="32153" x14ac:dyDescent="0.55000000000000004"/>
    <row r="32154" x14ac:dyDescent="0.55000000000000004"/>
    <row r="32155" x14ac:dyDescent="0.55000000000000004"/>
    <row r="32156" x14ac:dyDescent="0.55000000000000004"/>
    <row r="32157" x14ac:dyDescent="0.55000000000000004"/>
    <row r="32158" x14ac:dyDescent="0.55000000000000004"/>
    <row r="32159" x14ac:dyDescent="0.55000000000000004"/>
    <row r="32160" x14ac:dyDescent="0.55000000000000004"/>
    <row r="32161" x14ac:dyDescent="0.55000000000000004"/>
    <row r="32162" x14ac:dyDescent="0.55000000000000004"/>
    <row r="32163" x14ac:dyDescent="0.55000000000000004"/>
    <row r="32164" x14ac:dyDescent="0.55000000000000004"/>
    <row r="32165" x14ac:dyDescent="0.55000000000000004"/>
    <row r="32166" x14ac:dyDescent="0.55000000000000004"/>
    <row r="32167" x14ac:dyDescent="0.55000000000000004"/>
    <row r="32168" x14ac:dyDescent="0.55000000000000004"/>
    <row r="32169" x14ac:dyDescent="0.55000000000000004"/>
    <row r="32170" x14ac:dyDescent="0.55000000000000004"/>
    <row r="32171" x14ac:dyDescent="0.55000000000000004"/>
    <row r="32172" x14ac:dyDescent="0.55000000000000004"/>
    <row r="32173" x14ac:dyDescent="0.55000000000000004"/>
    <row r="32174" x14ac:dyDescent="0.55000000000000004"/>
    <row r="32175" x14ac:dyDescent="0.55000000000000004"/>
    <row r="32176" x14ac:dyDescent="0.55000000000000004"/>
    <row r="32177" x14ac:dyDescent="0.55000000000000004"/>
    <row r="32178" x14ac:dyDescent="0.55000000000000004"/>
    <row r="32179" x14ac:dyDescent="0.55000000000000004"/>
    <row r="32180" x14ac:dyDescent="0.55000000000000004"/>
    <row r="32181" x14ac:dyDescent="0.55000000000000004"/>
    <row r="32182" x14ac:dyDescent="0.55000000000000004"/>
    <row r="32183" x14ac:dyDescent="0.55000000000000004"/>
    <row r="32184" x14ac:dyDescent="0.55000000000000004"/>
    <row r="32185" x14ac:dyDescent="0.55000000000000004"/>
    <row r="32186" x14ac:dyDescent="0.55000000000000004"/>
    <row r="32187" x14ac:dyDescent="0.55000000000000004"/>
    <row r="32188" x14ac:dyDescent="0.55000000000000004"/>
    <row r="32189" x14ac:dyDescent="0.55000000000000004"/>
    <row r="32190" x14ac:dyDescent="0.55000000000000004"/>
    <row r="32191" x14ac:dyDescent="0.55000000000000004"/>
    <row r="32192" x14ac:dyDescent="0.55000000000000004"/>
    <row r="32193" x14ac:dyDescent="0.55000000000000004"/>
    <row r="32194" x14ac:dyDescent="0.55000000000000004"/>
    <row r="32195" x14ac:dyDescent="0.55000000000000004"/>
    <row r="32196" x14ac:dyDescent="0.55000000000000004"/>
    <row r="32197" x14ac:dyDescent="0.55000000000000004"/>
    <row r="32198" x14ac:dyDescent="0.55000000000000004"/>
    <row r="32199" x14ac:dyDescent="0.55000000000000004"/>
    <row r="32200" x14ac:dyDescent="0.55000000000000004"/>
    <row r="32201" x14ac:dyDescent="0.55000000000000004"/>
    <row r="32202" x14ac:dyDescent="0.55000000000000004"/>
    <row r="32203" x14ac:dyDescent="0.55000000000000004"/>
    <row r="32204" x14ac:dyDescent="0.55000000000000004"/>
    <row r="32205" x14ac:dyDescent="0.55000000000000004"/>
    <row r="32206" x14ac:dyDescent="0.55000000000000004"/>
    <row r="32207" x14ac:dyDescent="0.55000000000000004"/>
    <row r="32208" x14ac:dyDescent="0.55000000000000004"/>
    <row r="32209" x14ac:dyDescent="0.55000000000000004"/>
    <row r="32210" x14ac:dyDescent="0.55000000000000004"/>
    <row r="32211" x14ac:dyDescent="0.55000000000000004"/>
    <row r="32212" x14ac:dyDescent="0.55000000000000004"/>
    <row r="32213" x14ac:dyDescent="0.55000000000000004"/>
    <row r="32214" x14ac:dyDescent="0.55000000000000004"/>
    <row r="32215" x14ac:dyDescent="0.55000000000000004"/>
    <row r="32216" x14ac:dyDescent="0.55000000000000004"/>
    <row r="32217" x14ac:dyDescent="0.55000000000000004"/>
    <row r="32218" x14ac:dyDescent="0.55000000000000004"/>
    <row r="32219" x14ac:dyDescent="0.55000000000000004"/>
    <row r="32220" x14ac:dyDescent="0.55000000000000004"/>
    <row r="32221" x14ac:dyDescent="0.55000000000000004"/>
    <row r="32222" x14ac:dyDescent="0.55000000000000004"/>
    <row r="32223" x14ac:dyDescent="0.55000000000000004"/>
    <row r="32224" x14ac:dyDescent="0.55000000000000004"/>
    <row r="32225" x14ac:dyDescent="0.55000000000000004"/>
    <row r="32226" x14ac:dyDescent="0.55000000000000004"/>
    <row r="32227" x14ac:dyDescent="0.55000000000000004"/>
    <row r="32228" x14ac:dyDescent="0.55000000000000004"/>
    <row r="32229" x14ac:dyDescent="0.55000000000000004"/>
    <row r="32230" x14ac:dyDescent="0.55000000000000004"/>
    <row r="32231" x14ac:dyDescent="0.55000000000000004"/>
    <row r="32232" x14ac:dyDescent="0.55000000000000004"/>
    <row r="32233" x14ac:dyDescent="0.55000000000000004"/>
    <row r="32234" x14ac:dyDescent="0.55000000000000004"/>
    <row r="32235" x14ac:dyDescent="0.55000000000000004"/>
    <row r="32236" x14ac:dyDescent="0.55000000000000004"/>
    <row r="32237" x14ac:dyDescent="0.55000000000000004"/>
    <row r="32238" x14ac:dyDescent="0.55000000000000004"/>
    <row r="32239" x14ac:dyDescent="0.55000000000000004"/>
    <row r="32240" x14ac:dyDescent="0.55000000000000004"/>
    <row r="32241" x14ac:dyDescent="0.55000000000000004"/>
    <row r="32242" x14ac:dyDescent="0.55000000000000004"/>
    <row r="32243" x14ac:dyDescent="0.55000000000000004"/>
    <row r="32244" x14ac:dyDescent="0.55000000000000004"/>
    <row r="32245" x14ac:dyDescent="0.55000000000000004"/>
    <row r="32246" x14ac:dyDescent="0.55000000000000004"/>
    <row r="32247" x14ac:dyDescent="0.55000000000000004"/>
    <row r="32248" x14ac:dyDescent="0.55000000000000004"/>
    <row r="32249" x14ac:dyDescent="0.55000000000000004"/>
    <row r="32250" x14ac:dyDescent="0.55000000000000004"/>
    <row r="32251" x14ac:dyDescent="0.55000000000000004"/>
    <row r="32252" x14ac:dyDescent="0.55000000000000004"/>
    <row r="32253" x14ac:dyDescent="0.55000000000000004"/>
    <row r="32254" x14ac:dyDescent="0.55000000000000004"/>
    <row r="32255" x14ac:dyDescent="0.55000000000000004"/>
    <row r="32256" x14ac:dyDescent="0.55000000000000004"/>
    <row r="32257" x14ac:dyDescent="0.55000000000000004"/>
    <row r="32258" x14ac:dyDescent="0.55000000000000004"/>
    <row r="32259" x14ac:dyDescent="0.55000000000000004"/>
    <row r="32260" x14ac:dyDescent="0.55000000000000004"/>
    <row r="32261" x14ac:dyDescent="0.55000000000000004"/>
    <row r="32262" x14ac:dyDescent="0.55000000000000004"/>
    <row r="32263" x14ac:dyDescent="0.55000000000000004"/>
    <row r="32264" x14ac:dyDescent="0.55000000000000004"/>
    <row r="32265" x14ac:dyDescent="0.55000000000000004"/>
    <row r="32266" x14ac:dyDescent="0.55000000000000004"/>
    <row r="32267" x14ac:dyDescent="0.55000000000000004"/>
    <row r="32268" x14ac:dyDescent="0.55000000000000004"/>
    <row r="32269" x14ac:dyDescent="0.55000000000000004"/>
    <row r="32270" x14ac:dyDescent="0.55000000000000004"/>
    <row r="32271" x14ac:dyDescent="0.55000000000000004"/>
    <row r="32272" x14ac:dyDescent="0.55000000000000004"/>
    <row r="32273" x14ac:dyDescent="0.55000000000000004"/>
    <row r="32274" x14ac:dyDescent="0.55000000000000004"/>
    <row r="32275" x14ac:dyDescent="0.55000000000000004"/>
    <row r="32276" x14ac:dyDescent="0.55000000000000004"/>
    <row r="32277" x14ac:dyDescent="0.55000000000000004"/>
    <row r="32278" x14ac:dyDescent="0.55000000000000004"/>
    <row r="32279" x14ac:dyDescent="0.55000000000000004"/>
    <row r="32280" x14ac:dyDescent="0.55000000000000004"/>
    <row r="32281" x14ac:dyDescent="0.55000000000000004"/>
    <row r="32282" x14ac:dyDescent="0.55000000000000004"/>
    <row r="32283" x14ac:dyDescent="0.55000000000000004"/>
    <row r="32284" x14ac:dyDescent="0.55000000000000004"/>
    <row r="32285" x14ac:dyDescent="0.55000000000000004"/>
    <row r="32286" x14ac:dyDescent="0.55000000000000004"/>
    <row r="32287" x14ac:dyDescent="0.55000000000000004"/>
    <row r="32288" x14ac:dyDescent="0.55000000000000004"/>
    <row r="32289" x14ac:dyDescent="0.55000000000000004"/>
    <row r="32290" x14ac:dyDescent="0.55000000000000004"/>
    <row r="32291" x14ac:dyDescent="0.55000000000000004"/>
    <row r="32292" x14ac:dyDescent="0.55000000000000004"/>
    <row r="32293" x14ac:dyDescent="0.55000000000000004"/>
    <row r="32294" x14ac:dyDescent="0.55000000000000004"/>
    <row r="32295" x14ac:dyDescent="0.55000000000000004"/>
    <row r="32296" x14ac:dyDescent="0.55000000000000004"/>
    <row r="32297" x14ac:dyDescent="0.55000000000000004"/>
    <row r="32298" x14ac:dyDescent="0.55000000000000004"/>
    <row r="32299" x14ac:dyDescent="0.55000000000000004"/>
    <row r="32300" x14ac:dyDescent="0.55000000000000004"/>
    <row r="32301" x14ac:dyDescent="0.55000000000000004"/>
    <row r="32302" x14ac:dyDescent="0.55000000000000004"/>
    <row r="32303" x14ac:dyDescent="0.55000000000000004"/>
    <row r="32304" x14ac:dyDescent="0.55000000000000004"/>
    <row r="32305" x14ac:dyDescent="0.55000000000000004"/>
    <row r="32306" x14ac:dyDescent="0.55000000000000004"/>
    <row r="32307" x14ac:dyDescent="0.55000000000000004"/>
    <row r="32308" x14ac:dyDescent="0.55000000000000004"/>
    <row r="32309" x14ac:dyDescent="0.55000000000000004"/>
    <row r="32310" x14ac:dyDescent="0.55000000000000004"/>
    <row r="32311" x14ac:dyDescent="0.55000000000000004"/>
    <row r="32312" x14ac:dyDescent="0.55000000000000004"/>
    <row r="32313" x14ac:dyDescent="0.55000000000000004"/>
    <row r="32314" x14ac:dyDescent="0.55000000000000004"/>
    <row r="32315" x14ac:dyDescent="0.55000000000000004"/>
    <row r="32316" x14ac:dyDescent="0.55000000000000004"/>
    <row r="32317" x14ac:dyDescent="0.55000000000000004"/>
    <row r="32318" x14ac:dyDescent="0.55000000000000004"/>
    <row r="32319" x14ac:dyDescent="0.55000000000000004"/>
    <row r="32320" x14ac:dyDescent="0.55000000000000004"/>
    <row r="32321" x14ac:dyDescent="0.55000000000000004"/>
    <row r="32322" x14ac:dyDescent="0.55000000000000004"/>
    <row r="32323" x14ac:dyDescent="0.55000000000000004"/>
    <row r="32324" x14ac:dyDescent="0.55000000000000004"/>
    <row r="32325" x14ac:dyDescent="0.55000000000000004"/>
    <row r="32326" x14ac:dyDescent="0.55000000000000004"/>
    <row r="32327" x14ac:dyDescent="0.55000000000000004"/>
    <row r="32328" x14ac:dyDescent="0.55000000000000004"/>
    <row r="32329" x14ac:dyDescent="0.55000000000000004"/>
    <row r="32330" x14ac:dyDescent="0.55000000000000004"/>
    <row r="32331" x14ac:dyDescent="0.55000000000000004"/>
    <row r="32332" x14ac:dyDescent="0.55000000000000004"/>
    <row r="32333" x14ac:dyDescent="0.55000000000000004"/>
    <row r="32334" x14ac:dyDescent="0.55000000000000004"/>
    <row r="32335" x14ac:dyDescent="0.55000000000000004"/>
    <row r="32336" x14ac:dyDescent="0.55000000000000004"/>
    <row r="32337" x14ac:dyDescent="0.55000000000000004"/>
    <row r="32338" x14ac:dyDescent="0.55000000000000004"/>
    <row r="32339" x14ac:dyDescent="0.55000000000000004"/>
    <row r="32340" x14ac:dyDescent="0.55000000000000004"/>
    <row r="32341" x14ac:dyDescent="0.55000000000000004"/>
    <row r="32342" x14ac:dyDescent="0.55000000000000004"/>
    <row r="32343" x14ac:dyDescent="0.55000000000000004"/>
    <row r="32344" x14ac:dyDescent="0.55000000000000004"/>
    <row r="32345" x14ac:dyDescent="0.55000000000000004"/>
    <row r="32346" x14ac:dyDescent="0.55000000000000004"/>
    <row r="32347" x14ac:dyDescent="0.55000000000000004"/>
    <row r="32348" x14ac:dyDescent="0.55000000000000004"/>
    <row r="32349" x14ac:dyDescent="0.55000000000000004"/>
    <row r="32350" x14ac:dyDescent="0.55000000000000004"/>
    <row r="32351" x14ac:dyDescent="0.55000000000000004"/>
    <row r="32352" x14ac:dyDescent="0.55000000000000004"/>
    <row r="32353" x14ac:dyDescent="0.55000000000000004"/>
    <row r="32354" x14ac:dyDescent="0.55000000000000004"/>
    <row r="32355" x14ac:dyDescent="0.55000000000000004"/>
    <row r="32356" x14ac:dyDescent="0.55000000000000004"/>
    <row r="32357" x14ac:dyDescent="0.55000000000000004"/>
    <row r="32358" x14ac:dyDescent="0.55000000000000004"/>
    <row r="32359" x14ac:dyDescent="0.55000000000000004"/>
    <row r="32360" x14ac:dyDescent="0.55000000000000004"/>
    <row r="32361" x14ac:dyDescent="0.55000000000000004"/>
    <row r="32362" x14ac:dyDescent="0.55000000000000004"/>
    <row r="32363" x14ac:dyDescent="0.55000000000000004"/>
    <row r="32364" x14ac:dyDescent="0.55000000000000004"/>
    <row r="32365" x14ac:dyDescent="0.55000000000000004"/>
    <row r="32366" x14ac:dyDescent="0.55000000000000004"/>
    <row r="32367" x14ac:dyDescent="0.55000000000000004"/>
    <row r="32368" x14ac:dyDescent="0.55000000000000004"/>
    <row r="32369" x14ac:dyDescent="0.55000000000000004"/>
    <row r="32370" x14ac:dyDescent="0.55000000000000004"/>
    <row r="32371" x14ac:dyDescent="0.55000000000000004"/>
    <row r="32372" x14ac:dyDescent="0.55000000000000004"/>
    <row r="32373" x14ac:dyDescent="0.55000000000000004"/>
    <row r="32374" x14ac:dyDescent="0.55000000000000004"/>
    <row r="32375" x14ac:dyDescent="0.55000000000000004"/>
    <row r="32376" x14ac:dyDescent="0.55000000000000004"/>
    <row r="32377" x14ac:dyDescent="0.55000000000000004"/>
    <row r="32378" x14ac:dyDescent="0.55000000000000004"/>
    <row r="32379" x14ac:dyDescent="0.55000000000000004"/>
    <row r="32380" x14ac:dyDescent="0.55000000000000004"/>
    <row r="32381" x14ac:dyDescent="0.55000000000000004"/>
    <row r="32382" x14ac:dyDescent="0.55000000000000004"/>
    <row r="32383" x14ac:dyDescent="0.55000000000000004"/>
    <row r="32384" x14ac:dyDescent="0.55000000000000004"/>
    <row r="32385" x14ac:dyDescent="0.55000000000000004"/>
    <row r="32386" x14ac:dyDescent="0.55000000000000004"/>
    <row r="32387" x14ac:dyDescent="0.55000000000000004"/>
    <row r="32388" x14ac:dyDescent="0.55000000000000004"/>
    <row r="32389" x14ac:dyDescent="0.55000000000000004"/>
    <row r="32390" x14ac:dyDescent="0.55000000000000004"/>
    <row r="32391" x14ac:dyDescent="0.55000000000000004"/>
    <row r="32392" x14ac:dyDescent="0.55000000000000004"/>
    <row r="32393" x14ac:dyDescent="0.55000000000000004"/>
    <row r="32394" x14ac:dyDescent="0.55000000000000004"/>
    <row r="32395" x14ac:dyDescent="0.55000000000000004"/>
    <row r="32396" x14ac:dyDescent="0.55000000000000004"/>
    <row r="32397" x14ac:dyDescent="0.55000000000000004"/>
    <row r="32398" x14ac:dyDescent="0.55000000000000004"/>
    <row r="32399" x14ac:dyDescent="0.55000000000000004"/>
    <row r="32400" x14ac:dyDescent="0.55000000000000004"/>
    <row r="32401" x14ac:dyDescent="0.55000000000000004"/>
    <row r="32402" x14ac:dyDescent="0.55000000000000004"/>
    <row r="32403" x14ac:dyDescent="0.55000000000000004"/>
    <row r="32404" x14ac:dyDescent="0.55000000000000004"/>
    <row r="32405" x14ac:dyDescent="0.55000000000000004"/>
    <row r="32406" x14ac:dyDescent="0.55000000000000004"/>
    <row r="32407" x14ac:dyDescent="0.55000000000000004"/>
    <row r="32408" x14ac:dyDescent="0.55000000000000004"/>
    <row r="32409" x14ac:dyDescent="0.55000000000000004"/>
    <row r="32410" x14ac:dyDescent="0.55000000000000004"/>
    <row r="32411" x14ac:dyDescent="0.55000000000000004"/>
    <row r="32412" x14ac:dyDescent="0.55000000000000004"/>
    <row r="32413" x14ac:dyDescent="0.55000000000000004"/>
    <row r="32414" x14ac:dyDescent="0.55000000000000004"/>
    <row r="32415" x14ac:dyDescent="0.55000000000000004"/>
    <row r="32416" x14ac:dyDescent="0.55000000000000004"/>
    <row r="32417" x14ac:dyDescent="0.55000000000000004"/>
    <row r="32418" x14ac:dyDescent="0.55000000000000004"/>
    <row r="32419" x14ac:dyDescent="0.55000000000000004"/>
    <row r="32420" x14ac:dyDescent="0.55000000000000004"/>
    <row r="32421" x14ac:dyDescent="0.55000000000000004"/>
    <row r="32422" x14ac:dyDescent="0.55000000000000004"/>
    <row r="32423" x14ac:dyDescent="0.55000000000000004"/>
    <row r="32424" x14ac:dyDescent="0.55000000000000004"/>
    <row r="32425" x14ac:dyDescent="0.55000000000000004"/>
    <row r="32426" x14ac:dyDescent="0.55000000000000004"/>
    <row r="32427" x14ac:dyDescent="0.55000000000000004"/>
    <row r="32428" x14ac:dyDescent="0.55000000000000004"/>
    <row r="32429" x14ac:dyDescent="0.55000000000000004"/>
    <row r="32430" x14ac:dyDescent="0.55000000000000004"/>
    <row r="32431" x14ac:dyDescent="0.55000000000000004"/>
    <row r="32432" x14ac:dyDescent="0.55000000000000004"/>
    <row r="32433" x14ac:dyDescent="0.55000000000000004"/>
    <row r="32434" x14ac:dyDescent="0.55000000000000004"/>
    <row r="32435" x14ac:dyDescent="0.55000000000000004"/>
    <row r="32436" x14ac:dyDescent="0.55000000000000004"/>
    <row r="32437" x14ac:dyDescent="0.55000000000000004"/>
    <row r="32438" x14ac:dyDescent="0.55000000000000004"/>
    <row r="32439" x14ac:dyDescent="0.55000000000000004"/>
    <row r="32440" x14ac:dyDescent="0.55000000000000004"/>
    <row r="32441" x14ac:dyDescent="0.55000000000000004"/>
    <row r="32442" x14ac:dyDescent="0.55000000000000004"/>
    <row r="32443" x14ac:dyDescent="0.55000000000000004"/>
    <row r="32444" x14ac:dyDescent="0.55000000000000004"/>
    <row r="32445" x14ac:dyDescent="0.55000000000000004"/>
    <row r="32446" x14ac:dyDescent="0.55000000000000004"/>
    <row r="32447" x14ac:dyDescent="0.55000000000000004"/>
    <row r="32448" x14ac:dyDescent="0.55000000000000004"/>
    <row r="32449" x14ac:dyDescent="0.55000000000000004"/>
    <row r="32450" x14ac:dyDescent="0.55000000000000004"/>
    <row r="32451" x14ac:dyDescent="0.55000000000000004"/>
    <row r="32452" x14ac:dyDescent="0.55000000000000004"/>
    <row r="32453" x14ac:dyDescent="0.55000000000000004"/>
    <row r="32454" x14ac:dyDescent="0.55000000000000004"/>
    <row r="32455" x14ac:dyDescent="0.55000000000000004"/>
    <row r="32456" x14ac:dyDescent="0.55000000000000004"/>
    <row r="32457" x14ac:dyDescent="0.55000000000000004"/>
    <row r="32458" x14ac:dyDescent="0.55000000000000004"/>
    <row r="32459" x14ac:dyDescent="0.55000000000000004"/>
    <row r="32460" x14ac:dyDescent="0.55000000000000004"/>
    <row r="32461" x14ac:dyDescent="0.55000000000000004"/>
    <row r="32462" x14ac:dyDescent="0.55000000000000004"/>
    <row r="32463" x14ac:dyDescent="0.55000000000000004"/>
    <row r="32464" x14ac:dyDescent="0.55000000000000004"/>
    <row r="32465" x14ac:dyDescent="0.55000000000000004"/>
    <row r="32466" x14ac:dyDescent="0.55000000000000004"/>
    <row r="32467" x14ac:dyDescent="0.55000000000000004"/>
    <row r="32468" x14ac:dyDescent="0.55000000000000004"/>
    <row r="32469" x14ac:dyDescent="0.55000000000000004"/>
    <row r="32470" x14ac:dyDescent="0.55000000000000004"/>
    <row r="32471" x14ac:dyDescent="0.55000000000000004"/>
    <row r="32472" x14ac:dyDescent="0.55000000000000004"/>
    <row r="32473" x14ac:dyDescent="0.55000000000000004"/>
    <row r="32474" x14ac:dyDescent="0.55000000000000004"/>
    <row r="32475" x14ac:dyDescent="0.55000000000000004"/>
    <row r="32476" x14ac:dyDescent="0.55000000000000004"/>
    <row r="32477" x14ac:dyDescent="0.55000000000000004"/>
    <row r="32478" x14ac:dyDescent="0.55000000000000004"/>
    <row r="32479" x14ac:dyDescent="0.55000000000000004"/>
    <row r="32480" x14ac:dyDescent="0.55000000000000004"/>
    <row r="32481" x14ac:dyDescent="0.55000000000000004"/>
    <row r="32482" x14ac:dyDescent="0.55000000000000004"/>
    <row r="32483" x14ac:dyDescent="0.55000000000000004"/>
    <row r="32484" x14ac:dyDescent="0.55000000000000004"/>
    <row r="32485" x14ac:dyDescent="0.55000000000000004"/>
    <row r="32486" x14ac:dyDescent="0.55000000000000004"/>
    <row r="32487" x14ac:dyDescent="0.55000000000000004"/>
    <row r="32488" x14ac:dyDescent="0.55000000000000004"/>
    <row r="32489" x14ac:dyDescent="0.55000000000000004"/>
    <row r="32490" x14ac:dyDescent="0.55000000000000004"/>
    <row r="32491" x14ac:dyDescent="0.55000000000000004"/>
    <row r="32492" x14ac:dyDescent="0.55000000000000004"/>
    <row r="32493" x14ac:dyDescent="0.55000000000000004"/>
    <row r="32494" x14ac:dyDescent="0.55000000000000004"/>
    <row r="32495" x14ac:dyDescent="0.55000000000000004"/>
    <row r="32496" x14ac:dyDescent="0.55000000000000004"/>
    <row r="32497" x14ac:dyDescent="0.55000000000000004"/>
    <row r="32498" x14ac:dyDescent="0.55000000000000004"/>
    <row r="32499" x14ac:dyDescent="0.55000000000000004"/>
    <row r="32500" x14ac:dyDescent="0.55000000000000004"/>
    <row r="32501" x14ac:dyDescent="0.55000000000000004"/>
    <row r="32502" x14ac:dyDescent="0.55000000000000004"/>
    <row r="32503" x14ac:dyDescent="0.55000000000000004"/>
    <row r="32504" x14ac:dyDescent="0.55000000000000004"/>
    <row r="32505" x14ac:dyDescent="0.55000000000000004"/>
    <row r="32506" x14ac:dyDescent="0.55000000000000004"/>
    <row r="32507" x14ac:dyDescent="0.55000000000000004"/>
    <row r="32508" x14ac:dyDescent="0.55000000000000004"/>
    <row r="32509" x14ac:dyDescent="0.55000000000000004"/>
    <row r="32510" x14ac:dyDescent="0.55000000000000004"/>
    <row r="32511" x14ac:dyDescent="0.55000000000000004"/>
    <row r="32512" x14ac:dyDescent="0.55000000000000004"/>
    <row r="32513" x14ac:dyDescent="0.55000000000000004"/>
    <row r="32514" x14ac:dyDescent="0.55000000000000004"/>
    <row r="32515" x14ac:dyDescent="0.55000000000000004"/>
    <row r="32516" x14ac:dyDescent="0.55000000000000004"/>
    <row r="32517" x14ac:dyDescent="0.55000000000000004"/>
    <row r="32518" x14ac:dyDescent="0.55000000000000004"/>
    <row r="32519" x14ac:dyDescent="0.55000000000000004"/>
    <row r="32520" x14ac:dyDescent="0.55000000000000004"/>
    <row r="32521" x14ac:dyDescent="0.55000000000000004"/>
    <row r="32522" x14ac:dyDescent="0.55000000000000004"/>
    <row r="32523" x14ac:dyDescent="0.55000000000000004"/>
    <row r="32524" x14ac:dyDescent="0.55000000000000004"/>
    <row r="32525" x14ac:dyDescent="0.55000000000000004"/>
    <row r="32526" x14ac:dyDescent="0.55000000000000004"/>
    <row r="32527" x14ac:dyDescent="0.55000000000000004"/>
    <row r="32528" x14ac:dyDescent="0.55000000000000004"/>
    <row r="32529" x14ac:dyDescent="0.55000000000000004"/>
    <row r="32530" x14ac:dyDescent="0.55000000000000004"/>
    <row r="32531" x14ac:dyDescent="0.55000000000000004"/>
    <row r="32532" x14ac:dyDescent="0.55000000000000004"/>
    <row r="32533" x14ac:dyDescent="0.55000000000000004"/>
    <row r="32534" x14ac:dyDescent="0.55000000000000004"/>
    <row r="32535" x14ac:dyDescent="0.55000000000000004"/>
    <row r="32536" x14ac:dyDescent="0.55000000000000004"/>
    <row r="32537" x14ac:dyDescent="0.55000000000000004"/>
    <row r="32538" x14ac:dyDescent="0.55000000000000004"/>
    <row r="32539" x14ac:dyDescent="0.55000000000000004"/>
    <row r="32540" x14ac:dyDescent="0.55000000000000004"/>
    <row r="32541" x14ac:dyDescent="0.55000000000000004"/>
    <row r="32542" x14ac:dyDescent="0.55000000000000004"/>
    <row r="32543" x14ac:dyDescent="0.55000000000000004"/>
    <row r="32544" x14ac:dyDescent="0.55000000000000004"/>
    <row r="32545" x14ac:dyDescent="0.55000000000000004"/>
    <row r="32546" x14ac:dyDescent="0.55000000000000004"/>
    <row r="32547" x14ac:dyDescent="0.55000000000000004"/>
    <row r="32548" x14ac:dyDescent="0.55000000000000004"/>
    <row r="32549" x14ac:dyDescent="0.55000000000000004"/>
    <row r="32550" x14ac:dyDescent="0.55000000000000004"/>
    <row r="32551" x14ac:dyDescent="0.55000000000000004"/>
    <row r="32552" x14ac:dyDescent="0.55000000000000004"/>
    <row r="32553" x14ac:dyDescent="0.55000000000000004"/>
    <row r="32554" x14ac:dyDescent="0.55000000000000004"/>
    <row r="32555" x14ac:dyDescent="0.55000000000000004"/>
    <row r="32556" x14ac:dyDescent="0.55000000000000004"/>
    <row r="32557" x14ac:dyDescent="0.55000000000000004"/>
    <row r="32558" x14ac:dyDescent="0.55000000000000004"/>
    <row r="32559" x14ac:dyDescent="0.55000000000000004"/>
    <row r="32560" x14ac:dyDescent="0.55000000000000004"/>
    <row r="32561" x14ac:dyDescent="0.55000000000000004"/>
    <row r="32562" x14ac:dyDescent="0.55000000000000004"/>
    <row r="32563" x14ac:dyDescent="0.55000000000000004"/>
    <row r="32564" x14ac:dyDescent="0.55000000000000004"/>
    <row r="32565" x14ac:dyDescent="0.55000000000000004"/>
    <row r="32566" x14ac:dyDescent="0.55000000000000004"/>
    <row r="32567" x14ac:dyDescent="0.55000000000000004"/>
    <row r="32568" x14ac:dyDescent="0.55000000000000004"/>
    <row r="32569" x14ac:dyDescent="0.55000000000000004"/>
    <row r="32570" x14ac:dyDescent="0.55000000000000004"/>
    <row r="32571" x14ac:dyDescent="0.55000000000000004"/>
    <row r="32572" x14ac:dyDescent="0.55000000000000004"/>
    <row r="32573" x14ac:dyDescent="0.55000000000000004"/>
    <row r="32574" x14ac:dyDescent="0.55000000000000004"/>
    <row r="32575" x14ac:dyDescent="0.55000000000000004"/>
    <row r="32576" x14ac:dyDescent="0.55000000000000004"/>
    <row r="32577" x14ac:dyDescent="0.55000000000000004"/>
    <row r="32578" x14ac:dyDescent="0.55000000000000004"/>
    <row r="32579" x14ac:dyDescent="0.55000000000000004"/>
    <row r="32580" x14ac:dyDescent="0.55000000000000004"/>
    <row r="32581" x14ac:dyDescent="0.55000000000000004"/>
    <row r="32582" x14ac:dyDescent="0.55000000000000004"/>
    <row r="32583" x14ac:dyDescent="0.55000000000000004"/>
    <row r="32584" x14ac:dyDescent="0.55000000000000004"/>
    <row r="32585" x14ac:dyDescent="0.55000000000000004"/>
    <row r="32586" x14ac:dyDescent="0.55000000000000004"/>
    <row r="32587" x14ac:dyDescent="0.55000000000000004"/>
    <row r="32588" x14ac:dyDescent="0.55000000000000004"/>
    <row r="32589" x14ac:dyDescent="0.55000000000000004"/>
    <row r="32590" x14ac:dyDescent="0.55000000000000004"/>
    <row r="32591" x14ac:dyDescent="0.55000000000000004"/>
    <row r="32592" x14ac:dyDescent="0.55000000000000004"/>
    <row r="32593" x14ac:dyDescent="0.55000000000000004"/>
    <row r="32594" x14ac:dyDescent="0.55000000000000004"/>
    <row r="32595" x14ac:dyDescent="0.55000000000000004"/>
    <row r="32596" x14ac:dyDescent="0.55000000000000004"/>
    <row r="32597" x14ac:dyDescent="0.55000000000000004"/>
    <row r="32598" x14ac:dyDescent="0.55000000000000004"/>
    <row r="32599" x14ac:dyDescent="0.55000000000000004"/>
    <row r="32600" x14ac:dyDescent="0.55000000000000004"/>
    <row r="32601" x14ac:dyDescent="0.55000000000000004"/>
    <row r="32602" x14ac:dyDescent="0.55000000000000004"/>
    <row r="32603" x14ac:dyDescent="0.55000000000000004"/>
    <row r="32604" x14ac:dyDescent="0.55000000000000004"/>
    <row r="32605" x14ac:dyDescent="0.55000000000000004"/>
    <row r="32606" x14ac:dyDescent="0.55000000000000004"/>
    <row r="32607" x14ac:dyDescent="0.55000000000000004"/>
    <row r="32608" x14ac:dyDescent="0.55000000000000004"/>
    <row r="32609" x14ac:dyDescent="0.55000000000000004"/>
    <row r="32610" x14ac:dyDescent="0.55000000000000004"/>
    <row r="32611" x14ac:dyDescent="0.55000000000000004"/>
    <row r="32612" x14ac:dyDescent="0.55000000000000004"/>
    <row r="32613" x14ac:dyDescent="0.55000000000000004"/>
    <row r="32614" x14ac:dyDescent="0.55000000000000004"/>
    <row r="32615" x14ac:dyDescent="0.55000000000000004"/>
    <row r="32616" x14ac:dyDescent="0.55000000000000004"/>
    <row r="32617" x14ac:dyDescent="0.55000000000000004"/>
    <row r="32618" x14ac:dyDescent="0.55000000000000004"/>
    <row r="32619" x14ac:dyDescent="0.55000000000000004"/>
    <row r="32620" x14ac:dyDescent="0.55000000000000004"/>
    <row r="32621" x14ac:dyDescent="0.55000000000000004"/>
    <row r="32622" x14ac:dyDescent="0.55000000000000004"/>
    <row r="32623" x14ac:dyDescent="0.55000000000000004"/>
    <row r="32624" x14ac:dyDescent="0.55000000000000004"/>
    <row r="32625" x14ac:dyDescent="0.55000000000000004"/>
    <row r="32626" x14ac:dyDescent="0.55000000000000004"/>
    <row r="32627" x14ac:dyDescent="0.55000000000000004"/>
    <row r="32628" x14ac:dyDescent="0.55000000000000004"/>
    <row r="32629" x14ac:dyDescent="0.55000000000000004"/>
    <row r="32630" x14ac:dyDescent="0.55000000000000004"/>
    <row r="32631" x14ac:dyDescent="0.55000000000000004"/>
    <row r="32632" x14ac:dyDescent="0.55000000000000004"/>
    <row r="32633" x14ac:dyDescent="0.55000000000000004"/>
    <row r="32634" x14ac:dyDescent="0.55000000000000004"/>
    <row r="32635" x14ac:dyDescent="0.55000000000000004"/>
    <row r="32636" x14ac:dyDescent="0.55000000000000004"/>
    <row r="32637" x14ac:dyDescent="0.55000000000000004"/>
    <row r="32638" x14ac:dyDescent="0.55000000000000004"/>
    <row r="32639" x14ac:dyDescent="0.55000000000000004"/>
    <row r="32640" x14ac:dyDescent="0.55000000000000004"/>
    <row r="32641" x14ac:dyDescent="0.55000000000000004"/>
    <row r="32642" x14ac:dyDescent="0.55000000000000004"/>
    <row r="32643" x14ac:dyDescent="0.55000000000000004"/>
    <row r="32644" x14ac:dyDescent="0.55000000000000004"/>
    <row r="32645" x14ac:dyDescent="0.55000000000000004"/>
    <row r="32646" x14ac:dyDescent="0.55000000000000004"/>
    <row r="32647" x14ac:dyDescent="0.55000000000000004"/>
    <row r="32648" x14ac:dyDescent="0.55000000000000004"/>
    <row r="32649" x14ac:dyDescent="0.55000000000000004"/>
    <row r="32650" x14ac:dyDescent="0.55000000000000004"/>
    <row r="32651" x14ac:dyDescent="0.55000000000000004"/>
    <row r="32652" x14ac:dyDescent="0.55000000000000004"/>
    <row r="32653" x14ac:dyDescent="0.55000000000000004"/>
    <row r="32654" x14ac:dyDescent="0.55000000000000004"/>
    <row r="32655" x14ac:dyDescent="0.55000000000000004"/>
    <row r="32656" x14ac:dyDescent="0.55000000000000004"/>
    <row r="32657" x14ac:dyDescent="0.55000000000000004"/>
    <row r="32658" x14ac:dyDescent="0.55000000000000004"/>
    <row r="32659" x14ac:dyDescent="0.55000000000000004"/>
    <row r="32660" x14ac:dyDescent="0.55000000000000004"/>
    <row r="32661" x14ac:dyDescent="0.55000000000000004"/>
    <row r="32662" x14ac:dyDescent="0.55000000000000004"/>
    <row r="32663" x14ac:dyDescent="0.55000000000000004"/>
    <row r="32664" x14ac:dyDescent="0.55000000000000004"/>
    <row r="32665" x14ac:dyDescent="0.55000000000000004"/>
    <row r="32666" x14ac:dyDescent="0.55000000000000004"/>
    <row r="32667" x14ac:dyDescent="0.55000000000000004"/>
    <row r="32668" x14ac:dyDescent="0.55000000000000004"/>
    <row r="32669" x14ac:dyDescent="0.55000000000000004"/>
    <row r="32670" x14ac:dyDescent="0.55000000000000004"/>
    <row r="32671" x14ac:dyDescent="0.55000000000000004"/>
    <row r="32672" x14ac:dyDescent="0.55000000000000004"/>
    <row r="32673" x14ac:dyDescent="0.55000000000000004"/>
    <row r="32674" x14ac:dyDescent="0.55000000000000004"/>
    <row r="32675" x14ac:dyDescent="0.55000000000000004"/>
    <row r="32676" x14ac:dyDescent="0.55000000000000004"/>
    <row r="32677" x14ac:dyDescent="0.55000000000000004"/>
    <row r="32678" x14ac:dyDescent="0.55000000000000004"/>
    <row r="32679" x14ac:dyDescent="0.55000000000000004"/>
    <row r="32680" x14ac:dyDescent="0.55000000000000004"/>
    <row r="32681" x14ac:dyDescent="0.55000000000000004"/>
    <row r="32682" x14ac:dyDescent="0.55000000000000004"/>
    <row r="32683" x14ac:dyDescent="0.55000000000000004"/>
    <row r="32684" x14ac:dyDescent="0.55000000000000004"/>
    <row r="32685" x14ac:dyDescent="0.55000000000000004"/>
    <row r="32686" x14ac:dyDescent="0.55000000000000004"/>
    <row r="32687" x14ac:dyDescent="0.55000000000000004"/>
    <row r="32688" x14ac:dyDescent="0.55000000000000004"/>
    <row r="32689" x14ac:dyDescent="0.55000000000000004"/>
    <row r="32690" x14ac:dyDescent="0.55000000000000004"/>
    <row r="32691" x14ac:dyDescent="0.55000000000000004"/>
    <row r="32692" x14ac:dyDescent="0.55000000000000004"/>
    <row r="32693" x14ac:dyDescent="0.55000000000000004"/>
    <row r="32694" x14ac:dyDescent="0.55000000000000004"/>
    <row r="32695" x14ac:dyDescent="0.55000000000000004"/>
    <row r="32696" x14ac:dyDescent="0.55000000000000004"/>
    <row r="32697" x14ac:dyDescent="0.55000000000000004"/>
    <row r="32698" x14ac:dyDescent="0.55000000000000004"/>
    <row r="32699" x14ac:dyDescent="0.55000000000000004"/>
    <row r="32700" x14ac:dyDescent="0.55000000000000004"/>
    <row r="32701" x14ac:dyDescent="0.55000000000000004"/>
    <row r="32702" x14ac:dyDescent="0.55000000000000004"/>
    <row r="32703" x14ac:dyDescent="0.55000000000000004"/>
    <row r="32704" x14ac:dyDescent="0.55000000000000004"/>
    <row r="32705" x14ac:dyDescent="0.55000000000000004"/>
    <row r="32706" x14ac:dyDescent="0.55000000000000004"/>
    <row r="32707" x14ac:dyDescent="0.55000000000000004"/>
    <row r="32708" x14ac:dyDescent="0.55000000000000004"/>
    <row r="32709" x14ac:dyDescent="0.55000000000000004"/>
    <row r="32710" x14ac:dyDescent="0.55000000000000004"/>
    <row r="32711" x14ac:dyDescent="0.55000000000000004"/>
    <row r="32712" x14ac:dyDescent="0.55000000000000004"/>
    <row r="32713" x14ac:dyDescent="0.55000000000000004"/>
    <row r="32714" x14ac:dyDescent="0.55000000000000004"/>
    <row r="32715" x14ac:dyDescent="0.55000000000000004"/>
    <row r="32716" x14ac:dyDescent="0.55000000000000004"/>
    <row r="32717" x14ac:dyDescent="0.55000000000000004"/>
    <row r="32718" x14ac:dyDescent="0.55000000000000004"/>
    <row r="32719" x14ac:dyDescent="0.55000000000000004"/>
    <row r="32720" x14ac:dyDescent="0.55000000000000004"/>
    <row r="32721" x14ac:dyDescent="0.55000000000000004"/>
    <row r="32722" x14ac:dyDescent="0.55000000000000004"/>
    <row r="32723" x14ac:dyDescent="0.55000000000000004"/>
    <row r="32724" x14ac:dyDescent="0.55000000000000004"/>
    <row r="32725" x14ac:dyDescent="0.55000000000000004"/>
    <row r="32726" x14ac:dyDescent="0.55000000000000004"/>
    <row r="32727" x14ac:dyDescent="0.55000000000000004"/>
    <row r="32728" x14ac:dyDescent="0.55000000000000004"/>
    <row r="32729" x14ac:dyDescent="0.55000000000000004"/>
    <row r="32730" x14ac:dyDescent="0.55000000000000004"/>
    <row r="32731" x14ac:dyDescent="0.55000000000000004"/>
    <row r="32732" x14ac:dyDescent="0.55000000000000004"/>
    <row r="32733" x14ac:dyDescent="0.55000000000000004"/>
    <row r="32734" x14ac:dyDescent="0.55000000000000004"/>
    <row r="32735" x14ac:dyDescent="0.55000000000000004"/>
    <row r="32736" x14ac:dyDescent="0.55000000000000004"/>
    <row r="32737" x14ac:dyDescent="0.55000000000000004"/>
    <row r="32738" x14ac:dyDescent="0.55000000000000004"/>
    <row r="32739" x14ac:dyDescent="0.55000000000000004"/>
    <row r="32740" x14ac:dyDescent="0.55000000000000004"/>
    <row r="32741" x14ac:dyDescent="0.55000000000000004"/>
    <row r="32742" x14ac:dyDescent="0.55000000000000004"/>
    <row r="32743" x14ac:dyDescent="0.55000000000000004"/>
    <row r="32744" x14ac:dyDescent="0.55000000000000004"/>
    <row r="32745" x14ac:dyDescent="0.55000000000000004"/>
    <row r="32746" x14ac:dyDescent="0.55000000000000004"/>
    <row r="32747" x14ac:dyDescent="0.55000000000000004"/>
    <row r="32748" x14ac:dyDescent="0.55000000000000004"/>
    <row r="32749" x14ac:dyDescent="0.55000000000000004"/>
    <row r="32750" x14ac:dyDescent="0.55000000000000004"/>
    <row r="32751" x14ac:dyDescent="0.55000000000000004"/>
    <row r="32752" x14ac:dyDescent="0.55000000000000004"/>
    <row r="32753" x14ac:dyDescent="0.55000000000000004"/>
    <row r="32754" x14ac:dyDescent="0.55000000000000004"/>
    <row r="32755" x14ac:dyDescent="0.55000000000000004"/>
    <row r="32756" x14ac:dyDescent="0.55000000000000004"/>
    <row r="32757" x14ac:dyDescent="0.55000000000000004"/>
    <row r="32758" x14ac:dyDescent="0.55000000000000004"/>
    <row r="32759" x14ac:dyDescent="0.55000000000000004"/>
    <row r="32760" x14ac:dyDescent="0.55000000000000004"/>
    <row r="32761" x14ac:dyDescent="0.55000000000000004"/>
    <row r="32762" x14ac:dyDescent="0.55000000000000004"/>
    <row r="32763" x14ac:dyDescent="0.55000000000000004"/>
    <row r="32764" x14ac:dyDescent="0.55000000000000004"/>
    <row r="32765" x14ac:dyDescent="0.55000000000000004"/>
    <row r="32766" x14ac:dyDescent="0.55000000000000004"/>
    <row r="32767" x14ac:dyDescent="0.55000000000000004"/>
    <row r="32768" x14ac:dyDescent="0.55000000000000004"/>
    <row r="32769" x14ac:dyDescent="0.55000000000000004"/>
    <row r="32770" x14ac:dyDescent="0.55000000000000004"/>
    <row r="32771" x14ac:dyDescent="0.55000000000000004"/>
    <row r="32772" x14ac:dyDescent="0.55000000000000004"/>
    <row r="32773" x14ac:dyDescent="0.55000000000000004"/>
    <row r="32774" x14ac:dyDescent="0.55000000000000004"/>
    <row r="32775" x14ac:dyDescent="0.55000000000000004"/>
    <row r="32776" x14ac:dyDescent="0.55000000000000004"/>
    <row r="32777" x14ac:dyDescent="0.55000000000000004"/>
    <row r="32778" x14ac:dyDescent="0.55000000000000004"/>
    <row r="32779" x14ac:dyDescent="0.55000000000000004"/>
    <row r="32780" x14ac:dyDescent="0.55000000000000004"/>
    <row r="32781" x14ac:dyDescent="0.55000000000000004"/>
    <row r="32782" x14ac:dyDescent="0.55000000000000004"/>
    <row r="32783" x14ac:dyDescent="0.55000000000000004"/>
    <row r="32784" x14ac:dyDescent="0.55000000000000004"/>
    <row r="32785" x14ac:dyDescent="0.55000000000000004"/>
    <row r="32786" x14ac:dyDescent="0.55000000000000004"/>
    <row r="32787" x14ac:dyDescent="0.55000000000000004"/>
    <row r="32788" x14ac:dyDescent="0.55000000000000004"/>
    <row r="32789" x14ac:dyDescent="0.55000000000000004"/>
    <row r="32790" x14ac:dyDescent="0.55000000000000004"/>
    <row r="32791" x14ac:dyDescent="0.55000000000000004"/>
    <row r="32792" x14ac:dyDescent="0.55000000000000004"/>
    <row r="32793" x14ac:dyDescent="0.55000000000000004"/>
    <row r="32794" x14ac:dyDescent="0.55000000000000004"/>
    <row r="32795" x14ac:dyDescent="0.55000000000000004"/>
    <row r="32796" x14ac:dyDescent="0.55000000000000004"/>
    <row r="32797" x14ac:dyDescent="0.55000000000000004"/>
    <row r="32798" x14ac:dyDescent="0.55000000000000004"/>
    <row r="32799" x14ac:dyDescent="0.55000000000000004"/>
    <row r="32800" x14ac:dyDescent="0.55000000000000004"/>
    <row r="32801" x14ac:dyDescent="0.55000000000000004"/>
    <row r="32802" x14ac:dyDescent="0.55000000000000004"/>
    <row r="32803" x14ac:dyDescent="0.55000000000000004"/>
    <row r="32804" x14ac:dyDescent="0.55000000000000004"/>
    <row r="32805" x14ac:dyDescent="0.55000000000000004"/>
    <row r="32806" x14ac:dyDescent="0.55000000000000004"/>
    <row r="32807" x14ac:dyDescent="0.55000000000000004"/>
    <row r="32808" x14ac:dyDescent="0.55000000000000004"/>
    <row r="32809" x14ac:dyDescent="0.55000000000000004"/>
    <row r="32810" x14ac:dyDescent="0.55000000000000004"/>
    <row r="32811" x14ac:dyDescent="0.55000000000000004"/>
    <row r="32812" x14ac:dyDescent="0.55000000000000004"/>
    <row r="32813" x14ac:dyDescent="0.55000000000000004"/>
    <row r="32814" x14ac:dyDescent="0.55000000000000004"/>
    <row r="32815" x14ac:dyDescent="0.55000000000000004"/>
    <row r="32816" x14ac:dyDescent="0.55000000000000004"/>
    <row r="32817" x14ac:dyDescent="0.55000000000000004"/>
    <row r="32818" x14ac:dyDescent="0.55000000000000004"/>
    <row r="32819" x14ac:dyDescent="0.55000000000000004"/>
    <row r="32820" x14ac:dyDescent="0.55000000000000004"/>
    <row r="32821" x14ac:dyDescent="0.55000000000000004"/>
    <row r="32822" x14ac:dyDescent="0.55000000000000004"/>
    <row r="32823" x14ac:dyDescent="0.55000000000000004"/>
    <row r="32824" x14ac:dyDescent="0.55000000000000004"/>
    <row r="32825" x14ac:dyDescent="0.55000000000000004"/>
    <row r="32826" x14ac:dyDescent="0.55000000000000004"/>
    <row r="32827" x14ac:dyDescent="0.55000000000000004"/>
    <row r="32828" x14ac:dyDescent="0.55000000000000004"/>
    <row r="32829" x14ac:dyDescent="0.55000000000000004"/>
    <row r="32830" x14ac:dyDescent="0.55000000000000004"/>
    <row r="32831" x14ac:dyDescent="0.55000000000000004"/>
    <row r="32832" x14ac:dyDescent="0.55000000000000004"/>
    <row r="32833" x14ac:dyDescent="0.55000000000000004"/>
    <row r="32834" x14ac:dyDescent="0.55000000000000004"/>
    <row r="32835" x14ac:dyDescent="0.55000000000000004"/>
    <row r="32836" x14ac:dyDescent="0.55000000000000004"/>
    <row r="32837" x14ac:dyDescent="0.55000000000000004"/>
    <row r="32838" x14ac:dyDescent="0.55000000000000004"/>
    <row r="32839" x14ac:dyDescent="0.55000000000000004"/>
    <row r="32840" x14ac:dyDescent="0.55000000000000004"/>
    <row r="32841" x14ac:dyDescent="0.55000000000000004"/>
    <row r="32842" x14ac:dyDescent="0.55000000000000004"/>
    <row r="32843" x14ac:dyDescent="0.55000000000000004"/>
    <row r="32844" x14ac:dyDescent="0.55000000000000004"/>
    <row r="32845" x14ac:dyDescent="0.55000000000000004"/>
    <row r="32846" x14ac:dyDescent="0.55000000000000004"/>
    <row r="32847" x14ac:dyDescent="0.55000000000000004"/>
    <row r="32848" x14ac:dyDescent="0.55000000000000004"/>
    <row r="32849" x14ac:dyDescent="0.55000000000000004"/>
    <row r="32850" x14ac:dyDescent="0.55000000000000004"/>
    <row r="32851" x14ac:dyDescent="0.55000000000000004"/>
    <row r="32852" x14ac:dyDescent="0.55000000000000004"/>
    <row r="32853" x14ac:dyDescent="0.55000000000000004"/>
    <row r="32854" x14ac:dyDescent="0.55000000000000004"/>
    <row r="32855" x14ac:dyDescent="0.55000000000000004"/>
    <row r="32856" x14ac:dyDescent="0.55000000000000004"/>
    <row r="32857" x14ac:dyDescent="0.55000000000000004"/>
    <row r="32858" x14ac:dyDescent="0.55000000000000004"/>
    <row r="32859" x14ac:dyDescent="0.55000000000000004"/>
    <row r="32860" x14ac:dyDescent="0.55000000000000004"/>
    <row r="32861" x14ac:dyDescent="0.55000000000000004"/>
    <row r="32862" x14ac:dyDescent="0.55000000000000004"/>
    <row r="32863" x14ac:dyDescent="0.55000000000000004"/>
    <row r="32864" x14ac:dyDescent="0.55000000000000004"/>
    <row r="32865" x14ac:dyDescent="0.55000000000000004"/>
    <row r="32866" x14ac:dyDescent="0.55000000000000004"/>
    <row r="32867" x14ac:dyDescent="0.55000000000000004"/>
    <row r="32868" x14ac:dyDescent="0.55000000000000004"/>
    <row r="32869" x14ac:dyDescent="0.55000000000000004"/>
    <row r="32870" x14ac:dyDescent="0.55000000000000004"/>
    <row r="32871" x14ac:dyDescent="0.55000000000000004"/>
    <row r="32872" x14ac:dyDescent="0.55000000000000004"/>
    <row r="32873" x14ac:dyDescent="0.55000000000000004"/>
    <row r="32874" x14ac:dyDescent="0.55000000000000004"/>
    <row r="32875" x14ac:dyDescent="0.55000000000000004"/>
    <row r="32876" x14ac:dyDescent="0.55000000000000004"/>
    <row r="32877" x14ac:dyDescent="0.55000000000000004"/>
    <row r="32878" x14ac:dyDescent="0.55000000000000004"/>
    <row r="32879" x14ac:dyDescent="0.55000000000000004"/>
    <row r="32880" x14ac:dyDescent="0.55000000000000004"/>
    <row r="32881" x14ac:dyDescent="0.55000000000000004"/>
    <row r="32882" x14ac:dyDescent="0.55000000000000004"/>
    <row r="32883" x14ac:dyDescent="0.55000000000000004"/>
    <row r="32884" x14ac:dyDescent="0.55000000000000004"/>
    <row r="32885" x14ac:dyDescent="0.55000000000000004"/>
    <row r="32886" x14ac:dyDescent="0.55000000000000004"/>
    <row r="32887" x14ac:dyDescent="0.55000000000000004"/>
    <row r="32888" x14ac:dyDescent="0.55000000000000004"/>
    <row r="32889" x14ac:dyDescent="0.55000000000000004"/>
    <row r="32890" x14ac:dyDescent="0.55000000000000004"/>
    <row r="32891" x14ac:dyDescent="0.55000000000000004"/>
    <row r="32892" x14ac:dyDescent="0.55000000000000004"/>
    <row r="32893" x14ac:dyDescent="0.55000000000000004"/>
    <row r="32894" x14ac:dyDescent="0.55000000000000004"/>
    <row r="32895" x14ac:dyDescent="0.55000000000000004"/>
    <row r="32896" x14ac:dyDescent="0.55000000000000004"/>
    <row r="32897" x14ac:dyDescent="0.55000000000000004"/>
    <row r="32898" x14ac:dyDescent="0.55000000000000004"/>
    <row r="32899" x14ac:dyDescent="0.55000000000000004"/>
    <row r="32900" x14ac:dyDescent="0.55000000000000004"/>
    <row r="32901" x14ac:dyDescent="0.55000000000000004"/>
    <row r="32902" x14ac:dyDescent="0.55000000000000004"/>
    <row r="32903" x14ac:dyDescent="0.55000000000000004"/>
    <row r="32904" x14ac:dyDescent="0.55000000000000004"/>
    <row r="32905" x14ac:dyDescent="0.55000000000000004"/>
    <row r="32906" x14ac:dyDescent="0.55000000000000004"/>
    <row r="32907" x14ac:dyDescent="0.55000000000000004"/>
    <row r="32908" x14ac:dyDescent="0.55000000000000004"/>
    <row r="32909" x14ac:dyDescent="0.55000000000000004"/>
    <row r="32910" x14ac:dyDescent="0.55000000000000004"/>
    <row r="32911" x14ac:dyDescent="0.55000000000000004"/>
    <row r="32912" x14ac:dyDescent="0.55000000000000004"/>
    <row r="32913" x14ac:dyDescent="0.55000000000000004"/>
    <row r="32914" x14ac:dyDescent="0.55000000000000004"/>
    <row r="32915" x14ac:dyDescent="0.55000000000000004"/>
    <row r="32916" x14ac:dyDescent="0.55000000000000004"/>
    <row r="32917" x14ac:dyDescent="0.55000000000000004"/>
    <row r="32918" x14ac:dyDescent="0.55000000000000004"/>
    <row r="32919" x14ac:dyDescent="0.55000000000000004"/>
    <row r="32920" x14ac:dyDescent="0.55000000000000004"/>
    <row r="32921" x14ac:dyDescent="0.55000000000000004"/>
    <row r="32922" x14ac:dyDescent="0.55000000000000004"/>
    <row r="32923" x14ac:dyDescent="0.55000000000000004"/>
    <row r="32924" x14ac:dyDescent="0.55000000000000004"/>
    <row r="32925" x14ac:dyDescent="0.55000000000000004"/>
    <row r="32926" x14ac:dyDescent="0.55000000000000004"/>
    <row r="32927" x14ac:dyDescent="0.55000000000000004"/>
    <row r="32928" x14ac:dyDescent="0.55000000000000004"/>
    <row r="32929" x14ac:dyDescent="0.55000000000000004"/>
    <row r="32930" x14ac:dyDescent="0.55000000000000004"/>
    <row r="32931" x14ac:dyDescent="0.55000000000000004"/>
    <row r="32932" x14ac:dyDescent="0.55000000000000004"/>
    <row r="32933" x14ac:dyDescent="0.55000000000000004"/>
    <row r="32934" x14ac:dyDescent="0.55000000000000004"/>
    <row r="32935" x14ac:dyDescent="0.55000000000000004"/>
    <row r="32936" x14ac:dyDescent="0.55000000000000004"/>
    <row r="32937" x14ac:dyDescent="0.55000000000000004"/>
    <row r="32938" x14ac:dyDescent="0.55000000000000004"/>
    <row r="32939" x14ac:dyDescent="0.55000000000000004"/>
    <row r="32940" x14ac:dyDescent="0.55000000000000004"/>
    <row r="32941" x14ac:dyDescent="0.55000000000000004"/>
    <row r="32942" x14ac:dyDescent="0.55000000000000004"/>
    <row r="32943" x14ac:dyDescent="0.55000000000000004"/>
    <row r="32944" x14ac:dyDescent="0.55000000000000004"/>
    <row r="32945" x14ac:dyDescent="0.55000000000000004"/>
    <row r="32946" x14ac:dyDescent="0.55000000000000004"/>
    <row r="32947" x14ac:dyDescent="0.55000000000000004"/>
    <row r="32948" x14ac:dyDescent="0.55000000000000004"/>
    <row r="32949" x14ac:dyDescent="0.55000000000000004"/>
    <row r="32950" x14ac:dyDescent="0.55000000000000004"/>
    <row r="32951" x14ac:dyDescent="0.55000000000000004"/>
    <row r="32952" x14ac:dyDescent="0.55000000000000004"/>
    <row r="32953" x14ac:dyDescent="0.55000000000000004"/>
    <row r="32954" x14ac:dyDescent="0.55000000000000004"/>
    <row r="32955" x14ac:dyDescent="0.55000000000000004"/>
    <row r="32956" x14ac:dyDescent="0.55000000000000004"/>
    <row r="32957" x14ac:dyDescent="0.55000000000000004"/>
    <row r="32958" x14ac:dyDescent="0.55000000000000004"/>
    <row r="32959" x14ac:dyDescent="0.55000000000000004"/>
    <row r="32960" x14ac:dyDescent="0.55000000000000004"/>
    <row r="32961" x14ac:dyDescent="0.55000000000000004"/>
    <row r="32962" x14ac:dyDescent="0.55000000000000004"/>
    <row r="32963" x14ac:dyDescent="0.55000000000000004"/>
    <row r="32964" x14ac:dyDescent="0.55000000000000004"/>
    <row r="32965" x14ac:dyDescent="0.55000000000000004"/>
    <row r="32966" x14ac:dyDescent="0.55000000000000004"/>
    <row r="32967" x14ac:dyDescent="0.55000000000000004"/>
    <row r="32968" x14ac:dyDescent="0.55000000000000004"/>
    <row r="32969" x14ac:dyDescent="0.55000000000000004"/>
    <row r="32970" x14ac:dyDescent="0.55000000000000004"/>
    <row r="32971" x14ac:dyDescent="0.55000000000000004"/>
    <row r="32972" x14ac:dyDescent="0.55000000000000004"/>
    <row r="32973" x14ac:dyDescent="0.55000000000000004"/>
    <row r="32974" x14ac:dyDescent="0.55000000000000004"/>
    <row r="32975" x14ac:dyDescent="0.55000000000000004"/>
    <row r="32976" x14ac:dyDescent="0.55000000000000004"/>
    <row r="32977" x14ac:dyDescent="0.55000000000000004"/>
    <row r="32978" x14ac:dyDescent="0.55000000000000004"/>
    <row r="32979" x14ac:dyDescent="0.55000000000000004"/>
    <row r="32980" x14ac:dyDescent="0.55000000000000004"/>
    <row r="32981" x14ac:dyDescent="0.55000000000000004"/>
    <row r="32982" x14ac:dyDescent="0.55000000000000004"/>
    <row r="32983" x14ac:dyDescent="0.55000000000000004"/>
    <row r="32984" x14ac:dyDescent="0.55000000000000004"/>
    <row r="32985" x14ac:dyDescent="0.55000000000000004"/>
    <row r="32986" x14ac:dyDescent="0.55000000000000004"/>
    <row r="32987" x14ac:dyDescent="0.55000000000000004"/>
    <row r="32988" x14ac:dyDescent="0.55000000000000004"/>
    <row r="32989" x14ac:dyDescent="0.55000000000000004"/>
    <row r="32990" x14ac:dyDescent="0.55000000000000004"/>
    <row r="32991" x14ac:dyDescent="0.55000000000000004"/>
    <row r="32992" x14ac:dyDescent="0.55000000000000004"/>
    <row r="32993" x14ac:dyDescent="0.55000000000000004"/>
    <row r="32994" x14ac:dyDescent="0.55000000000000004"/>
    <row r="32995" x14ac:dyDescent="0.55000000000000004"/>
    <row r="32996" x14ac:dyDescent="0.55000000000000004"/>
    <row r="32997" x14ac:dyDescent="0.55000000000000004"/>
    <row r="32998" x14ac:dyDescent="0.55000000000000004"/>
    <row r="32999" x14ac:dyDescent="0.55000000000000004"/>
    <row r="33000" x14ac:dyDescent="0.55000000000000004"/>
    <row r="33001" x14ac:dyDescent="0.55000000000000004"/>
    <row r="33002" x14ac:dyDescent="0.55000000000000004"/>
    <row r="33003" x14ac:dyDescent="0.55000000000000004"/>
    <row r="33004" x14ac:dyDescent="0.55000000000000004"/>
    <row r="33005" x14ac:dyDescent="0.55000000000000004"/>
    <row r="33006" x14ac:dyDescent="0.55000000000000004"/>
    <row r="33007" x14ac:dyDescent="0.55000000000000004"/>
    <row r="33008" x14ac:dyDescent="0.55000000000000004"/>
    <row r="33009" x14ac:dyDescent="0.55000000000000004"/>
    <row r="33010" x14ac:dyDescent="0.55000000000000004"/>
    <row r="33011" x14ac:dyDescent="0.55000000000000004"/>
    <row r="33012" x14ac:dyDescent="0.55000000000000004"/>
    <row r="33013" x14ac:dyDescent="0.55000000000000004"/>
    <row r="33014" x14ac:dyDescent="0.55000000000000004"/>
    <row r="33015" x14ac:dyDescent="0.55000000000000004"/>
    <row r="33016" x14ac:dyDescent="0.55000000000000004"/>
    <row r="33017" x14ac:dyDescent="0.55000000000000004"/>
    <row r="33018" x14ac:dyDescent="0.55000000000000004"/>
    <row r="33019" x14ac:dyDescent="0.55000000000000004"/>
    <row r="33020" x14ac:dyDescent="0.55000000000000004"/>
    <row r="33021" x14ac:dyDescent="0.55000000000000004"/>
    <row r="33022" x14ac:dyDescent="0.55000000000000004"/>
    <row r="33023" x14ac:dyDescent="0.55000000000000004"/>
    <row r="33024" x14ac:dyDescent="0.55000000000000004"/>
    <row r="33025" x14ac:dyDescent="0.55000000000000004"/>
    <row r="33026" x14ac:dyDescent="0.55000000000000004"/>
    <row r="33027" x14ac:dyDescent="0.55000000000000004"/>
    <row r="33028" x14ac:dyDescent="0.55000000000000004"/>
    <row r="33029" x14ac:dyDescent="0.55000000000000004"/>
    <row r="33030" x14ac:dyDescent="0.55000000000000004"/>
    <row r="33031" x14ac:dyDescent="0.55000000000000004"/>
    <row r="33032" x14ac:dyDescent="0.55000000000000004"/>
    <row r="33033" x14ac:dyDescent="0.55000000000000004"/>
    <row r="33034" x14ac:dyDescent="0.55000000000000004"/>
    <row r="33035" x14ac:dyDescent="0.55000000000000004"/>
    <row r="33036" x14ac:dyDescent="0.55000000000000004"/>
    <row r="33037" x14ac:dyDescent="0.55000000000000004"/>
    <row r="33038" x14ac:dyDescent="0.55000000000000004"/>
    <row r="33039" x14ac:dyDescent="0.55000000000000004"/>
    <row r="33040" x14ac:dyDescent="0.55000000000000004"/>
    <row r="33041" x14ac:dyDescent="0.55000000000000004"/>
    <row r="33042" x14ac:dyDescent="0.55000000000000004"/>
    <row r="33043" x14ac:dyDescent="0.55000000000000004"/>
    <row r="33044" x14ac:dyDescent="0.55000000000000004"/>
    <row r="33045" x14ac:dyDescent="0.55000000000000004"/>
    <row r="33046" x14ac:dyDescent="0.55000000000000004"/>
    <row r="33047" x14ac:dyDescent="0.55000000000000004"/>
    <row r="33048" x14ac:dyDescent="0.55000000000000004"/>
    <row r="33049" x14ac:dyDescent="0.55000000000000004"/>
    <row r="33050" x14ac:dyDescent="0.55000000000000004"/>
    <row r="33051" x14ac:dyDescent="0.55000000000000004"/>
    <row r="33052" x14ac:dyDescent="0.55000000000000004"/>
    <row r="33053" x14ac:dyDescent="0.55000000000000004"/>
    <row r="33054" x14ac:dyDescent="0.55000000000000004"/>
    <row r="33055" x14ac:dyDescent="0.55000000000000004"/>
    <row r="33056" x14ac:dyDescent="0.55000000000000004"/>
    <row r="33057" x14ac:dyDescent="0.55000000000000004"/>
    <row r="33058" x14ac:dyDescent="0.55000000000000004"/>
    <row r="33059" x14ac:dyDescent="0.55000000000000004"/>
    <row r="33060" x14ac:dyDescent="0.55000000000000004"/>
    <row r="33061" x14ac:dyDescent="0.55000000000000004"/>
    <row r="33062" x14ac:dyDescent="0.55000000000000004"/>
    <row r="33063" x14ac:dyDescent="0.55000000000000004"/>
    <row r="33064" x14ac:dyDescent="0.55000000000000004"/>
    <row r="33065" x14ac:dyDescent="0.55000000000000004"/>
    <row r="33066" x14ac:dyDescent="0.55000000000000004"/>
    <row r="33067" x14ac:dyDescent="0.55000000000000004"/>
    <row r="33068" x14ac:dyDescent="0.55000000000000004"/>
    <row r="33069" x14ac:dyDescent="0.55000000000000004"/>
    <row r="33070" x14ac:dyDescent="0.55000000000000004"/>
    <row r="33071" x14ac:dyDescent="0.55000000000000004"/>
    <row r="33072" x14ac:dyDescent="0.55000000000000004"/>
    <row r="33073" x14ac:dyDescent="0.55000000000000004"/>
    <row r="33074" x14ac:dyDescent="0.55000000000000004"/>
    <row r="33075" x14ac:dyDescent="0.55000000000000004"/>
    <row r="33076" x14ac:dyDescent="0.55000000000000004"/>
    <row r="33077" x14ac:dyDescent="0.55000000000000004"/>
    <row r="33078" x14ac:dyDescent="0.55000000000000004"/>
    <row r="33079" x14ac:dyDescent="0.55000000000000004"/>
    <row r="33080" x14ac:dyDescent="0.55000000000000004"/>
    <row r="33081" x14ac:dyDescent="0.55000000000000004"/>
    <row r="33082" x14ac:dyDescent="0.55000000000000004"/>
    <row r="33083" x14ac:dyDescent="0.55000000000000004"/>
    <row r="33084" x14ac:dyDescent="0.55000000000000004"/>
    <row r="33085" x14ac:dyDescent="0.55000000000000004"/>
    <row r="33086" x14ac:dyDescent="0.55000000000000004"/>
    <row r="33087" x14ac:dyDescent="0.55000000000000004"/>
    <row r="33088" x14ac:dyDescent="0.55000000000000004"/>
    <row r="33089" x14ac:dyDescent="0.55000000000000004"/>
    <row r="33090" x14ac:dyDescent="0.55000000000000004"/>
    <row r="33091" x14ac:dyDescent="0.55000000000000004"/>
    <row r="33092" x14ac:dyDescent="0.55000000000000004"/>
    <row r="33093" x14ac:dyDescent="0.55000000000000004"/>
    <row r="33094" x14ac:dyDescent="0.55000000000000004"/>
    <row r="33095" x14ac:dyDescent="0.55000000000000004"/>
    <row r="33096" x14ac:dyDescent="0.55000000000000004"/>
    <row r="33097" x14ac:dyDescent="0.55000000000000004"/>
    <row r="33098" x14ac:dyDescent="0.55000000000000004"/>
    <row r="33099" x14ac:dyDescent="0.55000000000000004"/>
    <row r="33100" x14ac:dyDescent="0.55000000000000004"/>
    <row r="33101" x14ac:dyDescent="0.55000000000000004"/>
    <row r="33102" x14ac:dyDescent="0.55000000000000004"/>
    <row r="33103" x14ac:dyDescent="0.55000000000000004"/>
    <row r="33104" x14ac:dyDescent="0.55000000000000004"/>
    <row r="33105" x14ac:dyDescent="0.55000000000000004"/>
    <row r="33106" x14ac:dyDescent="0.55000000000000004"/>
    <row r="33107" x14ac:dyDescent="0.55000000000000004"/>
    <row r="33108" x14ac:dyDescent="0.55000000000000004"/>
    <row r="33109" x14ac:dyDescent="0.55000000000000004"/>
    <row r="33110" x14ac:dyDescent="0.55000000000000004"/>
    <row r="33111" x14ac:dyDescent="0.55000000000000004"/>
    <row r="33112" x14ac:dyDescent="0.55000000000000004"/>
    <row r="33113" x14ac:dyDescent="0.55000000000000004"/>
    <row r="33114" x14ac:dyDescent="0.55000000000000004"/>
    <row r="33115" x14ac:dyDescent="0.55000000000000004"/>
    <row r="33116" x14ac:dyDescent="0.55000000000000004"/>
    <row r="33117" x14ac:dyDescent="0.55000000000000004"/>
    <row r="33118" x14ac:dyDescent="0.55000000000000004"/>
    <row r="33119" x14ac:dyDescent="0.55000000000000004"/>
    <row r="33120" x14ac:dyDescent="0.55000000000000004"/>
    <row r="33121" x14ac:dyDescent="0.55000000000000004"/>
    <row r="33122" x14ac:dyDescent="0.55000000000000004"/>
    <row r="33123" x14ac:dyDescent="0.55000000000000004"/>
    <row r="33124" x14ac:dyDescent="0.55000000000000004"/>
    <row r="33125" x14ac:dyDescent="0.55000000000000004"/>
    <row r="33126" x14ac:dyDescent="0.55000000000000004"/>
    <row r="33127" x14ac:dyDescent="0.55000000000000004"/>
    <row r="33128" x14ac:dyDescent="0.55000000000000004"/>
    <row r="33129" x14ac:dyDescent="0.55000000000000004"/>
    <row r="33130" x14ac:dyDescent="0.55000000000000004"/>
    <row r="33131" x14ac:dyDescent="0.55000000000000004"/>
    <row r="33132" x14ac:dyDescent="0.55000000000000004"/>
    <row r="33133" x14ac:dyDescent="0.55000000000000004"/>
    <row r="33134" x14ac:dyDescent="0.55000000000000004"/>
    <row r="33135" x14ac:dyDescent="0.55000000000000004"/>
    <row r="33136" x14ac:dyDescent="0.55000000000000004"/>
    <row r="33137" x14ac:dyDescent="0.55000000000000004"/>
    <row r="33138" x14ac:dyDescent="0.55000000000000004"/>
    <row r="33139" x14ac:dyDescent="0.55000000000000004"/>
    <row r="33140" x14ac:dyDescent="0.55000000000000004"/>
    <row r="33141" x14ac:dyDescent="0.55000000000000004"/>
    <row r="33142" x14ac:dyDescent="0.55000000000000004"/>
    <row r="33143" x14ac:dyDescent="0.55000000000000004"/>
    <row r="33144" x14ac:dyDescent="0.55000000000000004"/>
    <row r="33145" x14ac:dyDescent="0.55000000000000004"/>
    <row r="33146" x14ac:dyDescent="0.55000000000000004"/>
    <row r="33147" x14ac:dyDescent="0.55000000000000004"/>
    <row r="33148" x14ac:dyDescent="0.55000000000000004"/>
    <row r="33149" x14ac:dyDescent="0.55000000000000004"/>
    <row r="33150" x14ac:dyDescent="0.55000000000000004"/>
    <row r="33151" x14ac:dyDescent="0.55000000000000004"/>
    <row r="33152" x14ac:dyDescent="0.55000000000000004"/>
    <row r="33153" x14ac:dyDescent="0.55000000000000004"/>
    <row r="33154" x14ac:dyDescent="0.55000000000000004"/>
    <row r="33155" x14ac:dyDescent="0.55000000000000004"/>
    <row r="33156" x14ac:dyDescent="0.55000000000000004"/>
    <row r="33157" x14ac:dyDescent="0.55000000000000004"/>
    <row r="33158" x14ac:dyDescent="0.55000000000000004"/>
    <row r="33159" x14ac:dyDescent="0.55000000000000004"/>
    <row r="33160" x14ac:dyDescent="0.55000000000000004"/>
    <row r="33161" x14ac:dyDescent="0.55000000000000004"/>
    <row r="33162" x14ac:dyDescent="0.55000000000000004"/>
    <row r="33163" x14ac:dyDescent="0.55000000000000004"/>
    <row r="33164" x14ac:dyDescent="0.55000000000000004"/>
    <row r="33165" x14ac:dyDescent="0.55000000000000004"/>
    <row r="33166" x14ac:dyDescent="0.55000000000000004"/>
    <row r="33167" x14ac:dyDescent="0.55000000000000004"/>
    <row r="33168" x14ac:dyDescent="0.55000000000000004"/>
    <row r="33169" x14ac:dyDescent="0.55000000000000004"/>
    <row r="33170" x14ac:dyDescent="0.55000000000000004"/>
    <row r="33171" x14ac:dyDescent="0.55000000000000004"/>
    <row r="33172" x14ac:dyDescent="0.55000000000000004"/>
    <row r="33173" x14ac:dyDescent="0.55000000000000004"/>
    <row r="33174" x14ac:dyDescent="0.55000000000000004"/>
    <row r="33175" x14ac:dyDescent="0.55000000000000004"/>
    <row r="33176" x14ac:dyDescent="0.55000000000000004"/>
    <row r="33177" x14ac:dyDescent="0.55000000000000004"/>
    <row r="33178" x14ac:dyDescent="0.55000000000000004"/>
    <row r="33179" x14ac:dyDescent="0.55000000000000004"/>
    <row r="33180" x14ac:dyDescent="0.55000000000000004"/>
    <row r="33181" x14ac:dyDescent="0.55000000000000004"/>
    <row r="33182" x14ac:dyDescent="0.55000000000000004"/>
    <row r="33183" x14ac:dyDescent="0.55000000000000004"/>
    <row r="33184" x14ac:dyDescent="0.55000000000000004"/>
    <row r="33185" x14ac:dyDescent="0.55000000000000004"/>
    <row r="33186" x14ac:dyDescent="0.55000000000000004"/>
    <row r="33187" x14ac:dyDescent="0.55000000000000004"/>
    <row r="33188" x14ac:dyDescent="0.55000000000000004"/>
    <row r="33189" x14ac:dyDescent="0.55000000000000004"/>
    <row r="33190" x14ac:dyDescent="0.55000000000000004"/>
    <row r="33191" x14ac:dyDescent="0.55000000000000004"/>
    <row r="33192" x14ac:dyDescent="0.55000000000000004"/>
    <row r="33193" x14ac:dyDescent="0.55000000000000004"/>
    <row r="33194" x14ac:dyDescent="0.55000000000000004"/>
    <row r="33195" x14ac:dyDescent="0.55000000000000004"/>
    <row r="33196" x14ac:dyDescent="0.55000000000000004"/>
    <row r="33197" x14ac:dyDescent="0.55000000000000004"/>
    <row r="33198" x14ac:dyDescent="0.55000000000000004"/>
    <row r="33199" x14ac:dyDescent="0.55000000000000004"/>
    <row r="33200" x14ac:dyDescent="0.55000000000000004"/>
    <row r="33201" x14ac:dyDescent="0.55000000000000004"/>
    <row r="33202" x14ac:dyDescent="0.55000000000000004"/>
    <row r="33203" x14ac:dyDescent="0.55000000000000004"/>
    <row r="33204" x14ac:dyDescent="0.55000000000000004"/>
    <row r="33205" x14ac:dyDescent="0.55000000000000004"/>
    <row r="33206" x14ac:dyDescent="0.55000000000000004"/>
    <row r="33207" x14ac:dyDescent="0.55000000000000004"/>
    <row r="33208" x14ac:dyDescent="0.55000000000000004"/>
    <row r="33209" x14ac:dyDescent="0.55000000000000004"/>
    <row r="33210" x14ac:dyDescent="0.55000000000000004"/>
    <row r="33211" x14ac:dyDescent="0.55000000000000004"/>
    <row r="33212" x14ac:dyDescent="0.55000000000000004"/>
    <row r="33213" x14ac:dyDescent="0.55000000000000004"/>
    <row r="33214" x14ac:dyDescent="0.55000000000000004"/>
    <row r="33215" x14ac:dyDescent="0.55000000000000004"/>
    <row r="33216" x14ac:dyDescent="0.55000000000000004"/>
    <row r="33217" x14ac:dyDescent="0.55000000000000004"/>
    <row r="33218" x14ac:dyDescent="0.55000000000000004"/>
    <row r="33219" x14ac:dyDescent="0.55000000000000004"/>
    <row r="33220" x14ac:dyDescent="0.55000000000000004"/>
    <row r="33221" x14ac:dyDescent="0.55000000000000004"/>
    <row r="33222" x14ac:dyDescent="0.55000000000000004"/>
    <row r="33223" x14ac:dyDescent="0.55000000000000004"/>
    <row r="33224" x14ac:dyDescent="0.55000000000000004"/>
    <row r="33225" x14ac:dyDescent="0.55000000000000004"/>
    <row r="33226" x14ac:dyDescent="0.55000000000000004"/>
    <row r="33227" x14ac:dyDescent="0.55000000000000004"/>
    <row r="33228" x14ac:dyDescent="0.55000000000000004"/>
    <row r="33229" x14ac:dyDescent="0.55000000000000004"/>
    <row r="33230" x14ac:dyDescent="0.55000000000000004"/>
    <row r="33231" x14ac:dyDescent="0.55000000000000004"/>
    <row r="33232" x14ac:dyDescent="0.55000000000000004"/>
    <row r="33233" x14ac:dyDescent="0.55000000000000004"/>
    <row r="33234" x14ac:dyDescent="0.55000000000000004"/>
    <row r="33235" x14ac:dyDescent="0.55000000000000004"/>
    <row r="33236" x14ac:dyDescent="0.55000000000000004"/>
    <row r="33237" x14ac:dyDescent="0.55000000000000004"/>
    <row r="33238" x14ac:dyDescent="0.55000000000000004"/>
    <row r="33239" x14ac:dyDescent="0.55000000000000004"/>
    <row r="33240" x14ac:dyDescent="0.55000000000000004"/>
    <row r="33241" x14ac:dyDescent="0.55000000000000004"/>
    <row r="33242" x14ac:dyDescent="0.55000000000000004"/>
    <row r="33243" x14ac:dyDescent="0.55000000000000004"/>
    <row r="33244" x14ac:dyDescent="0.55000000000000004"/>
    <row r="33245" x14ac:dyDescent="0.55000000000000004"/>
    <row r="33246" x14ac:dyDescent="0.55000000000000004"/>
    <row r="33247" x14ac:dyDescent="0.55000000000000004"/>
    <row r="33248" x14ac:dyDescent="0.55000000000000004"/>
    <row r="33249" x14ac:dyDescent="0.55000000000000004"/>
    <row r="33250" x14ac:dyDescent="0.55000000000000004"/>
    <row r="33251" x14ac:dyDescent="0.55000000000000004"/>
    <row r="33252" x14ac:dyDescent="0.55000000000000004"/>
    <row r="33253" x14ac:dyDescent="0.55000000000000004"/>
    <row r="33254" x14ac:dyDescent="0.55000000000000004"/>
    <row r="33255" x14ac:dyDescent="0.55000000000000004"/>
    <row r="33256" x14ac:dyDescent="0.55000000000000004"/>
    <row r="33257" x14ac:dyDescent="0.55000000000000004"/>
    <row r="33258" x14ac:dyDescent="0.55000000000000004"/>
    <row r="33259" x14ac:dyDescent="0.55000000000000004"/>
    <row r="33260" x14ac:dyDescent="0.55000000000000004"/>
    <row r="33261" x14ac:dyDescent="0.55000000000000004"/>
    <row r="33262" x14ac:dyDescent="0.55000000000000004"/>
    <row r="33263" x14ac:dyDescent="0.55000000000000004"/>
    <row r="33264" x14ac:dyDescent="0.55000000000000004"/>
    <row r="33265" x14ac:dyDescent="0.55000000000000004"/>
    <row r="33266" x14ac:dyDescent="0.55000000000000004"/>
    <row r="33267" x14ac:dyDescent="0.55000000000000004"/>
    <row r="33268" x14ac:dyDescent="0.55000000000000004"/>
    <row r="33269" x14ac:dyDescent="0.55000000000000004"/>
    <row r="33270" x14ac:dyDescent="0.55000000000000004"/>
    <row r="33271" x14ac:dyDescent="0.55000000000000004"/>
    <row r="33272" x14ac:dyDescent="0.55000000000000004"/>
    <row r="33273" x14ac:dyDescent="0.55000000000000004"/>
    <row r="33274" x14ac:dyDescent="0.55000000000000004"/>
    <row r="33275" x14ac:dyDescent="0.55000000000000004"/>
    <row r="33276" x14ac:dyDescent="0.55000000000000004"/>
    <row r="33277" x14ac:dyDescent="0.55000000000000004"/>
    <row r="33278" x14ac:dyDescent="0.55000000000000004"/>
    <row r="33279" x14ac:dyDescent="0.55000000000000004"/>
    <row r="33280" x14ac:dyDescent="0.55000000000000004"/>
    <row r="33281" x14ac:dyDescent="0.55000000000000004"/>
    <row r="33282" x14ac:dyDescent="0.55000000000000004"/>
    <row r="33283" x14ac:dyDescent="0.55000000000000004"/>
    <row r="33284" x14ac:dyDescent="0.55000000000000004"/>
    <row r="33285" x14ac:dyDescent="0.55000000000000004"/>
    <row r="33286" x14ac:dyDescent="0.55000000000000004"/>
    <row r="33287" x14ac:dyDescent="0.55000000000000004"/>
    <row r="33288" x14ac:dyDescent="0.55000000000000004"/>
    <row r="33289" x14ac:dyDescent="0.55000000000000004"/>
    <row r="33290" x14ac:dyDescent="0.55000000000000004"/>
    <row r="33291" x14ac:dyDescent="0.55000000000000004"/>
    <row r="33292" x14ac:dyDescent="0.55000000000000004"/>
    <row r="33293" x14ac:dyDescent="0.55000000000000004"/>
    <row r="33294" x14ac:dyDescent="0.55000000000000004"/>
    <row r="33295" x14ac:dyDescent="0.55000000000000004"/>
    <row r="33296" x14ac:dyDescent="0.55000000000000004"/>
    <row r="33297" x14ac:dyDescent="0.55000000000000004"/>
    <row r="33298" x14ac:dyDescent="0.55000000000000004"/>
    <row r="33299" x14ac:dyDescent="0.55000000000000004"/>
    <row r="33300" x14ac:dyDescent="0.55000000000000004"/>
    <row r="33301" x14ac:dyDescent="0.55000000000000004"/>
    <row r="33302" x14ac:dyDescent="0.55000000000000004"/>
    <row r="33303" x14ac:dyDescent="0.55000000000000004"/>
    <row r="33304" x14ac:dyDescent="0.55000000000000004"/>
    <row r="33305" x14ac:dyDescent="0.55000000000000004"/>
    <row r="33306" x14ac:dyDescent="0.55000000000000004"/>
    <row r="33307" x14ac:dyDescent="0.55000000000000004"/>
    <row r="33308" x14ac:dyDescent="0.55000000000000004"/>
    <row r="33309" x14ac:dyDescent="0.55000000000000004"/>
    <row r="33310" x14ac:dyDescent="0.55000000000000004"/>
    <row r="33311" x14ac:dyDescent="0.55000000000000004"/>
    <row r="33312" x14ac:dyDescent="0.55000000000000004"/>
    <row r="33313" x14ac:dyDescent="0.55000000000000004"/>
    <row r="33314" x14ac:dyDescent="0.55000000000000004"/>
    <row r="33315" x14ac:dyDescent="0.55000000000000004"/>
    <row r="33316" x14ac:dyDescent="0.55000000000000004"/>
    <row r="33317" x14ac:dyDescent="0.55000000000000004"/>
    <row r="33318" x14ac:dyDescent="0.55000000000000004"/>
    <row r="33319" x14ac:dyDescent="0.55000000000000004"/>
    <row r="33320" x14ac:dyDescent="0.55000000000000004"/>
    <row r="33321" x14ac:dyDescent="0.55000000000000004"/>
    <row r="33322" x14ac:dyDescent="0.55000000000000004"/>
    <row r="33323" x14ac:dyDescent="0.55000000000000004"/>
    <row r="33324" x14ac:dyDescent="0.55000000000000004"/>
    <row r="33325" x14ac:dyDescent="0.55000000000000004"/>
    <row r="33326" x14ac:dyDescent="0.55000000000000004"/>
    <row r="33327" x14ac:dyDescent="0.55000000000000004"/>
    <row r="33328" x14ac:dyDescent="0.55000000000000004"/>
    <row r="33329" x14ac:dyDescent="0.55000000000000004"/>
    <row r="33330" x14ac:dyDescent="0.55000000000000004"/>
    <row r="33331" x14ac:dyDescent="0.55000000000000004"/>
    <row r="33332" x14ac:dyDescent="0.55000000000000004"/>
    <row r="33333" x14ac:dyDescent="0.55000000000000004"/>
    <row r="33334" x14ac:dyDescent="0.55000000000000004"/>
    <row r="33335" x14ac:dyDescent="0.55000000000000004"/>
    <row r="33336" x14ac:dyDescent="0.55000000000000004"/>
    <row r="33337" x14ac:dyDescent="0.55000000000000004"/>
    <row r="33338" x14ac:dyDescent="0.55000000000000004"/>
    <row r="33339" x14ac:dyDescent="0.55000000000000004"/>
    <row r="33340" x14ac:dyDescent="0.55000000000000004"/>
    <row r="33341" x14ac:dyDescent="0.55000000000000004"/>
    <row r="33342" x14ac:dyDescent="0.55000000000000004"/>
    <row r="33343" x14ac:dyDescent="0.55000000000000004"/>
    <row r="33344" x14ac:dyDescent="0.55000000000000004"/>
    <row r="33345" x14ac:dyDescent="0.55000000000000004"/>
    <row r="33346" x14ac:dyDescent="0.55000000000000004"/>
    <row r="33347" x14ac:dyDescent="0.55000000000000004"/>
    <row r="33348" x14ac:dyDescent="0.55000000000000004"/>
    <row r="33349" x14ac:dyDescent="0.55000000000000004"/>
    <row r="33350" x14ac:dyDescent="0.55000000000000004"/>
    <row r="33351" x14ac:dyDescent="0.55000000000000004"/>
    <row r="33352" x14ac:dyDescent="0.55000000000000004"/>
    <row r="33353" x14ac:dyDescent="0.55000000000000004"/>
    <row r="33354" x14ac:dyDescent="0.55000000000000004"/>
    <row r="33355" x14ac:dyDescent="0.55000000000000004"/>
    <row r="33356" x14ac:dyDescent="0.55000000000000004"/>
    <row r="33357" x14ac:dyDescent="0.55000000000000004"/>
    <row r="33358" x14ac:dyDescent="0.55000000000000004"/>
    <row r="33359" x14ac:dyDescent="0.55000000000000004"/>
    <row r="33360" x14ac:dyDescent="0.55000000000000004"/>
    <row r="33361" x14ac:dyDescent="0.55000000000000004"/>
    <row r="33362" x14ac:dyDescent="0.55000000000000004"/>
    <row r="33363" x14ac:dyDescent="0.55000000000000004"/>
    <row r="33364" x14ac:dyDescent="0.55000000000000004"/>
    <row r="33365" x14ac:dyDescent="0.55000000000000004"/>
    <row r="33366" x14ac:dyDescent="0.55000000000000004"/>
    <row r="33367" x14ac:dyDescent="0.55000000000000004"/>
    <row r="33368" x14ac:dyDescent="0.55000000000000004"/>
    <row r="33369" x14ac:dyDescent="0.55000000000000004"/>
    <row r="33370" x14ac:dyDescent="0.55000000000000004"/>
    <row r="33371" x14ac:dyDescent="0.55000000000000004"/>
    <row r="33372" x14ac:dyDescent="0.55000000000000004"/>
    <row r="33373" x14ac:dyDescent="0.55000000000000004"/>
    <row r="33374" x14ac:dyDescent="0.55000000000000004"/>
    <row r="33375" x14ac:dyDescent="0.55000000000000004"/>
    <row r="33376" x14ac:dyDescent="0.55000000000000004"/>
    <row r="33377" x14ac:dyDescent="0.55000000000000004"/>
    <row r="33378" x14ac:dyDescent="0.55000000000000004"/>
    <row r="33379" x14ac:dyDescent="0.55000000000000004"/>
    <row r="33380" x14ac:dyDescent="0.55000000000000004"/>
    <row r="33381" x14ac:dyDescent="0.55000000000000004"/>
    <row r="33382" x14ac:dyDescent="0.55000000000000004"/>
    <row r="33383" x14ac:dyDescent="0.55000000000000004"/>
    <row r="33384" x14ac:dyDescent="0.55000000000000004"/>
    <row r="33385" x14ac:dyDescent="0.55000000000000004"/>
    <row r="33386" x14ac:dyDescent="0.55000000000000004"/>
    <row r="33387" x14ac:dyDescent="0.55000000000000004"/>
    <row r="33388" x14ac:dyDescent="0.55000000000000004"/>
    <row r="33389" x14ac:dyDescent="0.55000000000000004"/>
    <row r="33390" x14ac:dyDescent="0.55000000000000004"/>
    <row r="33391" x14ac:dyDescent="0.55000000000000004"/>
    <row r="33392" x14ac:dyDescent="0.55000000000000004"/>
    <row r="33393" x14ac:dyDescent="0.55000000000000004"/>
    <row r="33394" x14ac:dyDescent="0.55000000000000004"/>
    <row r="33395" x14ac:dyDescent="0.55000000000000004"/>
    <row r="33396" x14ac:dyDescent="0.55000000000000004"/>
    <row r="33397" x14ac:dyDescent="0.55000000000000004"/>
    <row r="33398" x14ac:dyDescent="0.55000000000000004"/>
    <row r="33399" x14ac:dyDescent="0.55000000000000004"/>
    <row r="33400" x14ac:dyDescent="0.55000000000000004"/>
    <row r="33401" x14ac:dyDescent="0.55000000000000004"/>
    <row r="33402" x14ac:dyDescent="0.55000000000000004"/>
    <row r="33403" x14ac:dyDescent="0.55000000000000004"/>
    <row r="33404" x14ac:dyDescent="0.55000000000000004"/>
    <row r="33405" x14ac:dyDescent="0.55000000000000004"/>
    <row r="33406" x14ac:dyDescent="0.55000000000000004"/>
    <row r="33407" x14ac:dyDescent="0.55000000000000004"/>
    <row r="33408" x14ac:dyDescent="0.55000000000000004"/>
    <row r="33409" x14ac:dyDescent="0.55000000000000004"/>
    <row r="33410" x14ac:dyDescent="0.55000000000000004"/>
    <row r="33411" x14ac:dyDescent="0.55000000000000004"/>
    <row r="33412" x14ac:dyDescent="0.55000000000000004"/>
    <row r="33413" x14ac:dyDescent="0.55000000000000004"/>
    <row r="33414" x14ac:dyDescent="0.55000000000000004"/>
    <row r="33415" x14ac:dyDescent="0.55000000000000004"/>
    <row r="33416" x14ac:dyDescent="0.55000000000000004"/>
    <row r="33417" x14ac:dyDescent="0.55000000000000004"/>
    <row r="33418" x14ac:dyDescent="0.55000000000000004"/>
    <row r="33419" x14ac:dyDescent="0.55000000000000004"/>
    <row r="33420" x14ac:dyDescent="0.55000000000000004"/>
    <row r="33421" x14ac:dyDescent="0.55000000000000004"/>
    <row r="33422" x14ac:dyDescent="0.55000000000000004"/>
    <row r="33423" x14ac:dyDescent="0.55000000000000004"/>
    <row r="33424" x14ac:dyDescent="0.55000000000000004"/>
    <row r="33425" x14ac:dyDescent="0.55000000000000004"/>
    <row r="33426" x14ac:dyDescent="0.55000000000000004"/>
    <row r="33427" x14ac:dyDescent="0.55000000000000004"/>
    <row r="33428" x14ac:dyDescent="0.55000000000000004"/>
    <row r="33429" x14ac:dyDescent="0.55000000000000004"/>
    <row r="33430" x14ac:dyDescent="0.55000000000000004"/>
    <row r="33431" x14ac:dyDescent="0.55000000000000004"/>
    <row r="33432" x14ac:dyDescent="0.55000000000000004"/>
    <row r="33433" x14ac:dyDescent="0.55000000000000004"/>
    <row r="33434" x14ac:dyDescent="0.55000000000000004"/>
    <row r="33435" x14ac:dyDescent="0.55000000000000004"/>
    <row r="33436" x14ac:dyDescent="0.55000000000000004"/>
    <row r="33437" x14ac:dyDescent="0.55000000000000004"/>
    <row r="33438" x14ac:dyDescent="0.55000000000000004"/>
    <row r="33439" x14ac:dyDescent="0.55000000000000004"/>
    <row r="33440" x14ac:dyDescent="0.55000000000000004"/>
    <row r="33441" x14ac:dyDescent="0.55000000000000004"/>
    <row r="33442" x14ac:dyDescent="0.55000000000000004"/>
    <row r="33443" x14ac:dyDescent="0.55000000000000004"/>
    <row r="33444" x14ac:dyDescent="0.55000000000000004"/>
    <row r="33445" x14ac:dyDescent="0.55000000000000004"/>
    <row r="33446" x14ac:dyDescent="0.55000000000000004"/>
    <row r="33447" x14ac:dyDescent="0.55000000000000004"/>
    <row r="33448" x14ac:dyDescent="0.55000000000000004"/>
    <row r="33449" x14ac:dyDescent="0.55000000000000004"/>
    <row r="33450" x14ac:dyDescent="0.55000000000000004"/>
    <row r="33451" x14ac:dyDescent="0.55000000000000004"/>
    <row r="33452" x14ac:dyDescent="0.55000000000000004"/>
    <row r="33453" x14ac:dyDescent="0.55000000000000004"/>
    <row r="33454" x14ac:dyDescent="0.55000000000000004"/>
    <row r="33455" x14ac:dyDescent="0.55000000000000004"/>
    <row r="33456" x14ac:dyDescent="0.55000000000000004"/>
    <row r="33457" x14ac:dyDescent="0.55000000000000004"/>
    <row r="33458" x14ac:dyDescent="0.55000000000000004"/>
    <row r="33459" x14ac:dyDescent="0.55000000000000004"/>
    <row r="33460" x14ac:dyDescent="0.55000000000000004"/>
    <row r="33461" x14ac:dyDescent="0.55000000000000004"/>
    <row r="33462" x14ac:dyDescent="0.55000000000000004"/>
    <row r="33463" x14ac:dyDescent="0.55000000000000004"/>
    <row r="33464" x14ac:dyDescent="0.55000000000000004"/>
    <row r="33465" x14ac:dyDescent="0.55000000000000004"/>
    <row r="33466" x14ac:dyDescent="0.55000000000000004"/>
    <row r="33467" x14ac:dyDescent="0.55000000000000004"/>
    <row r="33468" x14ac:dyDescent="0.55000000000000004"/>
    <row r="33469" x14ac:dyDescent="0.55000000000000004"/>
    <row r="33470" x14ac:dyDescent="0.55000000000000004"/>
    <row r="33471" x14ac:dyDescent="0.55000000000000004"/>
    <row r="33472" x14ac:dyDescent="0.55000000000000004"/>
    <row r="33473" x14ac:dyDescent="0.55000000000000004"/>
    <row r="33474" x14ac:dyDescent="0.55000000000000004"/>
    <row r="33475" x14ac:dyDescent="0.55000000000000004"/>
    <row r="33476" x14ac:dyDescent="0.55000000000000004"/>
    <row r="33477" x14ac:dyDescent="0.55000000000000004"/>
    <row r="33478" x14ac:dyDescent="0.55000000000000004"/>
    <row r="33479" x14ac:dyDescent="0.55000000000000004"/>
    <row r="33480" x14ac:dyDescent="0.55000000000000004"/>
    <row r="33481" x14ac:dyDescent="0.55000000000000004"/>
    <row r="33482" x14ac:dyDescent="0.55000000000000004"/>
    <row r="33483" x14ac:dyDescent="0.55000000000000004"/>
    <row r="33484" x14ac:dyDescent="0.55000000000000004"/>
    <row r="33485" x14ac:dyDescent="0.55000000000000004"/>
    <row r="33486" x14ac:dyDescent="0.55000000000000004"/>
    <row r="33487" x14ac:dyDescent="0.55000000000000004"/>
    <row r="33488" x14ac:dyDescent="0.55000000000000004"/>
    <row r="33489" x14ac:dyDescent="0.55000000000000004"/>
    <row r="33490" x14ac:dyDescent="0.55000000000000004"/>
    <row r="33491" x14ac:dyDescent="0.55000000000000004"/>
    <row r="33492" x14ac:dyDescent="0.55000000000000004"/>
    <row r="33493" x14ac:dyDescent="0.55000000000000004"/>
    <row r="33494" x14ac:dyDescent="0.55000000000000004"/>
    <row r="33495" x14ac:dyDescent="0.55000000000000004"/>
    <row r="33496" x14ac:dyDescent="0.55000000000000004"/>
    <row r="33497" x14ac:dyDescent="0.55000000000000004"/>
    <row r="33498" x14ac:dyDescent="0.55000000000000004"/>
    <row r="33499" x14ac:dyDescent="0.55000000000000004"/>
    <row r="33500" x14ac:dyDescent="0.55000000000000004"/>
    <row r="33501" x14ac:dyDescent="0.55000000000000004"/>
    <row r="33502" x14ac:dyDescent="0.55000000000000004"/>
    <row r="33503" x14ac:dyDescent="0.55000000000000004"/>
    <row r="33504" x14ac:dyDescent="0.55000000000000004"/>
    <row r="33505" x14ac:dyDescent="0.55000000000000004"/>
    <row r="33506" x14ac:dyDescent="0.55000000000000004"/>
    <row r="33507" x14ac:dyDescent="0.55000000000000004"/>
    <row r="33508" x14ac:dyDescent="0.55000000000000004"/>
    <row r="33509" x14ac:dyDescent="0.55000000000000004"/>
    <row r="33510" x14ac:dyDescent="0.55000000000000004"/>
    <row r="33511" x14ac:dyDescent="0.55000000000000004"/>
    <row r="33512" x14ac:dyDescent="0.55000000000000004"/>
    <row r="33513" x14ac:dyDescent="0.55000000000000004"/>
    <row r="33514" x14ac:dyDescent="0.55000000000000004"/>
    <row r="33515" x14ac:dyDescent="0.55000000000000004"/>
    <row r="33516" x14ac:dyDescent="0.55000000000000004"/>
    <row r="33517" x14ac:dyDescent="0.55000000000000004"/>
    <row r="33518" x14ac:dyDescent="0.55000000000000004"/>
    <row r="33519" x14ac:dyDescent="0.55000000000000004"/>
    <row r="33520" x14ac:dyDescent="0.55000000000000004"/>
    <row r="33521" x14ac:dyDescent="0.55000000000000004"/>
    <row r="33522" x14ac:dyDescent="0.55000000000000004"/>
    <row r="33523" x14ac:dyDescent="0.55000000000000004"/>
    <row r="33524" x14ac:dyDescent="0.55000000000000004"/>
    <row r="33525" x14ac:dyDescent="0.55000000000000004"/>
    <row r="33526" x14ac:dyDescent="0.55000000000000004"/>
    <row r="33527" x14ac:dyDescent="0.55000000000000004"/>
    <row r="33528" x14ac:dyDescent="0.55000000000000004"/>
    <row r="33529" x14ac:dyDescent="0.55000000000000004"/>
    <row r="33530" x14ac:dyDescent="0.55000000000000004"/>
    <row r="33531" x14ac:dyDescent="0.55000000000000004"/>
    <row r="33532" x14ac:dyDescent="0.55000000000000004"/>
    <row r="33533" x14ac:dyDescent="0.55000000000000004"/>
    <row r="33534" x14ac:dyDescent="0.55000000000000004"/>
    <row r="33535" x14ac:dyDescent="0.55000000000000004"/>
    <row r="33536" x14ac:dyDescent="0.55000000000000004"/>
    <row r="33537" x14ac:dyDescent="0.55000000000000004"/>
    <row r="33538" x14ac:dyDescent="0.55000000000000004"/>
    <row r="33539" x14ac:dyDescent="0.55000000000000004"/>
    <row r="33540" x14ac:dyDescent="0.55000000000000004"/>
    <row r="33541" x14ac:dyDescent="0.55000000000000004"/>
    <row r="33542" x14ac:dyDescent="0.55000000000000004"/>
    <row r="33543" x14ac:dyDescent="0.55000000000000004"/>
    <row r="33544" x14ac:dyDescent="0.55000000000000004"/>
    <row r="33545" x14ac:dyDescent="0.55000000000000004"/>
    <row r="33546" x14ac:dyDescent="0.55000000000000004"/>
    <row r="33547" x14ac:dyDescent="0.55000000000000004"/>
    <row r="33548" x14ac:dyDescent="0.55000000000000004"/>
    <row r="33549" x14ac:dyDescent="0.55000000000000004"/>
    <row r="33550" x14ac:dyDescent="0.55000000000000004"/>
    <row r="33551" x14ac:dyDescent="0.55000000000000004"/>
    <row r="33552" x14ac:dyDescent="0.55000000000000004"/>
    <row r="33553" x14ac:dyDescent="0.55000000000000004"/>
    <row r="33554" x14ac:dyDescent="0.55000000000000004"/>
    <row r="33555" x14ac:dyDescent="0.55000000000000004"/>
    <row r="33556" x14ac:dyDescent="0.55000000000000004"/>
    <row r="33557" x14ac:dyDescent="0.55000000000000004"/>
    <row r="33558" x14ac:dyDescent="0.55000000000000004"/>
    <row r="33559" x14ac:dyDescent="0.55000000000000004"/>
    <row r="33560" x14ac:dyDescent="0.55000000000000004"/>
    <row r="33561" x14ac:dyDescent="0.55000000000000004"/>
    <row r="33562" x14ac:dyDescent="0.55000000000000004"/>
    <row r="33563" x14ac:dyDescent="0.55000000000000004"/>
    <row r="33564" x14ac:dyDescent="0.55000000000000004"/>
    <row r="33565" x14ac:dyDescent="0.55000000000000004"/>
    <row r="33566" x14ac:dyDescent="0.55000000000000004"/>
    <row r="33567" x14ac:dyDescent="0.55000000000000004"/>
    <row r="33568" x14ac:dyDescent="0.55000000000000004"/>
    <row r="33569" x14ac:dyDescent="0.55000000000000004"/>
    <row r="33570" x14ac:dyDescent="0.55000000000000004"/>
    <row r="33571" x14ac:dyDescent="0.55000000000000004"/>
    <row r="33572" x14ac:dyDescent="0.55000000000000004"/>
    <row r="33573" x14ac:dyDescent="0.55000000000000004"/>
    <row r="33574" x14ac:dyDescent="0.55000000000000004"/>
    <row r="33575" x14ac:dyDescent="0.55000000000000004"/>
    <row r="33576" x14ac:dyDescent="0.55000000000000004"/>
    <row r="33577" x14ac:dyDescent="0.55000000000000004"/>
    <row r="33578" x14ac:dyDescent="0.55000000000000004"/>
    <row r="33579" x14ac:dyDescent="0.55000000000000004"/>
    <row r="33580" x14ac:dyDescent="0.55000000000000004"/>
    <row r="33581" x14ac:dyDescent="0.55000000000000004"/>
    <row r="33582" x14ac:dyDescent="0.55000000000000004"/>
    <row r="33583" x14ac:dyDescent="0.55000000000000004"/>
    <row r="33584" x14ac:dyDescent="0.55000000000000004"/>
    <row r="33585" x14ac:dyDescent="0.55000000000000004"/>
    <row r="33586" x14ac:dyDescent="0.55000000000000004"/>
    <row r="33587" x14ac:dyDescent="0.55000000000000004"/>
    <row r="33588" x14ac:dyDescent="0.55000000000000004"/>
    <row r="33589" x14ac:dyDescent="0.55000000000000004"/>
    <row r="33590" x14ac:dyDescent="0.55000000000000004"/>
    <row r="33591" x14ac:dyDescent="0.55000000000000004"/>
    <row r="33592" x14ac:dyDescent="0.55000000000000004"/>
    <row r="33593" x14ac:dyDescent="0.55000000000000004"/>
    <row r="33594" x14ac:dyDescent="0.55000000000000004"/>
    <row r="33595" x14ac:dyDescent="0.55000000000000004"/>
    <row r="33596" x14ac:dyDescent="0.55000000000000004"/>
    <row r="33597" x14ac:dyDescent="0.55000000000000004"/>
    <row r="33598" x14ac:dyDescent="0.55000000000000004"/>
    <row r="33599" x14ac:dyDescent="0.55000000000000004"/>
    <row r="33600" x14ac:dyDescent="0.55000000000000004"/>
    <row r="33601" x14ac:dyDescent="0.55000000000000004"/>
    <row r="33602" x14ac:dyDescent="0.55000000000000004"/>
    <row r="33603" x14ac:dyDescent="0.55000000000000004"/>
    <row r="33604" x14ac:dyDescent="0.55000000000000004"/>
    <row r="33605" x14ac:dyDescent="0.55000000000000004"/>
    <row r="33606" x14ac:dyDescent="0.55000000000000004"/>
    <row r="33607" x14ac:dyDescent="0.55000000000000004"/>
    <row r="33608" x14ac:dyDescent="0.55000000000000004"/>
    <row r="33609" x14ac:dyDescent="0.55000000000000004"/>
    <row r="33610" x14ac:dyDescent="0.55000000000000004"/>
    <row r="33611" x14ac:dyDescent="0.55000000000000004"/>
    <row r="33612" x14ac:dyDescent="0.55000000000000004"/>
    <row r="33613" x14ac:dyDescent="0.55000000000000004"/>
    <row r="33614" x14ac:dyDescent="0.55000000000000004"/>
    <row r="33615" x14ac:dyDescent="0.55000000000000004"/>
    <row r="33616" x14ac:dyDescent="0.55000000000000004"/>
    <row r="33617" x14ac:dyDescent="0.55000000000000004"/>
    <row r="33618" x14ac:dyDescent="0.55000000000000004"/>
    <row r="33619" x14ac:dyDescent="0.55000000000000004"/>
    <row r="33620" x14ac:dyDescent="0.55000000000000004"/>
    <row r="33621" x14ac:dyDescent="0.55000000000000004"/>
    <row r="33622" x14ac:dyDescent="0.55000000000000004"/>
    <row r="33623" x14ac:dyDescent="0.55000000000000004"/>
    <row r="33624" x14ac:dyDescent="0.55000000000000004"/>
    <row r="33625" x14ac:dyDescent="0.55000000000000004"/>
    <row r="33626" x14ac:dyDescent="0.55000000000000004"/>
    <row r="33627" x14ac:dyDescent="0.55000000000000004"/>
    <row r="33628" x14ac:dyDescent="0.55000000000000004"/>
    <row r="33629" x14ac:dyDescent="0.55000000000000004"/>
    <row r="33630" x14ac:dyDescent="0.55000000000000004"/>
    <row r="33631" x14ac:dyDescent="0.55000000000000004"/>
    <row r="33632" x14ac:dyDescent="0.55000000000000004"/>
    <row r="33633" x14ac:dyDescent="0.55000000000000004"/>
    <row r="33634" x14ac:dyDescent="0.55000000000000004"/>
    <row r="33635" x14ac:dyDescent="0.55000000000000004"/>
    <row r="33636" x14ac:dyDescent="0.55000000000000004"/>
    <row r="33637" x14ac:dyDescent="0.55000000000000004"/>
    <row r="33638" x14ac:dyDescent="0.55000000000000004"/>
    <row r="33639" x14ac:dyDescent="0.55000000000000004"/>
    <row r="33640" x14ac:dyDescent="0.55000000000000004"/>
    <row r="33641" x14ac:dyDescent="0.55000000000000004"/>
    <row r="33642" x14ac:dyDescent="0.55000000000000004"/>
    <row r="33643" x14ac:dyDescent="0.55000000000000004"/>
    <row r="33644" x14ac:dyDescent="0.55000000000000004"/>
    <row r="33645" x14ac:dyDescent="0.55000000000000004"/>
    <row r="33646" x14ac:dyDescent="0.55000000000000004"/>
    <row r="33647" x14ac:dyDescent="0.55000000000000004"/>
    <row r="33648" x14ac:dyDescent="0.55000000000000004"/>
    <row r="33649" x14ac:dyDescent="0.55000000000000004"/>
    <row r="33650" x14ac:dyDescent="0.55000000000000004"/>
    <row r="33651" x14ac:dyDescent="0.55000000000000004"/>
    <row r="33652" x14ac:dyDescent="0.55000000000000004"/>
    <row r="33653" x14ac:dyDescent="0.55000000000000004"/>
    <row r="33654" x14ac:dyDescent="0.55000000000000004"/>
    <row r="33655" x14ac:dyDescent="0.55000000000000004"/>
    <row r="33656" x14ac:dyDescent="0.55000000000000004"/>
    <row r="33657" x14ac:dyDescent="0.55000000000000004"/>
    <row r="33658" x14ac:dyDescent="0.55000000000000004"/>
    <row r="33659" x14ac:dyDescent="0.55000000000000004"/>
    <row r="33660" x14ac:dyDescent="0.55000000000000004"/>
    <row r="33661" x14ac:dyDescent="0.55000000000000004"/>
    <row r="33662" x14ac:dyDescent="0.55000000000000004"/>
    <row r="33663" x14ac:dyDescent="0.55000000000000004"/>
    <row r="33664" x14ac:dyDescent="0.55000000000000004"/>
    <row r="33665" x14ac:dyDescent="0.55000000000000004"/>
    <row r="33666" x14ac:dyDescent="0.55000000000000004"/>
    <row r="33667" x14ac:dyDescent="0.55000000000000004"/>
    <row r="33668" x14ac:dyDescent="0.55000000000000004"/>
    <row r="33669" x14ac:dyDescent="0.55000000000000004"/>
    <row r="33670" x14ac:dyDescent="0.55000000000000004"/>
    <row r="33671" x14ac:dyDescent="0.55000000000000004"/>
    <row r="33672" x14ac:dyDescent="0.55000000000000004"/>
    <row r="33673" x14ac:dyDescent="0.55000000000000004"/>
    <row r="33674" x14ac:dyDescent="0.55000000000000004"/>
    <row r="33675" x14ac:dyDescent="0.55000000000000004"/>
    <row r="33676" x14ac:dyDescent="0.55000000000000004"/>
    <row r="33677" x14ac:dyDescent="0.55000000000000004"/>
    <row r="33678" x14ac:dyDescent="0.55000000000000004"/>
    <row r="33679" x14ac:dyDescent="0.55000000000000004"/>
    <row r="33680" x14ac:dyDescent="0.55000000000000004"/>
    <row r="33681" x14ac:dyDescent="0.55000000000000004"/>
    <row r="33682" x14ac:dyDescent="0.55000000000000004"/>
    <row r="33683" x14ac:dyDescent="0.55000000000000004"/>
    <row r="33684" x14ac:dyDescent="0.55000000000000004"/>
    <row r="33685" x14ac:dyDescent="0.55000000000000004"/>
    <row r="33686" x14ac:dyDescent="0.55000000000000004"/>
    <row r="33687" x14ac:dyDescent="0.55000000000000004"/>
    <row r="33688" x14ac:dyDescent="0.55000000000000004"/>
    <row r="33689" x14ac:dyDescent="0.55000000000000004"/>
    <row r="33690" x14ac:dyDescent="0.55000000000000004"/>
    <row r="33691" x14ac:dyDescent="0.55000000000000004"/>
    <row r="33692" x14ac:dyDescent="0.55000000000000004"/>
    <row r="33693" x14ac:dyDescent="0.55000000000000004"/>
    <row r="33694" x14ac:dyDescent="0.55000000000000004"/>
    <row r="33695" x14ac:dyDescent="0.55000000000000004"/>
    <row r="33696" x14ac:dyDescent="0.55000000000000004"/>
    <row r="33697" x14ac:dyDescent="0.55000000000000004"/>
    <row r="33698" x14ac:dyDescent="0.55000000000000004"/>
    <row r="33699" x14ac:dyDescent="0.55000000000000004"/>
    <row r="33700" x14ac:dyDescent="0.55000000000000004"/>
    <row r="33701" x14ac:dyDescent="0.55000000000000004"/>
    <row r="33702" x14ac:dyDescent="0.55000000000000004"/>
    <row r="33703" x14ac:dyDescent="0.55000000000000004"/>
    <row r="33704" x14ac:dyDescent="0.55000000000000004"/>
    <row r="33705" x14ac:dyDescent="0.55000000000000004"/>
    <row r="33706" x14ac:dyDescent="0.55000000000000004"/>
    <row r="33707" x14ac:dyDescent="0.55000000000000004"/>
    <row r="33708" x14ac:dyDescent="0.55000000000000004"/>
    <row r="33709" x14ac:dyDescent="0.55000000000000004"/>
    <row r="33710" x14ac:dyDescent="0.55000000000000004"/>
    <row r="33711" x14ac:dyDescent="0.55000000000000004"/>
    <row r="33712" x14ac:dyDescent="0.55000000000000004"/>
    <row r="33713" x14ac:dyDescent="0.55000000000000004"/>
    <row r="33714" x14ac:dyDescent="0.55000000000000004"/>
    <row r="33715" x14ac:dyDescent="0.55000000000000004"/>
    <row r="33716" x14ac:dyDescent="0.55000000000000004"/>
    <row r="33717" x14ac:dyDescent="0.55000000000000004"/>
    <row r="33718" x14ac:dyDescent="0.55000000000000004"/>
    <row r="33719" x14ac:dyDescent="0.55000000000000004"/>
    <row r="33720" x14ac:dyDescent="0.55000000000000004"/>
    <row r="33721" x14ac:dyDescent="0.55000000000000004"/>
    <row r="33722" x14ac:dyDescent="0.55000000000000004"/>
    <row r="33723" x14ac:dyDescent="0.55000000000000004"/>
    <row r="33724" x14ac:dyDescent="0.55000000000000004"/>
    <row r="33725" x14ac:dyDescent="0.55000000000000004"/>
    <row r="33726" x14ac:dyDescent="0.55000000000000004"/>
    <row r="33727" x14ac:dyDescent="0.55000000000000004"/>
    <row r="33728" x14ac:dyDescent="0.55000000000000004"/>
    <row r="33729" x14ac:dyDescent="0.55000000000000004"/>
    <row r="33730" x14ac:dyDescent="0.55000000000000004"/>
    <row r="33731" x14ac:dyDescent="0.55000000000000004"/>
    <row r="33732" x14ac:dyDescent="0.55000000000000004"/>
    <row r="33733" x14ac:dyDescent="0.55000000000000004"/>
    <row r="33734" x14ac:dyDescent="0.55000000000000004"/>
    <row r="33735" x14ac:dyDescent="0.55000000000000004"/>
    <row r="33736" x14ac:dyDescent="0.55000000000000004"/>
    <row r="33737" x14ac:dyDescent="0.55000000000000004"/>
    <row r="33738" x14ac:dyDescent="0.55000000000000004"/>
    <row r="33739" x14ac:dyDescent="0.55000000000000004"/>
    <row r="33740" x14ac:dyDescent="0.55000000000000004"/>
    <row r="33741" x14ac:dyDescent="0.55000000000000004"/>
    <row r="33742" x14ac:dyDescent="0.55000000000000004"/>
    <row r="33743" x14ac:dyDescent="0.55000000000000004"/>
    <row r="33744" x14ac:dyDescent="0.55000000000000004"/>
    <row r="33745" x14ac:dyDescent="0.55000000000000004"/>
    <row r="33746" x14ac:dyDescent="0.55000000000000004"/>
    <row r="33747" x14ac:dyDescent="0.55000000000000004"/>
    <row r="33748" x14ac:dyDescent="0.55000000000000004"/>
    <row r="33749" x14ac:dyDescent="0.55000000000000004"/>
    <row r="33750" x14ac:dyDescent="0.55000000000000004"/>
    <row r="33751" x14ac:dyDescent="0.55000000000000004"/>
    <row r="33752" x14ac:dyDescent="0.55000000000000004"/>
    <row r="33753" x14ac:dyDescent="0.55000000000000004"/>
    <row r="33754" x14ac:dyDescent="0.55000000000000004"/>
    <row r="33755" x14ac:dyDescent="0.55000000000000004"/>
    <row r="33756" x14ac:dyDescent="0.55000000000000004"/>
    <row r="33757" x14ac:dyDescent="0.55000000000000004"/>
    <row r="33758" x14ac:dyDescent="0.55000000000000004"/>
    <row r="33759" x14ac:dyDescent="0.55000000000000004"/>
    <row r="33760" x14ac:dyDescent="0.55000000000000004"/>
    <row r="33761" x14ac:dyDescent="0.55000000000000004"/>
    <row r="33762" x14ac:dyDescent="0.55000000000000004"/>
    <row r="33763" x14ac:dyDescent="0.55000000000000004"/>
    <row r="33764" x14ac:dyDescent="0.55000000000000004"/>
    <row r="33765" x14ac:dyDescent="0.55000000000000004"/>
    <row r="33766" x14ac:dyDescent="0.55000000000000004"/>
    <row r="33767" x14ac:dyDescent="0.55000000000000004"/>
    <row r="33768" x14ac:dyDescent="0.55000000000000004"/>
    <row r="33769" x14ac:dyDescent="0.55000000000000004"/>
    <row r="33770" x14ac:dyDescent="0.55000000000000004"/>
    <row r="33771" x14ac:dyDescent="0.55000000000000004"/>
    <row r="33772" x14ac:dyDescent="0.55000000000000004"/>
    <row r="33773" x14ac:dyDescent="0.55000000000000004"/>
    <row r="33774" x14ac:dyDescent="0.55000000000000004"/>
    <row r="33775" x14ac:dyDescent="0.55000000000000004"/>
    <row r="33776" x14ac:dyDescent="0.55000000000000004"/>
    <row r="33777" x14ac:dyDescent="0.55000000000000004"/>
    <row r="33778" x14ac:dyDescent="0.55000000000000004"/>
    <row r="33779" x14ac:dyDescent="0.55000000000000004"/>
    <row r="33780" x14ac:dyDescent="0.55000000000000004"/>
    <row r="33781" x14ac:dyDescent="0.55000000000000004"/>
    <row r="33782" x14ac:dyDescent="0.55000000000000004"/>
    <row r="33783" x14ac:dyDescent="0.55000000000000004"/>
    <row r="33784" x14ac:dyDescent="0.55000000000000004"/>
    <row r="33785" x14ac:dyDescent="0.55000000000000004"/>
    <row r="33786" x14ac:dyDescent="0.55000000000000004"/>
    <row r="33787" x14ac:dyDescent="0.55000000000000004"/>
    <row r="33788" x14ac:dyDescent="0.55000000000000004"/>
    <row r="33789" x14ac:dyDescent="0.55000000000000004"/>
    <row r="33790" x14ac:dyDescent="0.55000000000000004"/>
    <row r="33791" x14ac:dyDescent="0.55000000000000004"/>
    <row r="33792" x14ac:dyDescent="0.55000000000000004"/>
    <row r="33793" x14ac:dyDescent="0.55000000000000004"/>
    <row r="33794" x14ac:dyDescent="0.55000000000000004"/>
    <row r="33795" x14ac:dyDescent="0.55000000000000004"/>
    <row r="33796" x14ac:dyDescent="0.55000000000000004"/>
    <row r="33797" x14ac:dyDescent="0.55000000000000004"/>
    <row r="33798" x14ac:dyDescent="0.55000000000000004"/>
    <row r="33799" x14ac:dyDescent="0.55000000000000004"/>
    <row r="33800" x14ac:dyDescent="0.55000000000000004"/>
    <row r="33801" x14ac:dyDescent="0.55000000000000004"/>
    <row r="33802" x14ac:dyDescent="0.55000000000000004"/>
    <row r="33803" x14ac:dyDescent="0.55000000000000004"/>
    <row r="33804" x14ac:dyDescent="0.55000000000000004"/>
    <row r="33805" x14ac:dyDescent="0.55000000000000004"/>
    <row r="33806" x14ac:dyDescent="0.55000000000000004"/>
    <row r="33807" x14ac:dyDescent="0.55000000000000004"/>
    <row r="33808" x14ac:dyDescent="0.55000000000000004"/>
    <row r="33809" x14ac:dyDescent="0.55000000000000004"/>
    <row r="33810" x14ac:dyDescent="0.55000000000000004"/>
    <row r="33811" x14ac:dyDescent="0.55000000000000004"/>
    <row r="33812" x14ac:dyDescent="0.55000000000000004"/>
    <row r="33813" x14ac:dyDescent="0.55000000000000004"/>
    <row r="33814" x14ac:dyDescent="0.55000000000000004"/>
    <row r="33815" x14ac:dyDescent="0.55000000000000004"/>
    <row r="33816" x14ac:dyDescent="0.55000000000000004"/>
    <row r="33817" x14ac:dyDescent="0.55000000000000004"/>
    <row r="33818" x14ac:dyDescent="0.55000000000000004"/>
    <row r="33819" x14ac:dyDescent="0.55000000000000004"/>
    <row r="33820" x14ac:dyDescent="0.55000000000000004"/>
    <row r="33821" x14ac:dyDescent="0.55000000000000004"/>
    <row r="33822" x14ac:dyDescent="0.55000000000000004"/>
    <row r="33823" x14ac:dyDescent="0.55000000000000004"/>
    <row r="33824" x14ac:dyDescent="0.55000000000000004"/>
    <row r="33825" x14ac:dyDescent="0.55000000000000004"/>
    <row r="33826" x14ac:dyDescent="0.55000000000000004"/>
    <row r="33827" x14ac:dyDescent="0.55000000000000004"/>
    <row r="33828" x14ac:dyDescent="0.55000000000000004"/>
    <row r="33829" x14ac:dyDescent="0.55000000000000004"/>
    <row r="33830" x14ac:dyDescent="0.55000000000000004"/>
    <row r="33831" x14ac:dyDescent="0.55000000000000004"/>
    <row r="33832" x14ac:dyDescent="0.55000000000000004"/>
    <row r="33833" x14ac:dyDescent="0.55000000000000004"/>
    <row r="33834" x14ac:dyDescent="0.55000000000000004"/>
    <row r="33835" x14ac:dyDescent="0.55000000000000004"/>
    <row r="33836" x14ac:dyDescent="0.55000000000000004"/>
    <row r="33837" x14ac:dyDescent="0.55000000000000004"/>
    <row r="33838" x14ac:dyDescent="0.55000000000000004"/>
    <row r="33839" x14ac:dyDescent="0.55000000000000004"/>
    <row r="33840" x14ac:dyDescent="0.55000000000000004"/>
    <row r="33841" x14ac:dyDescent="0.55000000000000004"/>
    <row r="33842" x14ac:dyDescent="0.55000000000000004"/>
    <row r="33843" x14ac:dyDescent="0.55000000000000004"/>
    <row r="33844" x14ac:dyDescent="0.55000000000000004"/>
    <row r="33845" x14ac:dyDescent="0.55000000000000004"/>
    <row r="33846" x14ac:dyDescent="0.55000000000000004"/>
    <row r="33847" x14ac:dyDescent="0.55000000000000004"/>
    <row r="33848" x14ac:dyDescent="0.55000000000000004"/>
    <row r="33849" x14ac:dyDescent="0.55000000000000004"/>
    <row r="33850" x14ac:dyDescent="0.55000000000000004"/>
    <row r="33851" x14ac:dyDescent="0.55000000000000004"/>
    <row r="33852" x14ac:dyDescent="0.55000000000000004"/>
    <row r="33853" x14ac:dyDescent="0.55000000000000004"/>
    <row r="33854" x14ac:dyDescent="0.55000000000000004"/>
    <row r="33855" x14ac:dyDescent="0.55000000000000004"/>
    <row r="33856" x14ac:dyDescent="0.55000000000000004"/>
    <row r="33857" x14ac:dyDescent="0.55000000000000004"/>
    <row r="33858" x14ac:dyDescent="0.55000000000000004"/>
    <row r="33859" x14ac:dyDescent="0.55000000000000004"/>
    <row r="33860" x14ac:dyDescent="0.55000000000000004"/>
    <row r="33861" x14ac:dyDescent="0.55000000000000004"/>
    <row r="33862" x14ac:dyDescent="0.55000000000000004"/>
    <row r="33863" x14ac:dyDescent="0.55000000000000004"/>
    <row r="33864" x14ac:dyDescent="0.55000000000000004"/>
    <row r="33865" x14ac:dyDescent="0.55000000000000004"/>
    <row r="33866" x14ac:dyDescent="0.55000000000000004"/>
    <row r="33867" x14ac:dyDescent="0.55000000000000004"/>
    <row r="33868" x14ac:dyDescent="0.55000000000000004"/>
    <row r="33869" x14ac:dyDescent="0.55000000000000004"/>
    <row r="33870" x14ac:dyDescent="0.55000000000000004"/>
    <row r="33871" x14ac:dyDescent="0.55000000000000004"/>
    <row r="33872" x14ac:dyDescent="0.55000000000000004"/>
    <row r="33873" x14ac:dyDescent="0.55000000000000004"/>
    <row r="33874" x14ac:dyDescent="0.55000000000000004"/>
    <row r="33875" x14ac:dyDescent="0.55000000000000004"/>
    <row r="33876" x14ac:dyDescent="0.55000000000000004"/>
    <row r="33877" x14ac:dyDescent="0.55000000000000004"/>
    <row r="33878" x14ac:dyDescent="0.55000000000000004"/>
    <row r="33879" x14ac:dyDescent="0.55000000000000004"/>
    <row r="33880" x14ac:dyDescent="0.55000000000000004"/>
    <row r="33881" x14ac:dyDescent="0.55000000000000004"/>
    <row r="33882" x14ac:dyDescent="0.55000000000000004"/>
    <row r="33883" x14ac:dyDescent="0.55000000000000004"/>
    <row r="33884" x14ac:dyDescent="0.55000000000000004"/>
    <row r="33885" x14ac:dyDescent="0.55000000000000004"/>
    <row r="33886" x14ac:dyDescent="0.55000000000000004"/>
    <row r="33887" x14ac:dyDescent="0.55000000000000004"/>
    <row r="33888" x14ac:dyDescent="0.55000000000000004"/>
    <row r="33889" x14ac:dyDescent="0.55000000000000004"/>
    <row r="33890" x14ac:dyDescent="0.55000000000000004"/>
    <row r="33891" x14ac:dyDescent="0.55000000000000004"/>
    <row r="33892" x14ac:dyDescent="0.55000000000000004"/>
    <row r="33893" x14ac:dyDescent="0.55000000000000004"/>
    <row r="33894" x14ac:dyDescent="0.55000000000000004"/>
    <row r="33895" x14ac:dyDescent="0.55000000000000004"/>
    <row r="33896" x14ac:dyDescent="0.55000000000000004"/>
    <row r="33897" x14ac:dyDescent="0.55000000000000004"/>
    <row r="33898" x14ac:dyDescent="0.55000000000000004"/>
    <row r="33899" x14ac:dyDescent="0.55000000000000004"/>
    <row r="33900" x14ac:dyDescent="0.55000000000000004"/>
    <row r="33901" x14ac:dyDescent="0.55000000000000004"/>
    <row r="33902" x14ac:dyDescent="0.55000000000000004"/>
    <row r="33903" x14ac:dyDescent="0.55000000000000004"/>
    <row r="33904" x14ac:dyDescent="0.55000000000000004"/>
    <row r="33905" x14ac:dyDescent="0.55000000000000004"/>
    <row r="33906" x14ac:dyDescent="0.55000000000000004"/>
    <row r="33907" x14ac:dyDescent="0.55000000000000004"/>
    <row r="33908" x14ac:dyDescent="0.55000000000000004"/>
    <row r="33909" x14ac:dyDescent="0.55000000000000004"/>
    <row r="33910" x14ac:dyDescent="0.55000000000000004"/>
    <row r="33911" x14ac:dyDescent="0.55000000000000004"/>
    <row r="33912" x14ac:dyDescent="0.55000000000000004"/>
    <row r="33913" x14ac:dyDescent="0.55000000000000004"/>
    <row r="33914" x14ac:dyDescent="0.55000000000000004"/>
    <row r="33915" x14ac:dyDescent="0.55000000000000004"/>
    <row r="33916" x14ac:dyDescent="0.55000000000000004"/>
    <row r="33917" x14ac:dyDescent="0.55000000000000004"/>
    <row r="33918" x14ac:dyDescent="0.55000000000000004"/>
    <row r="33919" x14ac:dyDescent="0.55000000000000004"/>
    <row r="33920" x14ac:dyDescent="0.55000000000000004"/>
    <row r="33921" x14ac:dyDescent="0.55000000000000004"/>
    <row r="33922" x14ac:dyDescent="0.55000000000000004"/>
    <row r="33923" x14ac:dyDescent="0.55000000000000004"/>
    <row r="33924" x14ac:dyDescent="0.55000000000000004"/>
    <row r="33925" x14ac:dyDescent="0.55000000000000004"/>
    <row r="33926" x14ac:dyDescent="0.55000000000000004"/>
    <row r="33927" x14ac:dyDescent="0.55000000000000004"/>
    <row r="33928" x14ac:dyDescent="0.55000000000000004"/>
    <row r="33929" x14ac:dyDescent="0.55000000000000004"/>
    <row r="33930" x14ac:dyDescent="0.55000000000000004"/>
    <row r="33931" x14ac:dyDescent="0.55000000000000004"/>
    <row r="33932" x14ac:dyDescent="0.55000000000000004"/>
    <row r="33933" x14ac:dyDescent="0.55000000000000004"/>
    <row r="33934" x14ac:dyDescent="0.55000000000000004"/>
    <row r="33935" x14ac:dyDescent="0.55000000000000004"/>
    <row r="33936" x14ac:dyDescent="0.55000000000000004"/>
    <row r="33937" x14ac:dyDescent="0.55000000000000004"/>
    <row r="33938" x14ac:dyDescent="0.55000000000000004"/>
    <row r="33939" x14ac:dyDescent="0.55000000000000004"/>
    <row r="33940" x14ac:dyDescent="0.55000000000000004"/>
    <row r="33941" x14ac:dyDescent="0.55000000000000004"/>
    <row r="33942" x14ac:dyDescent="0.55000000000000004"/>
    <row r="33943" x14ac:dyDescent="0.55000000000000004"/>
    <row r="33944" x14ac:dyDescent="0.55000000000000004"/>
    <row r="33945" x14ac:dyDescent="0.55000000000000004"/>
    <row r="33946" x14ac:dyDescent="0.55000000000000004"/>
    <row r="33947" x14ac:dyDescent="0.55000000000000004"/>
    <row r="33948" x14ac:dyDescent="0.55000000000000004"/>
    <row r="33949" x14ac:dyDescent="0.55000000000000004"/>
    <row r="33950" x14ac:dyDescent="0.55000000000000004"/>
    <row r="33951" x14ac:dyDescent="0.55000000000000004"/>
    <row r="33952" x14ac:dyDescent="0.55000000000000004"/>
    <row r="33953" x14ac:dyDescent="0.55000000000000004"/>
    <row r="33954" x14ac:dyDescent="0.55000000000000004"/>
    <row r="33955" x14ac:dyDescent="0.55000000000000004"/>
    <row r="33956" x14ac:dyDescent="0.55000000000000004"/>
    <row r="33957" x14ac:dyDescent="0.55000000000000004"/>
    <row r="33958" x14ac:dyDescent="0.55000000000000004"/>
    <row r="33959" x14ac:dyDescent="0.55000000000000004"/>
    <row r="33960" x14ac:dyDescent="0.55000000000000004"/>
    <row r="33961" x14ac:dyDescent="0.55000000000000004"/>
    <row r="33962" x14ac:dyDescent="0.55000000000000004"/>
    <row r="33963" x14ac:dyDescent="0.55000000000000004"/>
    <row r="33964" x14ac:dyDescent="0.55000000000000004"/>
    <row r="33965" x14ac:dyDescent="0.55000000000000004"/>
    <row r="33966" x14ac:dyDescent="0.55000000000000004"/>
    <row r="33967" x14ac:dyDescent="0.55000000000000004"/>
    <row r="33968" x14ac:dyDescent="0.55000000000000004"/>
    <row r="33969" x14ac:dyDescent="0.55000000000000004"/>
    <row r="33970" x14ac:dyDescent="0.55000000000000004"/>
    <row r="33971" x14ac:dyDescent="0.55000000000000004"/>
    <row r="33972" x14ac:dyDescent="0.55000000000000004"/>
    <row r="33973" x14ac:dyDescent="0.55000000000000004"/>
    <row r="33974" x14ac:dyDescent="0.55000000000000004"/>
    <row r="33975" x14ac:dyDescent="0.55000000000000004"/>
    <row r="33976" x14ac:dyDescent="0.55000000000000004"/>
    <row r="33977" x14ac:dyDescent="0.55000000000000004"/>
    <row r="33978" x14ac:dyDescent="0.55000000000000004"/>
    <row r="33979" x14ac:dyDescent="0.55000000000000004"/>
    <row r="33980" x14ac:dyDescent="0.55000000000000004"/>
    <row r="33981" x14ac:dyDescent="0.55000000000000004"/>
    <row r="33982" x14ac:dyDescent="0.55000000000000004"/>
    <row r="33983" x14ac:dyDescent="0.55000000000000004"/>
    <row r="33984" x14ac:dyDescent="0.55000000000000004"/>
    <row r="33985" x14ac:dyDescent="0.55000000000000004"/>
    <row r="33986" x14ac:dyDescent="0.55000000000000004"/>
    <row r="33987" x14ac:dyDescent="0.55000000000000004"/>
    <row r="33988" x14ac:dyDescent="0.55000000000000004"/>
    <row r="33989" x14ac:dyDescent="0.55000000000000004"/>
    <row r="33990" x14ac:dyDescent="0.55000000000000004"/>
    <row r="33991" x14ac:dyDescent="0.55000000000000004"/>
    <row r="33992" x14ac:dyDescent="0.55000000000000004"/>
    <row r="33993" x14ac:dyDescent="0.55000000000000004"/>
    <row r="33994" x14ac:dyDescent="0.55000000000000004"/>
    <row r="33995" x14ac:dyDescent="0.55000000000000004"/>
    <row r="33996" x14ac:dyDescent="0.55000000000000004"/>
    <row r="33997" x14ac:dyDescent="0.55000000000000004"/>
    <row r="33998" x14ac:dyDescent="0.55000000000000004"/>
    <row r="33999" x14ac:dyDescent="0.55000000000000004"/>
    <row r="34000" x14ac:dyDescent="0.55000000000000004"/>
    <row r="34001" x14ac:dyDescent="0.55000000000000004"/>
    <row r="34002" x14ac:dyDescent="0.55000000000000004"/>
    <row r="34003" x14ac:dyDescent="0.55000000000000004"/>
    <row r="34004" x14ac:dyDescent="0.55000000000000004"/>
    <row r="34005" x14ac:dyDescent="0.55000000000000004"/>
    <row r="34006" x14ac:dyDescent="0.55000000000000004"/>
    <row r="34007" x14ac:dyDescent="0.55000000000000004"/>
    <row r="34008" x14ac:dyDescent="0.55000000000000004"/>
    <row r="34009" x14ac:dyDescent="0.55000000000000004"/>
    <row r="34010" x14ac:dyDescent="0.55000000000000004"/>
    <row r="34011" x14ac:dyDescent="0.55000000000000004"/>
    <row r="34012" x14ac:dyDescent="0.55000000000000004"/>
    <row r="34013" x14ac:dyDescent="0.55000000000000004"/>
    <row r="34014" x14ac:dyDescent="0.55000000000000004"/>
    <row r="34015" x14ac:dyDescent="0.55000000000000004"/>
    <row r="34016" x14ac:dyDescent="0.55000000000000004"/>
    <row r="34017" x14ac:dyDescent="0.55000000000000004"/>
    <row r="34018" x14ac:dyDescent="0.55000000000000004"/>
    <row r="34019" x14ac:dyDescent="0.55000000000000004"/>
    <row r="34020" x14ac:dyDescent="0.55000000000000004"/>
    <row r="34021" x14ac:dyDescent="0.55000000000000004"/>
    <row r="34022" x14ac:dyDescent="0.55000000000000004"/>
    <row r="34023" x14ac:dyDescent="0.55000000000000004"/>
    <row r="34024" x14ac:dyDescent="0.55000000000000004"/>
    <row r="34025" x14ac:dyDescent="0.55000000000000004"/>
    <row r="34026" x14ac:dyDescent="0.55000000000000004"/>
    <row r="34027" x14ac:dyDescent="0.55000000000000004"/>
    <row r="34028" x14ac:dyDescent="0.55000000000000004"/>
    <row r="34029" x14ac:dyDescent="0.55000000000000004"/>
    <row r="34030" x14ac:dyDescent="0.55000000000000004"/>
    <row r="34031" x14ac:dyDescent="0.55000000000000004"/>
    <row r="34032" x14ac:dyDescent="0.55000000000000004"/>
    <row r="34033" x14ac:dyDescent="0.55000000000000004"/>
    <row r="34034" x14ac:dyDescent="0.55000000000000004"/>
    <row r="34035" x14ac:dyDescent="0.55000000000000004"/>
    <row r="34036" x14ac:dyDescent="0.55000000000000004"/>
    <row r="34037" x14ac:dyDescent="0.55000000000000004"/>
    <row r="34038" x14ac:dyDescent="0.55000000000000004"/>
    <row r="34039" x14ac:dyDescent="0.55000000000000004"/>
    <row r="34040" x14ac:dyDescent="0.55000000000000004"/>
    <row r="34041" x14ac:dyDescent="0.55000000000000004"/>
    <row r="34042" x14ac:dyDescent="0.55000000000000004"/>
    <row r="34043" x14ac:dyDescent="0.55000000000000004"/>
    <row r="34044" x14ac:dyDescent="0.55000000000000004"/>
    <row r="34045" x14ac:dyDescent="0.55000000000000004"/>
    <row r="34046" x14ac:dyDescent="0.55000000000000004"/>
    <row r="34047" x14ac:dyDescent="0.55000000000000004"/>
    <row r="34048" x14ac:dyDescent="0.55000000000000004"/>
    <row r="34049" x14ac:dyDescent="0.55000000000000004"/>
    <row r="34050" x14ac:dyDescent="0.55000000000000004"/>
    <row r="34051" x14ac:dyDescent="0.55000000000000004"/>
    <row r="34052" x14ac:dyDescent="0.55000000000000004"/>
    <row r="34053" x14ac:dyDescent="0.55000000000000004"/>
    <row r="34054" x14ac:dyDescent="0.55000000000000004"/>
    <row r="34055" x14ac:dyDescent="0.55000000000000004"/>
    <row r="34056" x14ac:dyDescent="0.55000000000000004"/>
    <row r="34057" x14ac:dyDescent="0.55000000000000004"/>
    <row r="34058" x14ac:dyDescent="0.55000000000000004"/>
    <row r="34059" x14ac:dyDescent="0.55000000000000004"/>
    <row r="34060" x14ac:dyDescent="0.55000000000000004"/>
    <row r="34061" x14ac:dyDescent="0.55000000000000004"/>
    <row r="34062" x14ac:dyDescent="0.55000000000000004"/>
    <row r="34063" x14ac:dyDescent="0.55000000000000004"/>
    <row r="34064" x14ac:dyDescent="0.55000000000000004"/>
    <row r="34065" x14ac:dyDescent="0.55000000000000004"/>
    <row r="34066" x14ac:dyDescent="0.55000000000000004"/>
    <row r="34067" x14ac:dyDescent="0.55000000000000004"/>
    <row r="34068" x14ac:dyDescent="0.55000000000000004"/>
    <row r="34069" x14ac:dyDescent="0.55000000000000004"/>
    <row r="34070" x14ac:dyDescent="0.55000000000000004"/>
    <row r="34071" x14ac:dyDescent="0.55000000000000004"/>
    <row r="34072" x14ac:dyDescent="0.55000000000000004"/>
    <row r="34073" x14ac:dyDescent="0.55000000000000004"/>
    <row r="34074" x14ac:dyDescent="0.55000000000000004"/>
    <row r="34075" x14ac:dyDescent="0.55000000000000004"/>
    <row r="34076" x14ac:dyDescent="0.55000000000000004"/>
    <row r="34077" x14ac:dyDescent="0.55000000000000004"/>
    <row r="34078" x14ac:dyDescent="0.55000000000000004"/>
    <row r="34079" x14ac:dyDescent="0.55000000000000004"/>
    <row r="34080" x14ac:dyDescent="0.55000000000000004"/>
    <row r="34081" x14ac:dyDescent="0.55000000000000004"/>
    <row r="34082" x14ac:dyDescent="0.55000000000000004"/>
    <row r="34083" x14ac:dyDescent="0.55000000000000004"/>
    <row r="34084" x14ac:dyDescent="0.55000000000000004"/>
    <row r="34085" x14ac:dyDescent="0.55000000000000004"/>
    <row r="34086" x14ac:dyDescent="0.55000000000000004"/>
    <row r="34087" x14ac:dyDescent="0.55000000000000004"/>
    <row r="34088" x14ac:dyDescent="0.55000000000000004"/>
    <row r="34089" x14ac:dyDescent="0.55000000000000004"/>
    <row r="34090" x14ac:dyDescent="0.55000000000000004"/>
    <row r="34091" x14ac:dyDescent="0.55000000000000004"/>
    <row r="34092" x14ac:dyDescent="0.55000000000000004"/>
    <row r="34093" x14ac:dyDescent="0.55000000000000004"/>
    <row r="34094" x14ac:dyDescent="0.55000000000000004"/>
    <row r="34095" x14ac:dyDescent="0.55000000000000004"/>
    <row r="34096" x14ac:dyDescent="0.55000000000000004"/>
    <row r="34097" x14ac:dyDescent="0.55000000000000004"/>
    <row r="34098" x14ac:dyDescent="0.55000000000000004"/>
    <row r="34099" x14ac:dyDescent="0.55000000000000004"/>
    <row r="34100" x14ac:dyDescent="0.55000000000000004"/>
    <row r="34101" x14ac:dyDescent="0.55000000000000004"/>
    <row r="34102" x14ac:dyDescent="0.55000000000000004"/>
    <row r="34103" x14ac:dyDescent="0.55000000000000004"/>
    <row r="34104" x14ac:dyDescent="0.55000000000000004"/>
    <row r="34105" x14ac:dyDescent="0.55000000000000004"/>
    <row r="34106" x14ac:dyDescent="0.55000000000000004"/>
    <row r="34107" x14ac:dyDescent="0.55000000000000004"/>
    <row r="34108" x14ac:dyDescent="0.55000000000000004"/>
    <row r="34109" x14ac:dyDescent="0.55000000000000004"/>
    <row r="34110" x14ac:dyDescent="0.55000000000000004"/>
    <row r="34111" x14ac:dyDescent="0.55000000000000004"/>
    <row r="34112" x14ac:dyDescent="0.55000000000000004"/>
    <row r="34113" x14ac:dyDescent="0.55000000000000004"/>
    <row r="34114" x14ac:dyDescent="0.55000000000000004"/>
    <row r="34115" x14ac:dyDescent="0.55000000000000004"/>
    <row r="34116" x14ac:dyDescent="0.55000000000000004"/>
    <row r="34117" x14ac:dyDescent="0.55000000000000004"/>
    <row r="34118" x14ac:dyDescent="0.55000000000000004"/>
    <row r="34119" x14ac:dyDescent="0.55000000000000004"/>
    <row r="34120" x14ac:dyDescent="0.55000000000000004"/>
    <row r="34121" x14ac:dyDescent="0.55000000000000004"/>
    <row r="34122" x14ac:dyDescent="0.55000000000000004"/>
    <row r="34123" x14ac:dyDescent="0.55000000000000004"/>
    <row r="34124" x14ac:dyDescent="0.55000000000000004"/>
    <row r="34125" x14ac:dyDescent="0.55000000000000004"/>
    <row r="34126" x14ac:dyDescent="0.55000000000000004"/>
    <row r="34127" x14ac:dyDescent="0.55000000000000004"/>
    <row r="34128" x14ac:dyDescent="0.55000000000000004"/>
    <row r="34129" x14ac:dyDescent="0.55000000000000004"/>
    <row r="34130" x14ac:dyDescent="0.55000000000000004"/>
    <row r="34131" x14ac:dyDescent="0.55000000000000004"/>
    <row r="34132" x14ac:dyDescent="0.55000000000000004"/>
    <row r="34133" x14ac:dyDescent="0.55000000000000004"/>
    <row r="34134" x14ac:dyDescent="0.55000000000000004"/>
    <row r="34135" x14ac:dyDescent="0.55000000000000004"/>
    <row r="34136" x14ac:dyDescent="0.55000000000000004"/>
    <row r="34137" x14ac:dyDescent="0.55000000000000004"/>
    <row r="34138" x14ac:dyDescent="0.55000000000000004"/>
    <row r="34139" x14ac:dyDescent="0.55000000000000004"/>
    <row r="34140" x14ac:dyDescent="0.55000000000000004"/>
    <row r="34141" x14ac:dyDescent="0.55000000000000004"/>
    <row r="34142" x14ac:dyDescent="0.55000000000000004"/>
    <row r="34143" x14ac:dyDescent="0.55000000000000004"/>
    <row r="34144" x14ac:dyDescent="0.55000000000000004"/>
    <row r="34145" x14ac:dyDescent="0.55000000000000004"/>
    <row r="34146" x14ac:dyDescent="0.55000000000000004"/>
    <row r="34147" x14ac:dyDescent="0.55000000000000004"/>
    <row r="34148" x14ac:dyDescent="0.55000000000000004"/>
    <row r="34149" x14ac:dyDescent="0.55000000000000004"/>
    <row r="34150" x14ac:dyDescent="0.55000000000000004"/>
    <row r="34151" x14ac:dyDescent="0.55000000000000004"/>
    <row r="34152" x14ac:dyDescent="0.55000000000000004"/>
    <row r="34153" x14ac:dyDescent="0.55000000000000004"/>
    <row r="34154" x14ac:dyDescent="0.55000000000000004"/>
    <row r="34155" x14ac:dyDescent="0.55000000000000004"/>
    <row r="34156" x14ac:dyDescent="0.55000000000000004"/>
    <row r="34157" x14ac:dyDescent="0.55000000000000004"/>
    <row r="34158" x14ac:dyDescent="0.55000000000000004"/>
    <row r="34159" x14ac:dyDescent="0.55000000000000004"/>
    <row r="34160" x14ac:dyDescent="0.55000000000000004"/>
    <row r="34161" x14ac:dyDescent="0.55000000000000004"/>
    <row r="34162" x14ac:dyDescent="0.55000000000000004"/>
    <row r="34163" x14ac:dyDescent="0.55000000000000004"/>
    <row r="34164" x14ac:dyDescent="0.55000000000000004"/>
    <row r="34165" x14ac:dyDescent="0.55000000000000004"/>
    <row r="34166" x14ac:dyDescent="0.55000000000000004"/>
    <row r="34167" x14ac:dyDescent="0.55000000000000004"/>
    <row r="34168" x14ac:dyDescent="0.55000000000000004"/>
    <row r="34169" x14ac:dyDescent="0.55000000000000004"/>
    <row r="34170" x14ac:dyDescent="0.55000000000000004"/>
    <row r="34171" x14ac:dyDescent="0.55000000000000004"/>
    <row r="34172" x14ac:dyDescent="0.55000000000000004"/>
    <row r="34173" x14ac:dyDescent="0.55000000000000004"/>
    <row r="34174" x14ac:dyDescent="0.55000000000000004"/>
    <row r="34175" x14ac:dyDescent="0.55000000000000004"/>
    <row r="34176" x14ac:dyDescent="0.55000000000000004"/>
    <row r="34177" x14ac:dyDescent="0.55000000000000004"/>
    <row r="34178" x14ac:dyDescent="0.55000000000000004"/>
    <row r="34179" x14ac:dyDescent="0.55000000000000004"/>
    <row r="34180" x14ac:dyDescent="0.55000000000000004"/>
    <row r="34181" x14ac:dyDescent="0.55000000000000004"/>
    <row r="34182" x14ac:dyDescent="0.55000000000000004"/>
    <row r="34183" x14ac:dyDescent="0.55000000000000004"/>
    <row r="34184" x14ac:dyDescent="0.55000000000000004"/>
    <row r="34185" x14ac:dyDescent="0.55000000000000004"/>
    <row r="34186" x14ac:dyDescent="0.55000000000000004"/>
    <row r="34187" x14ac:dyDescent="0.55000000000000004"/>
    <row r="34188" x14ac:dyDescent="0.55000000000000004"/>
    <row r="34189" x14ac:dyDescent="0.55000000000000004"/>
    <row r="34190" x14ac:dyDescent="0.55000000000000004"/>
    <row r="34191" x14ac:dyDescent="0.55000000000000004"/>
    <row r="34192" x14ac:dyDescent="0.55000000000000004"/>
    <row r="34193" x14ac:dyDescent="0.55000000000000004"/>
    <row r="34194" x14ac:dyDescent="0.55000000000000004"/>
    <row r="34195" x14ac:dyDescent="0.55000000000000004"/>
    <row r="34196" x14ac:dyDescent="0.55000000000000004"/>
    <row r="34197" x14ac:dyDescent="0.55000000000000004"/>
    <row r="34198" x14ac:dyDescent="0.55000000000000004"/>
    <row r="34199" x14ac:dyDescent="0.55000000000000004"/>
    <row r="34200" x14ac:dyDescent="0.55000000000000004"/>
    <row r="34201" x14ac:dyDescent="0.55000000000000004"/>
    <row r="34202" x14ac:dyDescent="0.55000000000000004"/>
    <row r="34203" x14ac:dyDescent="0.55000000000000004"/>
    <row r="34204" x14ac:dyDescent="0.55000000000000004"/>
    <row r="34205" x14ac:dyDescent="0.55000000000000004"/>
    <row r="34206" x14ac:dyDescent="0.55000000000000004"/>
    <row r="34207" x14ac:dyDescent="0.55000000000000004"/>
    <row r="34208" x14ac:dyDescent="0.55000000000000004"/>
    <row r="34209" x14ac:dyDescent="0.55000000000000004"/>
    <row r="34210" x14ac:dyDescent="0.55000000000000004"/>
    <row r="34211" x14ac:dyDescent="0.55000000000000004"/>
    <row r="34212" x14ac:dyDescent="0.55000000000000004"/>
    <row r="34213" x14ac:dyDescent="0.55000000000000004"/>
    <row r="34214" x14ac:dyDescent="0.55000000000000004"/>
    <row r="34215" x14ac:dyDescent="0.55000000000000004"/>
    <row r="34216" x14ac:dyDescent="0.55000000000000004"/>
    <row r="34217" x14ac:dyDescent="0.55000000000000004"/>
    <row r="34218" x14ac:dyDescent="0.55000000000000004"/>
    <row r="34219" x14ac:dyDescent="0.55000000000000004"/>
    <row r="34220" x14ac:dyDescent="0.55000000000000004"/>
    <row r="34221" x14ac:dyDescent="0.55000000000000004"/>
    <row r="34222" x14ac:dyDescent="0.55000000000000004"/>
    <row r="34223" x14ac:dyDescent="0.55000000000000004"/>
    <row r="34224" x14ac:dyDescent="0.55000000000000004"/>
    <row r="34225" x14ac:dyDescent="0.55000000000000004"/>
    <row r="34226" x14ac:dyDescent="0.55000000000000004"/>
    <row r="34227" x14ac:dyDescent="0.55000000000000004"/>
    <row r="34228" x14ac:dyDescent="0.55000000000000004"/>
    <row r="34229" x14ac:dyDescent="0.55000000000000004"/>
    <row r="34230" x14ac:dyDescent="0.55000000000000004"/>
    <row r="34231" x14ac:dyDescent="0.55000000000000004"/>
    <row r="34232" x14ac:dyDescent="0.55000000000000004"/>
    <row r="34233" x14ac:dyDescent="0.55000000000000004"/>
    <row r="34234" x14ac:dyDescent="0.55000000000000004"/>
    <row r="34235" x14ac:dyDescent="0.55000000000000004"/>
    <row r="34236" x14ac:dyDescent="0.55000000000000004"/>
    <row r="34237" x14ac:dyDescent="0.55000000000000004"/>
    <row r="34238" x14ac:dyDescent="0.55000000000000004"/>
    <row r="34239" x14ac:dyDescent="0.55000000000000004"/>
    <row r="34240" x14ac:dyDescent="0.55000000000000004"/>
    <row r="34241" x14ac:dyDescent="0.55000000000000004"/>
    <row r="34242" x14ac:dyDescent="0.55000000000000004"/>
    <row r="34243" x14ac:dyDescent="0.55000000000000004"/>
    <row r="34244" x14ac:dyDescent="0.55000000000000004"/>
    <row r="34245" x14ac:dyDescent="0.55000000000000004"/>
    <row r="34246" x14ac:dyDescent="0.55000000000000004"/>
    <row r="34247" x14ac:dyDescent="0.55000000000000004"/>
    <row r="34248" x14ac:dyDescent="0.55000000000000004"/>
    <row r="34249" x14ac:dyDescent="0.55000000000000004"/>
    <row r="34250" x14ac:dyDescent="0.55000000000000004"/>
    <row r="34251" x14ac:dyDescent="0.55000000000000004"/>
    <row r="34252" x14ac:dyDescent="0.55000000000000004"/>
    <row r="34253" x14ac:dyDescent="0.55000000000000004"/>
    <row r="34254" x14ac:dyDescent="0.55000000000000004"/>
    <row r="34255" x14ac:dyDescent="0.55000000000000004"/>
    <row r="34256" x14ac:dyDescent="0.55000000000000004"/>
    <row r="34257" x14ac:dyDescent="0.55000000000000004"/>
    <row r="34258" x14ac:dyDescent="0.55000000000000004"/>
    <row r="34259" x14ac:dyDescent="0.55000000000000004"/>
    <row r="34260" x14ac:dyDescent="0.55000000000000004"/>
    <row r="34261" x14ac:dyDescent="0.55000000000000004"/>
    <row r="34262" x14ac:dyDescent="0.55000000000000004"/>
    <row r="34263" x14ac:dyDescent="0.55000000000000004"/>
    <row r="34264" x14ac:dyDescent="0.55000000000000004"/>
    <row r="34265" x14ac:dyDescent="0.55000000000000004"/>
    <row r="34266" x14ac:dyDescent="0.55000000000000004"/>
    <row r="34267" x14ac:dyDescent="0.55000000000000004"/>
    <row r="34268" x14ac:dyDescent="0.55000000000000004"/>
    <row r="34269" x14ac:dyDescent="0.55000000000000004"/>
    <row r="34270" x14ac:dyDescent="0.55000000000000004"/>
    <row r="34271" x14ac:dyDescent="0.55000000000000004"/>
    <row r="34272" x14ac:dyDescent="0.55000000000000004"/>
    <row r="34273" x14ac:dyDescent="0.55000000000000004"/>
    <row r="34274" x14ac:dyDescent="0.55000000000000004"/>
    <row r="34275" x14ac:dyDescent="0.55000000000000004"/>
    <row r="34276" x14ac:dyDescent="0.55000000000000004"/>
    <row r="34277" x14ac:dyDescent="0.55000000000000004"/>
    <row r="34278" x14ac:dyDescent="0.55000000000000004"/>
    <row r="34279" x14ac:dyDescent="0.55000000000000004"/>
    <row r="34280" x14ac:dyDescent="0.55000000000000004"/>
    <row r="34281" x14ac:dyDescent="0.55000000000000004"/>
    <row r="34282" x14ac:dyDescent="0.55000000000000004"/>
    <row r="34283" x14ac:dyDescent="0.55000000000000004"/>
    <row r="34284" x14ac:dyDescent="0.55000000000000004"/>
    <row r="34285" x14ac:dyDescent="0.55000000000000004"/>
    <row r="34286" x14ac:dyDescent="0.55000000000000004"/>
    <row r="34287" x14ac:dyDescent="0.55000000000000004"/>
    <row r="34288" x14ac:dyDescent="0.55000000000000004"/>
    <row r="34289" x14ac:dyDescent="0.55000000000000004"/>
    <row r="34290" x14ac:dyDescent="0.55000000000000004"/>
    <row r="34291" x14ac:dyDescent="0.55000000000000004"/>
    <row r="34292" x14ac:dyDescent="0.55000000000000004"/>
    <row r="34293" x14ac:dyDescent="0.55000000000000004"/>
    <row r="34294" x14ac:dyDescent="0.55000000000000004"/>
    <row r="34295" x14ac:dyDescent="0.55000000000000004"/>
    <row r="34296" x14ac:dyDescent="0.55000000000000004"/>
    <row r="34297" x14ac:dyDescent="0.55000000000000004"/>
    <row r="34298" x14ac:dyDescent="0.55000000000000004"/>
    <row r="34299" x14ac:dyDescent="0.55000000000000004"/>
    <row r="34300" x14ac:dyDescent="0.55000000000000004"/>
    <row r="34301" x14ac:dyDescent="0.55000000000000004"/>
    <row r="34302" x14ac:dyDescent="0.55000000000000004"/>
    <row r="34303" x14ac:dyDescent="0.55000000000000004"/>
    <row r="34304" x14ac:dyDescent="0.55000000000000004"/>
    <row r="34305" x14ac:dyDescent="0.55000000000000004"/>
    <row r="34306" x14ac:dyDescent="0.55000000000000004"/>
    <row r="34307" x14ac:dyDescent="0.55000000000000004"/>
    <row r="34308" x14ac:dyDescent="0.55000000000000004"/>
    <row r="34309" x14ac:dyDescent="0.55000000000000004"/>
    <row r="34310" x14ac:dyDescent="0.55000000000000004"/>
    <row r="34311" x14ac:dyDescent="0.55000000000000004"/>
    <row r="34312" x14ac:dyDescent="0.55000000000000004"/>
    <row r="34313" x14ac:dyDescent="0.55000000000000004"/>
    <row r="34314" x14ac:dyDescent="0.55000000000000004"/>
    <row r="34315" x14ac:dyDescent="0.55000000000000004"/>
    <row r="34316" x14ac:dyDescent="0.55000000000000004"/>
    <row r="34317" x14ac:dyDescent="0.55000000000000004"/>
    <row r="34318" x14ac:dyDescent="0.55000000000000004"/>
    <row r="34319" x14ac:dyDescent="0.55000000000000004"/>
    <row r="34320" x14ac:dyDescent="0.55000000000000004"/>
    <row r="34321" x14ac:dyDescent="0.55000000000000004"/>
    <row r="34322" x14ac:dyDescent="0.55000000000000004"/>
    <row r="34323" x14ac:dyDescent="0.55000000000000004"/>
    <row r="34324" x14ac:dyDescent="0.55000000000000004"/>
    <row r="34325" x14ac:dyDescent="0.55000000000000004"/>
    <row r="34326" x14ac:dyDescent="0.55000000000000004"/>
    <row r="34327" x14ac:dyDescent="0.55000000000000004"/>
    <row r="34328" x14ac:dyDescent="0.55000000000000004"/>
    <row r="34329" x14ac:dyDescent="0.55000000000000004"/>
    <row r="34330" x14ac:dyDescent="0.55000000000000004"/>
    <row r="34331" x14ac:dyDescent="0.55000000000000004"/>
    <row r="34332" x14ac:dyDescent="0.55000000000000004"/>
    <row r="34333" x14ac:dyDescent="0.55000000000000004"/>
    <row r="34334" x14ac:dyDescent="0.55000000000000004"/>
    <row r="34335" x14ac:dyDescent="0.55000000000000004"/>
    <row r="34336" x14ac:dyDescent="0.55000000000000004"/>
    <row r="34337" x14ac:dyDescent="0.55000000000000004"/>
    <row r="34338" x14ac:dyDescent="0.55000000000000004"/>
    <row r="34339" x14ac:dyDescent="0.55000000000000004"/>
    <row r="34340" x14ac:dyDescent="0.55000000000000004"/>
    <row r="34341" x14ac:dyDescent="0.55000000000000004"/>
    <row r="34342" x14ac:dyDescent="0.55000000000000004"/>
    <row r="34343" x14ac:dyDescent="0.55000000000000004"/>
    <row r="34344" x14ac:dyDescent="0.55000000000000004"/>
    <row r="34345" x14ac:dyDescent="0.55000000000000004"/>
    <row r="34346" x14ac:dyDescent="0.55000000000000004"/>
    <row r="34347" x14ac:dyDescent="0.55000000000000004"/>
    <row r="34348" x14ac:dyDescent="0.55000000000000004"/>
    <row r="34349" x14ac:dyDescent="0.55000000000000004"/>
    <row r="34350" x14ac:dyDescent="0.55000000000000004"/>
    <row r="34351" x14ac:dyDescent="0.55000000000000004"/>
    <row r="34352" x14ac:dyDescent="0.55000000000000004"/>
    <row r="34353" x14ac:dyDescent="0.55000000000000004"/>
    <row r="34354" x14ac:dyDescent="0.55000000000000004"/>
    <row r="34355" x14ac:dyDescent="0.55000000000000004"/>
    <row r="34356" x14ac:dyDescent="0.55000000000000004"/>
    <row r="34357" x14ac:dyDescent="0.55000000000000004"/>
    <row r="34358" x14ac:dyDescent="0.55000000000000004"/>
    <row r="34359" x14ac:dyDescent="0.55000000000000004"/>
    <row r="34360" x14ac:dyDescent="0.55000000000000004"/>
    <row r="34361" x14ac:dyDescent="0.55000000000000004"/>
    <row r="34362" x14ac:dyDescent="0.55000000000000004"/>
    <row r="34363" x14ac:dyDescent="0.55000000000000004"/>
    <row r="34364" x14ac:dyDescent="0.55000000000000004"/>
    <row r="34365" x14ac:dyDescent="0.55000000000000004"/>
    <row r="34366" x14ac:dyDescent="0.55000000000000004"/>
    <row r="34367" x14ac:dyDescent="0.55000000000000004"/>
    <row r="34368" x14ac:dyDescent="0.55000000000000004"/>
    <row r="34369" x14ac:dyDescent="0.55000000000000004"/>
    <row r="34370" x14ac:dyDescent="0.55000000000000004"/>
    <row r="34371" x14ac:dyDescent="0.55000000000000004"/>
    <row r="34372" x14ac:dyDescent="0.55000000000000004"/>
    <row r="34373" x14ac:dyDescent="0.55000000000000004"/>
    <row r="34374" x14ac:dyDescent="0.55000000000000004"/>
    <row r="34375" x14ac:dyDescent="0.55000000000000004"/>
    <row r="34376" x14ac:dyDescent="0.55000000000000004"/>
    <row r="34377" x14ac:dyDescent="0.55000000000000004"/>
    <row r="34378" x14ac:dyDescent="0.55000000000000004"/>
    <row r="34379" x14ac:dyDescent="0.55000000000000004"/>
    <row r="34380" x14ac:dyDescent="0.55000000000000004"/>
    <row r="34381" x14ac:dyDescent="0.55000000000000004"/>
    <row r="34382" x14ac:dyDescent="0.55000000000000004"/>
    <row r="34383" x14ac:dyDescent="0.55000000000000004"/>
    <row r="34384" x14ac:dyDescent="0.55000000000000004"/>
    <row r="34385" x14ac:dyDescent="0.55000000000000004"/>
    <row r="34386" x14ac:dyDescent="0.55000000000000004"/>
    <row r="34387" x14ac:dyDescent="0.55000000000000004"/>
    <row r="34388" x14ac:dyDescent="0.55000000000000004"/>
    <row r="34389" x14ac:dyDescent="0.55000000000000004"/>
    <row r="34390" x14ac:dyDescent="0.55000000000000004"/>
    <row r="34391" x14ac:dyDescent="0.55000000000000004"/>
    <row r="34392" x14ac:dyDescent="0.55000000000000004"/>
    <row r="34393" x14ac:dyDescent="0.55000000000000004"/>
    <row r="34394" x14ac:dyDescent="0.55000000000000004"/>
    <row r="34395" x14ac:dyDescent="0.55000000000000004"/>
    <row r="34396" x14ac:dyDescent="0.55000000000000004"/>
    <row r="34397" x14ac:dyDescent="0.55000000000000004"/>
    <row r="34398" x14ac:dyDescent="0.55000000000000004"/>
    <row r="34399" x14ac:dyDescent="0.55000000000000004"/>
    <row r="34400" x14ac:dyDescent="0.55000000000000004"/>
    <row r="34401" x14ac:dyDescent="0.55000000000000004"/>
    <row r="34402" x14ac:dyDescent="0.55000000000000004"/>
    <row r="34403" x14ac:dyDescent="0.55000000000000004"/>
    <row r="34404" x14ac:dyDescent="0.55000000000000004"/>
    <row r="34405" x14ac:dyDescent="0.55000000000000004"/>
    <row r="34406" x14ac:dyDescent="0.55000000000000004"/>
    <row r="34407" x14ac:dyDescent="0.55000000000000004"/>
    <row r="34408" x14ac:dyDescent="0.55000000000000004"/>
    <row r="34409" x14ac:dyDescent="0.55000000000000004"/>
    <row r="34410" x14ac:dyDescent="0.55000000000000004"/>
    <row r="34411" x14ac:dyDescent="0.55000000000000004"/>
    <row r="34412" x14ac:dyDescent="0.55000000000000004"/>
    <row r="34413" x14ac:dyDescent="0.55000000000000004"/>
    <row r="34414" x14ac:dyDescent="0.55000000000000004"/>
    <row r="34415" x14ac:dyDescent="0.55000000000000004"/>
    <row r="34416" x14ac:dyDescent="0.55000000000000004"/>
    <row r="34417" x14ac:dyDescent="0.55000000000000004"/>
    <row r="34418" x14ac:dyDescent="0.55000000000000004"/>
    <row r="34419" x14ac:dyDescent="0.55000000000000004"/>
    <row r="34420" x14ac:dyDescent="0.55000000000000004"/>
    <row r="34421" x14ac:dyDescent="0.55000000000000004"/>
    <row r="34422" x14ac:dyDescent="0.55000000000000004"/>
    <row r="34423" x14ac:dyDescent="0.55000000000000004"/>
    <row r="34424" x14ac:dyDescent="0.55000000000000004"/>
    <row r="34425" x14ac:dyDescent="0.55000000000000004"/>
    <row r="34426" x14ac:dyDescent="0.55000000000000004"/>
    <row r="34427" x14ac:dyDescent="0.55000000000000004"/>
    <row r="34428" x14ac:dyDescent="0.55000000000000004"/>
    <row r="34429" x14ac:dyDescent="0.55000000000000004"/>
    <row r="34430" x14ac:dyDescent="0.55000000000000004"/>
    <row r="34431" x14ac:dyDescent="0.55000000000000004"/>
    <row r="34432" x14ac:dyDescent="0.55000000000000004"/>
    <row r="34433" x14ac:dyDescent="0.55000000000000004"/>
    <row r="34434" x14ac:dyDescent="0.55000000000000004"/>
    <row r="34435" x14ac:dyDescent="0.55000000000000004"/>
    <row r="34436" x14ac:dyDescent="0.55000000000000004"/>
    <row r="34437" x14ac:dyDescent="0.55000000000000004"/>
    <row r="34438" x14ac:dyDescent="0.55000000000000004"/>
    <row r="34439" x14ac:dyDescent="0.55000000000000004"/>
    <row r="34440" x14ac:dyDescent="0.55000000000000004"/>
    <row r="34441" x14ac:dyDescent="0.55000000000000004"/>
    <row r="34442" x14ac:dyDescent="0.55000000000000004"/>
    <row r="34443" x14ac:dyDescent="0.55000000000000004"/>
    <row r="34444" x14ac:dyDescent="0.55000000000000004"/>
    <row r="34445" x14ac:dyDescent="0.55000000000000004"/>
    <row r="34446" x14ac:dyDescent="0.55000000000000004"/>
    <row r="34447" x14ac:dyDescent="0.55000000000000004"/>
    <row r="34448" x14ac:dyDescent="0.55000000000000004"/>
    <row r="34449" x14ac:dyDescent="0.55000000000000004"/>
    <row r="34450" x14ac:dyDescent="0.55000000000000004"/>
    <row r="34451" x14ac:dyDescent="0.55000000000000004"/>
    <row r="34452" x14ac:dyDescent="0.55000000000000004"/>
    <row r="34453" x14ac:dyDescent="0.55000000000000004"/>
    <row r="34454" x14ac:dyDescent="0.55000000000000004"/>
    <row r="34455" x14ac:dyDescent="0.55000000000000004"/>
    <row r="34456" x14ac:dyDescent="0.55000000000000004"/>
    <row r="34457" x14ac:dyDescent="0.55000000000000004"/>
    <row r="34458" x14ac:dyDescent="0.55000000000000004"/>
    <row r="34459" x14ac:dyDescent="0.55000000000000004"/>
    <row r="34460" x14ac:dyDescent="0.55000000000000004"/>
    <row r="34461" x14ac:dyDescent="0.55000000000000004"/>
    <row r="34462" x14ac:dyDescent="0.55000000000000004"/>
    <row r="34463" x14ac:dyDescent="0.55000000000000004"/>
    <row r="34464" x14ac:dyDescent="0.55000000000000004"/>
    <row r="34465" x14ac:dyDescent="0.55000000000000004"/>
    <row r="34466" x14ac:dyDescent="0.55000000000000004"/>
    <row r="34467" x14ac:dyDescent="0.55000000000000004"/>
    <row r="34468" x14ac:dyDescent="0.55000000000000004"/>
    <row r="34469" x14ac:dyDescent="0.55000000000000004"/>
    <row r="34470" x14ac:dyDescent="0.55000000000000004"/>
    <row r="34471" x14ac:dyDescent="0.55000000000000004"/>
    <row r="34472" x14ac:dyDescent="0.55000000000000004"/>
    <row r="34473" x14ac:dyDescent="0.55000000000000004"/>
    <row r="34474" x14ac:dyDescent="0.55000000000000004"/>
    <row r="34475" x14ac:dyDescent="0.55000000000000004"/>
    <row r="34476" x14ac:dyDescent="0.55000000000000004"/>
    <row r="34477" x14ac:dyDescent="0.55000000000000004"/>
    <row r="34478" x14ac:dyDescent="0.55000000000000004"/>
    <row r="34479" x14ac:dyDescent="0.55000000000000004"/>
    <row r="34480" x14ac:dyDescent="0.55000000000000004"/>
    <row r="34481" x14ac:dyDescent="0.55000000000000004"/>
    <row r="34482" x14ac:dyDescent="0.55000000000000004"/>
    <row r="34483" x14ac:dyDescent="0.55000000000000004"/>
    <row r="34484" x14ac:dyDescent="0.55000000000000004"/>
    <row r="34485" x14ac:dyDescent="0.55000000000000004"/>
    <row r="34486" x14ac:dyDescent="0.55000000000000004"/>
    <row r="34487" x14ac:dyDescent="0.55000000000000004"/>
    <row r="34488" x14ac:dyDescent="0.55000000000000004"/>
    <row r="34489" x14ac:dyDescent="0.55000000000000004"/>
    <row r="34490" x14ac:dyDescent="0.55000000000000004"/>
    <row r="34491" x14ac:dyDescent="0.55000000000000004"/>
    <row r="34492" x14ac:dyDescent="0.55000000000000004"/>
    <row r="34493" x14ac:dyDescent="0.55000000000000004"/>
    <row r="34494" x14ac:dyDescent="0.55000000000000004"/>
    <row r="34495" x14ac:dyDescent="0.55000000000000004"/>
    <row r="34496" x14ac:dyDescent="0.55000000000000004"/>
    <row r="34497" x14ac:dyDescent="0.55000000000000004"/>
    <row r="34498" x14ac:dyDescent="0.55000000000000004"/>
    <row r="34499" x14ac:dyDescent="0.55000000000000004"/>
    <row r="34500" x14ac:dyDescent="0.55000000000000004"/>
    <row r="34501" x14ac:dyDescent="0.55000000000000004"/>
    <row r="34502" x14ac:dyDescent="0.55000000000000004"/>
    <row r="34503" x14ac:dyDescent="0.55000000000000004"/>
    <row r="34504" x14ac:dyDescent="0.55000000000000004"/>
    <row r="34505" x14ac:dyDescent="0.55000000000000004"/>
    <row r="34506" x14ac:dyDescent="0.55000000000000004"/>
    <row r="34507" x14ac:dyDescent="0.55000000000000004"/>
    <row r="34508" x14ac:dyDescent="0.55000000000000004"/>
    <row r="34509" x14ac:dyDescent="0.55000000000000004"/>
    <row r="34510" x14ac:dyDescent="0.55000000000000004"/>
    <row r="34511" x14ac:dyDescent="0.55000000000000004"/>
    <row r="34512" x14ac:dyDescent="0.55000000000000004"/>
    <row r="34513" x14ac:dyDescent="0.55000000000000004"/>
    <row r="34514" x14ac:dyDescent="0.55000000000000004"/>
    <row r="34515" x14ac:dyDescent="0.55000000000000004"/>
    <row r="34516" x14ac:dyDescent="0.55000000000000004"/>
    <row r="34517" x14ac:dyDescent="0.55000000000000004"/>
    <row r="34518" x14ac:dyDescent="0.55000000000000004"/>
    <row r="34519" x14ac:dyDescent="0.55000000000000004"/>
    <row r="34520" x14ac:dyDescent="0.55000000000000004"/>
    <row r="34521" x14ac:dyDescent="0.55000000000000004"/>
    <row r="34522" x14ac:dyDescent="0.55000000000000004"/>
    <row r="34523" x14ac:dyDescent="0.55000000000000004"/>
    <row r="34524" x14ac:dyDescent="0.55000000000000004"/>
    <row r="34525" x14ac:dyDescent="0.55000000000000004"/>
    <row r="34526" x14ac:dyDescent="0.55000000000000004"/>
    <row r="34527" x14ac:dyDescent="0.55000000000000004"/>
    <row r="34528" x14ac:dyDescent="0.55000000000000004"/>
    <row r="34529" x14ac:dyDescent="0.55000000000000004"/>
    <row r="34530" x14ac:dyDescent="0.55000000000000004"/>
    <row r="34531" x14ac:dyDescent="0.55000000000000004"/>
    <row r="34532" x14ac:dyDescent="0.55000000000000004"/>
    <row r="34533" x14ac:dyDescent="0.55000000000000004"/>
    <row r="34534" x14ac:dyDescent="0.55000000000000004"/>
    <row r="34535" x14ac:dyDescent="0.55000000000000004"/>
    <row r="34536" x14ac:dyDescent="0.55000000000000004"/>
    <row r="34537" x14ac:dyDescent="0.55000000000000004"/>
    <row r="34538" x14ac:dyDescent="0.55000000000000004"/>
    <row r="34539" x14ac:dyDescent="0.55000000000000004"/>
    <row r="34540" x14ac:dyDescent="0.55000000000000004"/>
    <row r="34541" x14ac:dyDescent="0.55000000000000004"/>
    <row r="34542" x14ac:dyDescent="0.55000000000000004"/>
    <row r="34543" x14ac:dyDescent="0.55000000000000004"/>
    <row r="34544" x14ac:dyDescent="0.55000000000000004"/>
    <row r="34545" x14ac:dyDescent="0.55000000000000004"/>
    <row r="34546" x14ac:dyDescent="0.55000000000000004"/>
    <row r="34547" x14ac:dyDescent="0.55000000000000004"/>
    <row r="34548" x14ac:dyDescent="0.55000000000000004"/>
    <row r="34549" x14ac:dyDescent="0.55000000000000004"/>
    <row r="34550" x14ac:dyDescent="0.55000000000000004"/>
    <row r="34551" x14ac:dyDescent="0.55000000000000004"/>
    <row r="34552" x14ac:dyDescent="0.55000000000000004"/>
    <row r="34553" x14ac:dyDescent="0.55000000000000004"/>
    <row r="34554" x14ac:dyDescent="0.55000000000000004"/>
    <row r="34555" x14ac:dyDescent="0.55000000000000004"/>
    <row r="34556" x14ac:dyDescent="0.55000000000000004"/>
    <row r="34557" x14ac:dyDescent="0.55000000000000004"/>
    <row r="34558" x14ac:dyDescent="0.55000000000000004"/>
    <row r="34559" x14ac:dyDescent="0.55000000000000004"/>
    <row r="34560" x14ac:dyDescent="0.55000000000000004"/>
    <row r="34561" x14ac:dyDescent="0.55000000000000004"/>
    <row r="34562" x14ac:dyDescent="0.55000000000000004"/>
    <row r="34563" x14ac:dyDescent="0.55000000000000004"/>
    <row r="34564" x14ac:dyDescent="0.55000000000000004"/>
    <row r="34565" x14ac:dyDescent="0.55000000000000004"/>
    <row r="34566" x14ac:dyDescent="0.55000000000000004"/>
    <row r="34567" x14ac:dyDescent="0.55000000000000004"/>
    <row r="34568" x14ac:dyDescent="0.55000000000000004"/>
    <row r="34569" x14ac:dyDescent="0.55000000000000004"/>
    <row r="34570" x14ac:dyDescent="0.55000000000000004"/>
    <row r="34571" x14ac:dyDescent="0.55000000000000004"/>
    <row r="34572" x14ac:dyDescent="0.55000000000000004"/>
    <row r="34573" x14ac:dyDescent="0.55000000000000004"/>
    <row r="34574" x14ac:dyDescent="0.55000000000000004"/>
    <row r="34575" x14ac:dyDescent="0.55000000000000004"/>
    <row r="34576" x14ac:dyDescent="0.55000000000000004"/>
    <row r="34577" x14ac:dyDescent="0.55000000000000004"/>
    <row r="34578" x14ac:dyDescent="0.55000000000000004"/>
    <row r="34579" x14ac:dyDescent="0.55000000000000004"/>
    <row r="34580" x14ac:dyDescent="0.55000000000000004"/>
    <row r="34581" x14ac:dyDescent="0.55000000000000004"/>
    <row r="34582" x14ac:dyDescent="0.55000000000000004"/>
    <row r="34583" x14ac:dyDescent="0.55000000000000004"/>
    <row r="34584" x14ac:dyDescent="0.55000000000000004"/>
    <row r="34585" x14ac:dyDescent="0.55000000000000004"/>
    <row r="34586" x14ac:dyDescent="0.55000000000000004"/>
    <row r="34587" x14ac:dyDescent="0.55000000000000004"/>
    <row r="34588" x14ac:dyDescent="0.55000000000000004"/>
    <row r="34589" x14ac:dyDescent="0.55000000000000004"/>
    <row r="34590" x14ac:dyDescent="0.55000000000000004"/>
    <row r="34591" x14ac:dyDescent="0.55000000000000004"/>
    <row r="34592" x14ac:dyDescent="0.55000000000000004"/>
    <row r="34593" x14ac:dyDescent="0.55000000000000004"/>
    <row r="34594" x14ac:dyDescent="0.55000000000000004"/>
    <row r="34595" x14ac:dyDescent="0.55000000000000004"/>
    <row r="34596" x14ac:dyDescent="0.55000000000000004"/>
    <row r="34597" x14ac:dyDescent="0.55000000000000004"/>
    <row r="34598" x14ac:dyDescent="0.55000000000000004"/>
    <row r="34599" x14ac:dyDescent="0.55000000000000004"/>
    <row r="34600" x14ac:dyDescent="0.55000000000000004"/>
    <row r="34601" x14ac:dyDescent="0.55000000000000004"/>
    <row r="34602" x14ac:dyDescent="0.55000000000000004"/>
    <row r="34603" x14ac:dyDescent="0.55000000000000004"/>
    <row r="34604" x14ac:dyDescent="0.55000000000000004"/>
    <row r="34605" x14ac:dyDescent="0.55000000000000004"/>
    <row r="34606" x14ac:dyDescent="0.55000000000000004"/>
    <row r="34607" x14ac:dyDescent="0.55000000000000004"/>
    <row r="34608" x14ac:dyDescent="0.55000000000000004"/>
    <row r="34609" x14ac:dyDescent="0.55000000000000004"/>
    <row r="34610" x14ac:dyDescent="0.55000000000000004"/>
    <row r="34611" x14ac:dyDescent="0.55000000000000004"/>
    <row r="34612" x14ac:dyDescent="0.55000000000000004"/>
    <row r="34613" x14ac:dyDescent="0.55000000000000004"/>
    <row r="34614" x14ac:dyDescent="0.55000000000000004"/>
    <row r="34615" x14ac:dyDescent="0.55000000000000004"/>
    <row r="34616" x14ac:dyDescent="0.55000000000000004"/>
    <row r="34617" x14ac:dyDescent="0.55000000000000004"/>
    <row r="34618" x14ac:dyDescent="0.55000000000000004"/>
    <row r="34619" x14ac:dyDescent="0.55000000000000004"/>
    <row r="34620" x14ac:dyDescent="0.55000000000000004"/>
    <row r="34621" x14ac:dyDescent="0.55000000000000004"/>
    <row r="34622" x14ac:dyDescent="0.55000000000000004"/>
    <row r="34623" x14ac:dyDescent="0.55000000000000004"/>
    <row r="34624" x14ac:dyDescent="0.55000000000000004"/>
    <row r="34625" x14ac:dyDescent="0.55000000000000004"/>
    <row r="34626" x14ac:dyDescent="0.55000000000000004"/>
    <row r="34627" x14ac:dyDescent="0.55000000000000004"/>
    <row r="34628" x14ac:dyDescent="0.55000000000000004"/>
    <row r="34629" x14ac:dyDescent="0.55000000000000004"/>
    <row r="34630" x14ac:dyDescent="0.55000000000000004"/>
    <row r="34631" x14ac:dyDescent="0.55000000000000004"/>
    <row r="34632" x14ac:dyDescent="0.55000000000000004"/>
    <row r="34633" x14ac:dyDescent="0.55000000000000004"/>
    <row r="34634" x14ac:dyDescent="0.55000000000000004"/>
    <row r="34635" x14ac:dyDescent="0.55000000000000004"/>
    <row r="34636" x14ac:dyDescent="0.55000000000000004"/>
    <row r="34637" x14ac:dyDescent="0.55000000000000004"/>
    <row r="34638" x14ac:dyDescent="0.55000000000000004"/>
    <row r="34639" x14ac:dyDescent="0.55000000000000004"/>
    <row r="34640" x14ac:dyDescent="0.55000000000000004"/>
    <row r="34641" x14ac:dyDescent="0.55000000000000004"/>
    <row r="34642" x14ac:dyDescent="0.55000000000000004"/>
    <row r="34643" x14ac:dyDescent="0.55000000000000004"/>
    <row r="34644" x14ac:dyDescent="0.55000000000000004"/>
    <row r="34645" x14ac:dyDescent="0.55000000000000004"/>
    <row r="34646" x14ac:dyDescent="0.55000000000000004"/>
    <row r="34647" x14ac:dyDescent="0.55000000000000004"/>
    <row r="34648" x14ac:dyDescent="0.55000000000000004"/>
    <row r="34649" x14ac:dyDescent="0.55000000000000004"/>
    <row r="34650" x14ac:dyDescent="0.55000000000000004"/>
    <row r="34651" x14ac:dyDescent="0.55000000000000004"/>
    <row r="34652" x14ac:dyDescent="0.55000000000000004"/>
    <row r="34653" x14ac:dyDescent="0.55000000000000004"/>
    <row r="34654" x14ac:dyDescent="0.55000000000000004"/>
    <row r="34655" x14ac:dyDescent="0.55000000000000004"/>
    <row r="34656" x14ac:dyDescent="0.55000000000000004"/>
    <row r="34657" x14ac:dyDescent="0.55000000000000004"/>
    <row r="34658" x14ac:dyDescent="0.55000000000000004"/>
    <row r="34659" x14ac:dyDescent="0.55000000000000004"/>
    <row r="34660" x14ac:dyDescent="0.55000000000000004"/>
    <row r="34661" x14ac:dyDescent="0.55000000000000004"/>
    <row r="34662" x14ac:dyDescent="0.55000000000000004"/>
    <row r="34663" x14ac:dyDescent="0.55000000000000004"/>
    <row r="34664" x14ac:dyDescent="0.55000000000000004"/>
    <row r="34665" x14ac:dyDescent="0.55000000000000004"/>
    <row r="34666" x14ac:dyDescent="0.55000000000000004"/>
    <row r="34667" x14ac:dyDescent="0.55000000000000004"/>
    <row r="34668" x14ac:dyDescent="0.55000000000000004"/>
    <row r="34669" x14ac:dyDescent="0.55000000000000004"/>
    <row r="34670" x14ac:dyDescent="0.55000000000000004"/>
    <row r="34671" x14ac:dyDescent="0.55000000000000004"/>
    <row r="34672" x14ac:dyDescent="0.55000000000000004"/>
    <row r="34673" x14ac:dyDescent="0.55000000000000004"/>
    <row r="34674" x14ac:dyDescent="0.55000000000000004"/>
    <row r="34675" x14ac:dyDescent="0.55000000000000004"/>
    <row r="34676" x14ac:dyDescent="0.55000000000000004"/>
    <row r="34677" x14ac:dyDescent="0.55000000000000004"/>
    <row r="34678" x14ac:dyDescent="0.55000000000000004"/>
    <row r="34679" x14ac:dyDescent="0.55000000000000004"/>
    <row r="34680" x14ac:dyDescent="0.55000000000000004"/>
    <row r="34681" x14ac:dyDescent="0.55000000000000004"/>
    <row r="34682" x14ac:dyDescent="0.55000000000000004"/>
    <row r="34683" x14ac:dyDescent="0.55000000000000004"/>
    <row r="34684" x14ac:dyDescent="0.55000000000000004"/>
    <row r="34685" x14ac:dyDescent="0.55000000000000004"/>
    <row r="34686" x14ac:dyDescent="0.55000000000000004"/>
    <row r="34687" x14ac:dyDescent="0.55000000000000004"/>
    <row r="34688" x14ac:dyDescent="0.55000000000000004"/>
    <row r="34689" x14ac:dyDescent="0.55000000000000004"/>
    <row r="34690" x14ac:dyDescent="0.55000000000000004"/>
    <row r="34691" x14ac:dyDescent="0.55000000000000004"/>
    <row r="34692" x14ac:dyDescent="0.55000000000000004"/>
    <row r="34693" x14ac:dyDescent="0.55000000000000004"/>
    <row r="34694" x14ac:dyDescent="0.55000000000000004"/>
    <row r="34695" x14ac:dyDescent="0.55000000000000004"/>
    <row r="34696" x14ac:dyDescent="0.55000000000000004"/>
    <row r="34697" x14ac:dyDescent="0.55000000000000004"/>
    <row r="34698" x14ac:dyDescent="0.55000000000000004"/>
    <row r="34699" x14ac:dyDescent="0.55000000000000004"/>
    <row r="34700" x14ac:dyDescent="0.55000000000000004"/>
    <row r="34701" x14ac:dyDescent="0.55000000000000004"/>
    <row r="34702" x14ac:dyDescent="0.55000000000000004"/>
    <row r="34703" x14ac:dyDescent="0.55000000000000004"/>
    <row r="34704" x14ac:dyDescent="0.55000000000000004"/>
    <row r="34705" x14ac:dyDescent="0.55000000000000004"/>
    <row r="34706" x14ac:dyDescent="0.55000000000000004"/>
    <row r="34707" x14ac:dyDescent="0.55000000000000004"/>
    <row r="34708" x14ac:dyDescent="0.55000000000000004"/>
    <row r="34709" x14ac:dyDescent="0.55000000000000004"/>
    <row r="34710" x14ac:dyDescent="0.55000000000000004"/>
    <row r="34711" x14ac:dyDescent="0.55000000000000004"/>
    <row r="34712" x14ac:dyDescent="0.55000000000000004"/>
    <row r="34713" x14ac:dyDescent="0.55000000000000004"/>
    <row r="34714" x14ac:dyDescent="0.55000000000000004"/>
    <row r="34715" x14ac:dyDescent="0.55000000000000004"/>
    <row r="34716" x14ac:dyDescent="0.55000000000000004"/>
    <row r="34717" x14ac:dyDescent="0.55000000000000004"/>
    <row r="34718" x14ac:dyDescent="0.55000000000000004"/>
    <row r="34719" x14ac:dyDescent="0.55000000000000004"/>
    <row r="34720" x14ac:dyDescent="0.55000000000000004"/>
    <row r="34721" x14ac:dyDescent="0.55000000000000004"/>
    <row r="34722" x14ac:dyDescent="0.55000000000000004"/>
    <row r="34723" x14ac:dyDescent="0.55000000000000004"/>
    <row r="34724" x14ac:dyDescent="0.55000000000000004"/>
    <row r="34725" x14ac:dyDescent="0.55000000000000004"/>
    <row r="34726" x14ac:dyDescent="0.55000000000000004"/>
    <row r="34727" x14ac:dyDescent="0.55000000000000004"/>
    <row r="34728" x14ac:dyDescent="0.55000000000000004"/>
    <row r="34729" x14ac:dyDescent="0.55000000000000004"/>
    <row r="34730" x14ac:dyDescent="0.55000000000000004"/>
    <row r="34731" x14ac:dyDescent="0.55000000000000004"/>
    <row r="34732" x14ac:dyDescent="0.55000000000000004"/>
    <row r="34733" x14ac:dyDescent="0.55000000000000004"/>
    <row r="34734" x14ac:dyDescent="0.55000000000000004"/>
    <row r="34735" x14ac:dyDescent="0.55000000000000004"/>
    <row r="34736" x14ac:dyDescent="0.55000000000000004"/>
    <row r="34737" x14ac:dyDescent="0.55000000000000004"/>
    <row r="34738" x14ac:dyDescent="0.55000000000000004"/>
    <row r="34739" x14ac:dyDescent="0.55000000000000004"/>
    <row r="34740" x14ac:dyDescent="0.55000000000000004"/>
    <row r="34741" x14ac:dyDescent="0.55000000000000004"/>
    <row r="34742" x14ac:dyDescent="0.55000000000000004"/>
    <row r="34743" x14ac:dyDescent="0.55000000000000004"/>
    <row r="34744" x14ac:dyDescent="0.55000000000000004"/>
    <row r="34745" x14ac:dyDescent="0.55000000000000004"/>
    <row r="34746" x14ac:dyDescent="0.55000000000000004"/>
    <row r="34747" x14ac:dyDescent="0.55000000000000004"/>
    <row r="34748" x14ac:dyDescent="0.55000000000000004"/>
    <row r="34749" x14ac:dyDescent="0.55000000000000004"/>
    <row r="34750" x14ac:dyDescent="0.55000000000000004"/>
    <row r="34751" x14ac:dyDescent="0.55000000000000004"/>
    <row r="34752" x14ac:dyDescent="0.55000000000000004"/>
    <row r="34753" x14ac:dyDescent="0.55000000000000004"/>
    <row r="34754" x14ac:dyDescent="0.55000000000000004"/>
    <row r="34755" x14ac:dyDescent="0.55000000000000004"/>
    <row r="34756" x14ac:dyDescent="0.55000000000000004"/>
    <row r="34757" x14ac:dyDescent="0.55000000000000004"/>
    <row r="34758" x14ac:dyDescent="0.55000000000000004"/>
    <row r="34759" x14ac:dyDescent="0.55000000000000004"/>
    <row r="34760" x14ac:dyDescent="0.55000000000000004"/>
    <row r="34761" x14ac:dyDescent="0.55000000000000004"/>
    <row r="34762" x14ac:dyDescent="0.55000000000000004"/>
    <row r="34763" x14ac:dyDescent="0.55000000000000004"/>
    <row r="34764" x14ac:dyDescent="0.55000000000000004"/>
    <row r="34765" x14ac:dyDescent="0.55000000000000004"/>
    <row r="34766" x14ac:dyDescent="0.55000000000000004"/>
    <row r="34767" x14ac:dyDescent="0.55000000000000004"/>
    <row r="34768" x14ac:dyDescent="0.55000000000000004"/>
    <row r="34769" x14ac:dyDescent="0.55000000000000004"/>
    <row r="34770" x14ac:dyDescent="0.55000000000000004"/>
    <row r="34771" x14ac:dyDescent="0.55000000000000004"/>
    <row r="34772" x14ac:dyDescent="0.55000000000000004"/>
    <row r="34773" x14ac:dyDescent="0.55000000000000004"/>
    <row r="34774" x14ac:dyDescent="0.55000000000000004"/>
    <row r="34775" x14ac:dyDescent="0.55000000000000004"/>
    <row r="34776" x14ac:dyDescent="0.55000000000000004"/>
    <row r="34777" x14ac:dyDescent="0.55000000000000004"/>
    <row r="34778" x14ac:dyDescent="0.55000000000000004"/>
    <row r="34779" x14ac:dyDescent="0.55000000000000004"/>
    <row r="34780" x14ac:dyDescent="0.55000000000000004"/>
    <row r="34781" x14ac:dyDescent="0.55000000000000004"/>
    <row r="34782" x14ac:dyDescent="0.55000000000000004"/>
    <row r="34783" x14ac:dyDescent="0.55000000000000004"/>
    <row r="34784" x14ac:dyDescent="0.55000000000000004"/>
    <row r="34785" x14ac:dyDescent="0.55000000000000004"/>
    <row r="34786" x14ac:dyDescent="0.55000000000000004"/>
    <row r="34787" x14ac:dyDescent="0.55000000000000004"/>
    <row r="34788" x14ac:dyDescent="0.55000000000000004"/>
    <row r="34789" x14ac:dyDescent="0.55000000000000004"/>
    <row r="34790" x14ac:dyDescent="0.55000000000000004"/>
    <row r="34791" x14ac:dyDescent="0.55000000000000004"/>
    <row r="34792" x14ac:dyDescent="0.55000000000000004"/>
    <row r="34793" x14ac:dyDescent="0.55000000000000004"/>
    <row r="34794" x14ac:dyDescent="0.55000000000000004"/>
    <row r="34795" x14ac:dyDescent="0.55000000000000004"/>
    <row r="34796" x14ac:dyDescent="0.55000000000000004"/>
    <row r="34797" x14ac:dyDescent="0.55000000000000004"/>
    <row r="34798" x14ac:dyDescent="0.55000000000000004"/>
    <row r="34799" x14ac:dyDescent="0.55000000000000004"/>
    <row r="34800" x14ac:dyDescent="0.55000000000000004"/>
    <row r="34801" x14ac:dyDescent="0.55000000000000004"/>
    <row r="34802" x14ac:dyDescent="0.55000000000000004"/>
    <row r="34803" x14ac:dyDescent="0.55000000000000004"/>
    <row r="34804" x14ac:dyDescent="0.55000000000000004"/>
    <row r="34805" x14ac:dyDescent="0.55000000000000004"/>
    <row r="34806" x14ac:dyDescent="0.55000000000000004"/>
    <row r="34807" x14ac:dyDescent="0.55000000000000004"/>
    <row r="34808" x14ac:dyDescent="0.55000000000000004"/>
    <row r="34809" x14ac:dyDescent="0.55000000000000004"/>
    <row r="34810" x14ac:dyDescent="0.55000000000000004"/>
    <row r="34811" x14ac:dyDescent="0.55000000000000004"/>
    <row r="34812" x14ac:dyDescent="0.55000000000000004"/>
    <row r="34813" x14ac:dyDescent="0.55000000000000004"/>
    <row r="34814" x14ac:dyDescent="0.55000000000000004"/>
    <row r="34815" x14ac:dyDescent="0.55000000000000004"/>
    <row r="34816" x14ac:dyDescent="0.55000000000000004"/>
    <row r="34817" x14ac:dyDescent="0.55000000000000004"/>
    <row r="34818" x14ac:dyDescent="0.55000000000000004"/>
    <row r="34819" x14ac:dyDescent="0.55000000000000004"/>
    <row r="34820" x14ac:dyDescent="0.55000000000000004"/>
    <row r="34821" x14ac:dyDescent="0.55000000000000004"/>
    <row r="34822" x14ac:dyDescent="0.55000000000000004"/>
    <row r="34823" x14ac:dyDescent="0.55000000000000004"/>
    <row r="34824" x14ac:dyDescent="0.55000000000000004"/>
    <row r="34825" x14ac:dyDescent="0.55000000000000004"/>
    <row r="34826" x14ac:dyDescent="0.55000000000000004"/>
    <row r="34827" x14ac:dyDescent="0.55000000000000004"/>
    <row r="34828" x14ac:dyDescent="0.55000000000000004"/>
    <row r="34829" x14ac:dyDescent="0.55000000000000004"/>
    <row r="34830" x14ac:dyDescent="0.55000000000000004"/>
    <row r="34831" x14ac:dyDescent="0.55000000000000004"/>
    <row r="34832" x14ac:dyDescent="0.55000000000000004"/>
    <row r="34833" x14ac:dyDescent="0.55000000000000004"/>
    <row r="34834" x14ac:dyDescent="0.55000000000000004"/>
    <row r="34835" x14ac:dyDescent="0.55000000000000004"/>
    <row r="34836" x14ac:dyDescent="0.55000000000000004"/>
    <row r="34837" x14ac:dyDescent="0.55000000000000004"/>
    <row r="34838" x14ac:dyDescent="0.55000000000000004"/>
    <row r="34839" x14ac:dyDescent="0.55000000000000004"/>
    <row r="34840" x14ac:dyDescent="0.55000000000000004"/>
    <row r="34841" x14ac:dyDescent="0.55000000000000004"/>
    <row r="34842" x14ac:dyDescent="0.55000000000000004"/>
    <row r="34843" x14ac:dyDescent="0.55000000000000004"/>
    <row r="34844" x14ac:dyDescent="0.55000000000000004"/>
    <row r="34845" x14ac:dyDescent="0.55000000000000004"/>
    <row r="34846" x14ac:dyDescent="0.55000000000000004"/>
    <row r="34847" x14ac:dyDescent="0.55000000000000004"/>
    <row r="34848" x14ac:dyDescent="0.55000000000000004"/>
    <row r="34849" x14ac:dyDescent="0.55000000000000004"/>
    <row r="34850" x14ac:dyDescent="0.55000000000000004"/>
    <row r="34851" x14ac:dyDescent="0.55000000000000004"/>
    <row r="34852" x14ac:dyDescent="0.55000000000000004"/>
    <row r="34853" x14ac:dyDescent="0.55000000000000004"/>
    <row r="34854" x14ac:dyDescent="0.55000000000000004"/>
    <row r="34855" x14ac:dyDescent="0.55000000000000004"/>
    <row r="34856" x14ac:dyDescent="0.55000000000000004"/>
    <row r="34857" x14ac:dyDescent="0.55000000000000004"/>
    <row r="34858" x14ac:dyDescent="0.55000000000000004"/>
    <row r="34859" x14ac:dyDescent="0.55000000000000004"/>
    <row r="34860" x14ac:dyDescent="0.55000000000000004"/>
    <row r="34861" x14ac:dyDescent="0.55000000000000004"/>
    <row r="34862" x14ac:dyDescent="0.55000000000000004"/>
    <row r="34863" x14ac:dyDescent="0.55000000000000004"/>
    <row r="34864" x14ac:dyDescent="0.55000000000000004"/>
    <row r="34865" x14ac:dyDescent="0.55000000000000004"/>
    <row r="34866" x14ac:dyDescent="0.55000000000000004"/>
    <row r="34867" x14ac:dyDescent="0.55000000000000004"/>
    <row r="34868" x14ac:dyDescent="0.55000000000000004"/>
    <row r="34869" x14ac:dyDescent="0.55000000000000004"/>
    <row r="34870" x14ac:dyDescent="0.55000000000000004"/>
    <row r="34871" x14ac:dyDescent="0.55000000000000004"/>
    <row r="34872" x14ac:dyDescent="0.55000000000000004"/>
    <row r="34873" x14ac:dyDescent="0.55000000000000004"/>
    <row r="34874" x14ac:dyDescent="0.55000000000000004"/>
    <row r="34875" x14ac:dyDescent="0.55000000000000004"/>
    <row r="34876" x14ac:dyDescent="0.55000000000000004"/>
    <row r="34877" x14ac:dyDescent="0.55000000000000004"/>
    <row r="34878" x14ac:dyDescent="0.55000000000000004"/>
    <row r="34879" x14ac:dyDescent="0.55000000000000004"/>
    <row r="34880" x14ac:dyDescent="0.55000000000000004"/>
    <row r="34881" x14ac:dyDescent="0.55000000000000004"/>
    <row r="34882" x14ac:dyDescent="0.55000000000000004"/>
    <row r="34883" x14ac:dyDescent="0.55000000000000004"/>
    <row r="34884" x14ac:dyDescent="0.55000000000000004"/>
    <row r="34885" x14ac:dyDescent="0.55000000000000004"/>
    <row r="34886" x14ac:dyDescent="0.55000000000000004"/>
    <row r="34887" x14ac:dyDescent="0.55000000000000004"/>
    <row r="34888" x14ac:dyDescent="0.55000000000000004"/>
    <row r="34889" x14ac:dyDescent="0.55000000000000004"/>
    <row r="34890" x14ac:dyDescent="0.55000000000000004"/>
    <row r="34891" x14ac:dyDescent="0.55000000000000004"/>
    <row r="34892" x14ac:dyDescent="0.55000000000000004"/>
    <row r="34893" x14ac:dyDescent="0.55000000000000004"/>
    <row r="34894" x14ac:dyDescent="0.55000000000000004"/>
    <row r="34895" x14ac:dyDescent="0.55000000000000004"/>
    <row r="34896" x14ac:dyDescent="0.55000000000000004"/>
    <row r="34897" x14ac:dyDescent="0.55000000000000004"/>
    <row r="34898" x14ac:dyDescent="0.55000000000000004"/>
    <row r="34899" x14ac:dyDescent="0.55000000000000004"/>
    <row r="34900" x14ac:dyDescent="0.55000000000000004"/>
    <row r="34901" x14ac:dyDescent="0.55000000000000004"/>
    <row r="34902" x14ac:dyDescent="0.55000000000000004"/>
    <row r="34903" x14ac:dyDescent="0.55000000000000004"/>
    <row r="34904" x14ac:dyDescent="0.55000000000000004"/>
    <row r="34905" x14ac:dyDescent="0.55000000000000004"/>
    <row r="34906" x14ac:dyDescent="0.55000000000000004"/>
    <row r="34907" x14ac:dyDescent="0.55000000000000004"/>
    <row r="34908" x14ac:dyDescent="0.55000000000000004"/>
    <row r="34909" x14ac:dyDescent="0.55000000000000004"/>
    <row r="34910" x14ac:dyDescent="0.55000000000000004"/>
    <row r="34911" x14ac:dyDescent="0.55000000000000004"/>
    <row r="34912" x14ac:dyDescent="0.55000000000000004"/>
    <row r="34913" x14ac:dyDescent="0.55000000000000004"/>
    <row r="34914" x14ac:dyDescent="0.55000000000000004"/>
    <row r="34915" x14ac:dyDescent="0.55000000000000004"/>
    <row r="34916" x14ac:dyDescent="0.55000000000000004"/>
    <row r="34917" x14ac:dyDescent="0.55000000000000004"/>
    <row r="34918" x14ac:dyDescent="0.55000000000000004"/>
    <row r="34919" x14ac:dyDescent="0.55000000000000004"/>
    <row r="34920" x14ac:dyDescent="0.55000000000000004"/>
    <row r="34921" x14ac:dyDescent="0.55000000000000004"/>
    <row r="34922" x14ac:dyDescent="0.55000000000000004"/>
    <row r="34923" x14ac:dyDescent="0.55000000000000004"/>
    <row r="34924" x14ac:dyDescent="0.55000000000000004"/>
    <row r="34925" x14ac:dyDescent="0.55000000000000004"/>
    <row r="34926" x14ac:dyDescent="0.55000000000000004"/>
    <row r="34927" x14ac:dyDescent="0.55000000000000004"/>
    <row r="34928" x14ac:dyDescent="0.55000000000000004"/>
    <row r="34929" x14ac:dyDescent="0.55000000000000004"/>
    <row r="34930" x14ac:dyDescent="0.55000000000000004"/>
    <row r="34931" x14ac:dyDescent="0.55000000000000004"/>
    <row r="34932" x14ac:dyDescent="0.55000000000000004"/>
    <row r="34933" x14ac:dyDescent="0.55000000000000004"/>
    <row r="34934" x14ac:dyDescent="0.55000000000000004"/>
    <row r="34935" x14ac:dyDescent="0.55000000000000004"/>
    <row r="34936" x14ac:dyDescent="0.55000000000000004"/>
    <row r="34937" x14ac:dyDescent="0.55000000000000004"/>
    <row r="34938" x14ac:dyDescent="0.55000000000000004"/>
    <row r="34939" x14ac:dyDescent="0.55000000000000004"/>
    <row r="34940" x14ac:dyDescent="0.55000000000000004"/>
    <row r="34941" x14ac:dyDescent="0.55000000000000004"/>
    <row r="34942" x14ac:dyDescent="0.55000000000000004"/>
    <row r="34943" x14ac:dyDescent="0.55000000000000004"/>
    <row r="34944" x14ac:dyDescent="0.55000000000000004"/>
    <row r="34945" x14ac:dyDescent="0.55000000000000004"/>
    <row r="34946" x14ac:dyDescent="0.55000000000000004"/>
    <row r="34947" x14ac:dyDescent="0.55000000000000004"/>
    <row r="34948" x14ac:dyDescent="0.55000000000000004"/>
    <row r="34949" x14ac:dyDescent="0.55000000000000004"/>
    <row r="34950" x14ac:dyDescent="0.55000000000000004"/>
    <row r="34951" x14ac:dyDescent="0.55000000000000004"/>
    <row r="34952" x14ac:dyDescent="0.55000000000000004"/>
    <row r="34953" x14ac:dyDescent="0.55000000000000004"/>
    <row r="34954" x14ac:dyDescent="0.55000000000000004"/>
    <row r="34955" x14ac:dyDescent="0.55000000000000004"/>
    <row r="34956" x14ac:dyDescent="0.55000000000000004"/>
    <row r="34957" x14ac:dyDescent="0.55000000000000004"/>
    <row r="34958" x14ac:dyDescent="0.55000000000000004"/>
    <row r="34959" x14ac:dyDescent="0.55000000000000004"/>
    <row r="34960" x14ac:dyDescent="0.55000000000000004"/>
    <row r="34961" x14ac:dyDescent="0.55000000000000004"/>
    <row r="34962" x14ac:dyDescent="0.55000000000000004"/>
    <row r="34963" x14ac:dyDescent="0.55000000000000004"/>
    <row r="34964" x14ac:dyDescent="0.55000000000000004"/>
    <row r="34965" x14ac:dyDescent="0.55000000000000004"/>
    <row r="34966" x14ac:dyDescent="0.55000000000000004"/>
    <row r="34967" x14ac:dyDescent="0.55000000000000004"/>
    <row r="34968" x14ac:dyDescent="0.55000000000000004"/>
    <row r="34969" x14ac:dyDescent="0.55000000000000004"/>
    <row r="34970" x14ac:dyDescent="0.55000000000000004"/>
    <row r="34971" x14ac:dyDescent="0.55000000000000004"/>
    <row r="34972" x14ac:dyDescent="0.55000000000000004"/>
    <row r="34973" x14ac:dyDescent="0.55000000000000004"/>
    <row r="34974" x14ac:dyDescent="0.55000000000000004"/>
    <row r="34975" x14ac:dyDescent="0.55000000000000004"/>
    <row r="34976" x14ac:dyDescent="0.55000000000000004"/>
    <row r="34977" x14ac:dyDescent="0.55000000000000004"/>
    <row r="34978" x14ac:dyDescent="0.55000000000000004"/>
    <row r="34979" x14ac:dyDescent="0.55000000000000004"/>
    <row r="34980" x14ac:dyDescent="0.55000000000000004"/>
    <row r="34981" x14ac:dyDescent="0.55000000000000004"/>
    <row r="34982" x14ac:dyDescent="0.55000000000000004"/>
    <row r="34983" x14ac:dyDescent="0.55000000000000004"/>
    <row r="34984" x14ac:dyDescent="0.55000000000000004"/>
    <row r="34985" x14ac:dyDescent="0.55000000000000004"/>
    <row r="34986" x14ac:dyDescent="0.55000000000000004"/>
    <row r="34987" x14ac:dyDescent="0.55000000000000004"/>
    <row r="34988" x14ac:dyDescent="0.55000000000000004"/>
    <row r="34989" x14ac:dyDescent="0.55000000000000004"/>
    <row r="34990" x14ac:dyDescent="0.55000000000000004"/>
    <row r="34991" x14ac:dyDescent="0.55000000000000004"/>
    <row r="34992" x14ac:dyDescent="0.55000000000000004"/>
    <row r="34993" x14ac:dyDescent="0.55000000000000004"/>
    <row r="34994" x14ac:dyDescent="0.55000000000000004"/>
    <row r="34995" x14ac:dyDescent="0.55000000000000004"/>
    <row r="34996" x14ac:dyDescent="0.55000000000000004"/>
    <row r="34997" x14ac:dyDescent="0.55000000000000004"/>
    <row r="34998" x14ac:dyDescent="0.55000000000000004"/>
    <row r="34999" x14ac:dyDescent="0.55000000000000004"/>
    <row r="35000" x14ac:dyDescent="0.55000000000000004"/>
    <row r="35001" x14ac:dyDescent="0.55000000000000004"/>
    <row r="35002" x14ac:dyDescent="0.55000000000000004"/>
    <row r="35003" x14ac:dyDescent="0.55000000000000004"/>
    <row r="35004" x14ac:dyDescent="0.55000000000000004"/>
    <row r="35005" x14ac:dyDescent="0.55000000000000004"/>
    <row r="35006" x14ac:dyDescent="0.55000000000000004"/>
    <row r="35007" x14ac:dyDescent="0.55000000000000004"/>
    <row r="35008" x14ac:dyDescent="0.55000000000000004"/>
    <row r="35009" x14ac:dyDescent="0.55000000000000004"/>
    <row r="35010" x14ac:dyDescent="0.55000000000000004"/>
    <row r="35011" x14ac:dyDescent="0.55000000000000004"/>
    <row r="35012" x14ac:dyDescent="0.55000000000000004"/>
    <row r="35013" x14ac:dyDescent="0.55000000000000004"/>
    <row r="35014" x14ac:dyDescent="0.55000000000000004"/>
    <row r="35015" x14ac:dyDescent="0.55000000000000004"/>
    <row r="35016" x14ac:dyDescent="0.55000000000000004"/>
    <row r="35017" x14ac:dyDescent="0.55000000000000004"/>
    <row r="35018" x14ac:dyDescent="0.55000000000000004"/>
    <row r="35019" x14ac:dyDescent="0.55000000000000004"/>
    <row r="35020" x14ac:dyDescent="0.55000000000000004"/>
    <row r="35021" x14ac:dyDescent="0.55000000000000004"/>
    <row r="35022" x14ac:dyDescent="0.55000000000000004"/>
    <row r="35023" x14ac:dyDescent="0.55000000000000004"/>
    <row r="35024" x14ac:dyDescent="0.55000000000000004"/>
    <row r="35025" x14ac:dyDescent="0.55000000000000004"/>
    <row r="35026" x14ac:dyDescent="0.55000000000000004"/>
    <row r="35027" x14ac:dyDescent="0.55000000000000004"/>
    <row r="35028" x14ac:dyDescent="0.55000000000000004"/>
    <row r="35029" x14ac:dyDescent="0.55000000000000004"/>
    <row r="35030" x14ac:dyDescent="0.55000000000000004"/>
    <row r="35031" x14ac:dyDescent="0.55000000000000004"/>
    <row r="35032" x14ac:dyDescent="0.55000000000000004"/>
    <row r="35033" x14ac:dyDescent="0.55000000000000004"/>
    <row r="35034" x14ac:dyDescent="0.55000000000000004"/>
    <row r="35035" x14ac:dyDescent="0.55000000000000004"/>
    <row r="35036" x14ac:dyDescent="0.55000000000000004"/>
    <row r="35037" x14ac:dyDescent="0.55000000000000004"/>
    <row r="35038" x14ac:dyDescent="0.55000000000000004"/>
    <row r="35039" x14ac:dyDescent="0.55000000000000004"/>
    <row r="35040" x14ac:dyDescent="0.55000000000000004"/>
    <row r="35041" x14ac:dyDescent="0.55000000000000004"/>
    <row r="35042" x14ac:dyDescent="0.55000000000000004"/>
    <row r="35043" x14ac:dyDescent="0.55000000000000004"/>
    <row r="35044" x14ac:dyDescent="0.55000000000000004"/>
    <row r="35045" x14ac:dyDescent="0.55000000000000004"/>
    <row r="35046" x14ac:dyDescent="0.55000000000000004"/>
    <row r="35047" x14ac:dyDescent="0.55000000000000004"/>
    <row r="35048" x14ac:dyDescent="0.55000000000000004"/>
    <row r="35049" x14ac:dyDescent="0.55000000000000004"/>
    <row r="35050" x14ac:dyDescent="0.55000000000000004"/>
    <row r="35051" x14ac:dyDescent="0.55000000000000004"/>
    <row r="35052" x14ac:dyDescent="0.55000000000000004"/>
    <row r="35053" x14ac:dyDescent="0.55000000000000004"/>
    <row r="35054" x14ac:dyDescent="0.55000000000000004"/>
    <row r="35055" x14ac:dyDescent="0.55000000000000004"/>
    <row r="35056" x14ac:dyDescent="0.55000000000000004"/>
    <row r="35057" x14ac:dyDescent="0.55000000000000004"/>
    <row r="35058" x14ac:dyDescent="0.55000000000000004"/>
    <row r="35059" x14ac:dyDescent="0.55000000000000004"/>
    <row r="35060" x14ac:dyDescent="0.55000000000000004"/>
    <row r="35061" x14ac:dyDescent="0.55000000000000004"/>
    <row r="35062" x14ac:dyDescent="0.55000000000000004"/>
    <row r="35063" x14ac:dyDescent="0.55000000000000004"/>
    <row r="35064" x14ac:dyDescent="0.55000000000000004"/>
    <row r="35065" x14ac:dyDescent="0.55000000000000004"/>
    <row r="35066" x14ac:dyDescent="0.55000000000000004"/>
    <row r="35067" x14ac:dyDescent="0.55000000000000004"/>
    <row r="35068" x14ac:dyDescent="0.55000000000000004"/>
    <row r="35069" x14ac:dyDescent="0.55000000000000004"/>
    <row r="35070" x14ac:dyDescent="0.55000000000000004"/>
    <row r="35071" x14ac:dyDescent="0.55000000000000004"/>
    <row r="35072" x14ac:dyDescent="0.55000000000000004"/>
    <row r="35073" x14ac:dyDescent="0.55000000000000004"/>
    <row r="35074" x14ac:dyDescent="0.55000000000000004"/>
    <row r="35075" x14ac:dyDescent="0.55000000000000004"/>
    <row r="35076" x14ac:dyDescent="0.55000000000000004"/>
    <row r="35077" x14ac:dyDescent="0.55000000000000004"/>
    <row r="35078" x14ac:dyDescent="0.55000000000000004"/>
    <row r="35079" x14ac:dyDescent="0.55000000000000004"/>
    <row r="35080" x14ac:dyDescent="0.55000000000000004"/>
    <row r="35081" x14ac:dyDescent="0.55000000000000004"/>
    <row r="35082" x14ac:dyDescent="0.55000000000000004"/>
    <row r="35083" x14ac:dyDescent="0.55000000000000004"/>
    <row r="35084" x14ac:dyDescent="0.55000000000000004"/>
    <row r="35085" x14ac:dyDescent="0.55000000000000004"/>
    <row r="35086" x14ac:dyDescent="0.55000000000000004"/>
    <row r="35087" x14ac:dyDescent="0.55000000000000004"/>
    <row r="35088" x14ac:dyDescent="0.55000000000000004"/>
    <row r="35089" x14ac:dyDescent="0.55000000000000004"/>
    <row r="35090" x14ac:dyDescent="0.55000000000000004"/>
    <row r="35091" x14ac:dyDescent="0.55000000000000004"/>
    <row r="35092" x14ac:dyDescent="0.55000000000000004"/>
    <row r="35093" x14ac:dyDescent="0.55000000000000004"/>
    <row r="35094" x14ac:dyDescent="0.55000000000000004"/>
    <row r="35095" x14ac:dyDescent="0.55000000000000004"/>
    <row r="35096" x14ac:dyDescent="0.55000000000000004"/>
    <row r="35097" x14ac:dyDescent="0.55000000000000004"/>
    <row r="35098" x14ac:dyDescent="0.55000000000000004"/>
    <row r="35099" x14ac:dyDescent="0.55000000000000004"/>
    <row r="35100" x14ac:dyDescent="0.55000000000000004"/>
    <row r="35101" x14ac:dyDescent="0.55000000000000004"/>
    <row r="35102" x14ac:dyDescent="0.55000000000000004"/>
    <row r="35103" x14ac:dyDescent="0.55000000000000004"/>
    <row r="35104" x14ac:dyDescent="0.55000000000000004"/>
    <row r="35105" x14ac:dyDescent="0.55000000000000004"/>
    <row r="35106" x14ac:dyDescent="0.55000000000000004"/>
    <row r="35107" x14ac:dyDescent="0.55000000000000004"/>
    <row r="35108" x14ac:dyDescent="0.55000000000000004"/>
    <row r="35109" x14ac:dyDescent="0.55000000000000004"/>
    <row r="35110" x14ac:dyDescent="0.55000000000000004"/>
    <row r="35111" x14ac:dyDescent="0.55000000000000004"/>
    <row r="35112" x14ac:dyDescent="0.55000000000000004"/>
    <row r="35113" x14ac:dyDescent="0.55000000000000004"/>
    <row r="35114" x14ac:dyDescent="0.55000000000000004"/>
    <row r="35115" x14ac:dyDescent="0.55000000000000004"/>
    <row r="35116" x14ac:dyDescent="0.55000000000000004"/>
    <row r="35117" x14ac:dyDescent="0.55000000000000004"/>
    <row r="35118" x14ac:dyDescent="0.55000000000000004"/>
    <row r="35119" x14ac:dyDescent="0.55000000000000004"/>
    <row r="35120" x14ac:dyDescent="0.55000000000000004"/>
    <row r="35121" x14ac:dyDescent="0.55000000000000004"/>
    <row r="35122" x14ac:dyDescent="0.55000000000000004"/>
    <row r="35123" x14ac:dyDescent="0.55000000000000004"/>
    <row r="35124" x14ac:dyDescent="0.55000000000000004"/>
    <row r="35125" x14ac:dyDescent="0.55000000000000004"/>
    <row r="35126" x14ac:dyDescent="0.55000000000000004"/>
    <row r="35127" x14ac:dyDescent="0.55000000000000004"/>
    <row r="35128" x14ac:dyDescent="0.55000000000000004"/>
    <row r="35129" x14ac:dyDescent="0.55000000000000004"/>
    <row r="35130" x14ac:dyDescent="0.55000000000000004"/>
    <row r="35131" x14ac:dyDescent="0.55000000000000004"/>
    <row r="35132" x14ac:dyDescent="0.55000000000000004"/>
    <row r="35133" x14ac:dyDescent="0.55000000000000004"/>
    <row r="35134" x14ac:dyDescent="0.55000000000000004"/>
    <row r="35135" x14ac:dyDescent="0.55000000000000004"/>
    <row r="35136" x14ac:dyDescent="0.55000000000000004"/>
    <row r="35137" x14ac:dyDescent="0.55000000000000004"/>
    <row r="35138" x14ac:dyDescent="0.55000000000000004"/>
    <row r="35139" x14ac:dyDescent="0.55000000000000004"/>
    <row r="35140" x14ac:dyDescent="0.55000000000000004"/>
    <row r="35141" x14ac:dyDescent="0.55000000000000004"/>
    <row r="35142" x14ac:dyDescent="0.55000000000000004"/>
    <row r="35143" x14ac:dyDescent="0.55000000000000004"/>
    <row r="35144" x14ac:dyDescent="0.55000000000000004"/>
    <row r="35145" x14ac:dyDescent="0.55000000000000004"/>
    <row r="35146" x14ac:dyDescent="0.55000000000000004"/>
    <row r="35147" x14ac:dyDescent="0.55000000000000004"/>
    <row r="35148" x14ac:dyDescent="0.55000000000000004"/>
    <row r="35149" x14ac:dyDescent="0.55000000000000004"/>
    <row r="35150" x14ac:dyDescent="0.55000000000000004"/>
    <row r="35151" x14ac:dyDescent="0.55000000000000004"/>
    <row r="35152" x14ac:dyDescent="0.55000000000000004"/>
    <row r="35153" x14ac:dyDescent="0.55000000000000004"/>
    <row r="35154" x14ac:dyDescent="0.55000000000000004"/>
    <row r="35155" x14ac:dyDescent="0.55000000000000004"/>
    <row r="35156" x14ac:dyDescent="0.55000000000000004"/>
    <row r="35157" x14ac:dyDescent="0.55000000000000004"/>
    <row r="35158" x14ac:dyDescent="0.55000000000000004"/>
    <row r="35159" x14ac:dyDescent="0.55000000000000004"/>
    <row r="35160" x14ac:dyDescent="0.55000000000000004"/>
    <row r="35161" x14ac:dyDescent="0.55000000000000004"/>
    <row r="35162" x14ac:dyDescent="0.55000000000000004"/>
    <row r="35163" x14ac:dyDescent="0.55000000000000004"/>
    <row r="35164" x14ac:dyDescent="0.55000000000000004"/>
    <row r="35165" x14ac:dyDescent="0.55000000000000004"/>
    <row r="35166" x14ac:dyDescent="0.55000000000000004"/>
    <row r="35167" x14ac:dyDescent="0.55000000000000004"/>
    <row r="35168" x14ac:dyDescent="0.55000000000000004"/>
    <row r="35169" x14ac:dyDescent="0.55000000000000004"/>
    <row r="35170" x14ac:dyDescent="0.55000000000000004"/>
    <row r="35171" x14ac:dyDescent="0.55000000000000004"/>
    <row r="35172" x14ac:dyDescent="0.55000000000000004"/>
    <row r="35173" x14ac:dyDescent="0.55000000000000004"/>
    <row r="35174" x14ac:dyDescent="0.55000000000000004"/>
    <row r="35175" x14ac:dyDescent="0.55000000000000004"/>
    <row r="35176" x14ac:dyDescent="0.55000000000000004"/>
    <row r="35177" x14ac:dyDescent="0.55000000000000004"/>
    <row r="35178" x14ac:dyDescent="0.55000000000000004"/>
    <row r="35179" x14ac:dyDescent="0.55000000000000004"/>
    <row r="35180" x14ac:dyDescent="0.55000000000000004"/>
    <row r="35181" x14ac:dyDescent="0.55000000000000004"/>
    <row r="35182" x14ac:dyDescent="0.55000000000000004"/>
    <row r="35183" x14ac:dyDescent="0.55000000000000004"/>
    <row r="35184" x14ac:dyDescent="0.55000000000000004"/>
    <row r="35185" x14ac:dyDescent="0.55000000000000004"/>
    <row r="35186" x14ac:dyDescent="0.55000000000000004"/>
    <row r="35187" x14ac:dyDescent="0.55000000000000004"/>
    <row r="35188" x14ac:dyDescent="0.55000000000000004"/>
    <row r="35189" x14ac:dyDescent="0.55000000000000004"/>
    <row r="35190" x14ac:dyDescent="0.55000000000000004"/>
    <row r="35191" x14ac:dyDescent="0.55000000000000004"/>
    <row r="35192" x14ac:dyDescent="0.55000000000000004"/>
    <row r="35193" x14ac:dyDescent="0.55000000000000004"/>
    <row r="35194" x14ac:dyDescent="0.55000000000000004"/>
    <row r="35195" x14ac:dyDescent="0.55000000000000004"/>
    <row r="35196" x14ac:dyDescent="0.55000000000000004"/>
    <row r="35197" x14ac:dyDescent="0.55000000000000004"/>
    <row r="35198" x14ac:dyDescent="0.55000000000000004"/>
    <row r="35199" x14ac:dyDescent="0.55000000000000004"/>
    <row r="35200" x14ac:dyDescent="0.55000000000000004"/>
    <row r="35201" x14ac:dyDescent="0.55000000000000004"/>
    <row r="35202" x14ac:dyDescent="0.55000000000000004"/>
    <row r="35203" x14ac:dyDescent="0.55000000000000004"/>
    <row r="35204" x14ac:dyDescent="0.55000000000000004"/>
    <row r="35205" x14ac:dyDescent="0.55000000000000004"/>
    <row r="35206" x14ac:dyDescent="0.55000000000000004"/>
    <row r="35207" x14ac:dyDescent="0.55000000000000004"/>
    <row r="35208" x14ac:dyDescent="0.55000000000000004"/>
    <row r="35209" x14ac:dyDescent="0.55000000000000004"/>
    <row r="35210" x14ac:dyDescent="0.55000000000000004"/>
    <row r="35211" x14ac:dyDescent="0.55000000000000004"/>
    <row r="35212" x14ac:dyDescent="0.55000000000000004"/>
    <row r="35213" x14ac:dyDescent="0.55000000000000004"/>
    <row r="35214" x14ac:dyDescent="0.55000000000000004"/>
    <row r="35215" x14ac:dyDescent="0.55000000000000004"/>
    <row r="35216" x14ac:dyDescent="0.55000000000000004"/>
    <row r="35217" x14ac:dyDescent="0.55000000000000004"/>
    <row r="35218" x14ac:dyDescent="0.55000000000000004"/>
    <row r="35219" x14ac:dyDescent="0.55000000000000004"/>
    <row r="35220" x14ac:dyDescent="0.55000000000000004"/>
    <row r="35221" x14ac:dyDescent="0.55000000000000004"/>
    <row r="35222" x14ac:dyDescent="0.55000000000000004"/>
    <row r="35223" x14ac:dyDescent="0.55000000000000004"/>
    <row r="35224" x14ac:dyDescent="0.55000000000000004"/>
    <row r="35225" x14ac:dyDescent="0.55000000000000004"/>
    <row r="35226" x14ac:dyDescent="0.55000000000000004"/>
    <row r="35227" x14ac:dyDescent="0.55000000000000004"/>
    <row r="35228" x14ac:dyDescent="0.55000000000000004"/>
    <row r="35229" x14ac:dyDescent="0.55000000000000004"/>
    <row r="35230" x14ac:dyDescent="0.55000000000000004"/>
    <row r="35231" x14ac:dyDescent="0.55000000000000004"/>
    <row r="35232" x14ac:dyDescent="0.55000000000000004"/>
    <row r="35233" x14ac:dyDescent="0.55000000000000004"/>
    <row r="35234" x14ac:dyDescent="0.55000000000000004"/>
    <row r="35235" x14ac:dyDescent="0.55000000000000004"/>
    <row r="35236" x14ac:dyDescent="0.55000000000000004"/>
    <row r="35237" x14ac:dyDescent="0.55000000000000004"/>
    <row r="35238" x14ac:dyDescent="0.55000000000000004"/>
    <row r="35239" x14ac:dyDescent="0.55000000000000004"/>
    <row r="35240" x14ac:dyDescent="0.55000000000000004"/>
    <row r="35241" x14ac:dyDescent="0.55000000000000004"/>
    <row r="35242" x14ac:dyDescent="0.55000000000000004"/>
    <row r="35243" x14ac:dyDescent="0.55000000000000004"/>
    <row r="35244" x14ac:dyDescent="0.55000000000000004"/>
    <row r="35245" x14ac:dyDescent="0.55000000000000004"/>
    <row r="35246" x14ac:dyDescent="0.55000000000000004"/>
    <row r="35247" x14ac:dyDescent="0.55000000000000004"/>
    <row r="35248" x14ac:dyDescent="0.55000000000000004"/>
    <row r="35249" x14ac:dyDescent="0.55000000000000004"/>
    <row r="35250" x14ac:dyDescent="0.55000000000000004"/>
    <row r="35251" x14ac:dyDescent="0.55000000000000004"/>
    <row r="35252" x14ac:dyDescent="0.55000000000000004"/>
    <row r="35253" x14ac:dyDescent="0.55000000000000004"/>
    <row r="35254" x14ac:dyDescent="0.55000000000000004"/>
    <row r="35255" x14ac:dyDescent="0.55000000000000004"/>
    <row r="35256" x14ac:dyDescent="0.55000000000000004"/>
    <row r="35257" x14ac:dyDescent="0.55000000000000004"/>
    <row r="35258" x14ac:dyDescent="0.55000000000000004"/>
    <row r="35259" x14ac:dyDescent="0.55000000000000004"/>
    <row r="35260" x14ac:dyDescent="0.55000000000000004"/>
    <row r="35261" x14ac:dyDescent="0.55000000000000004"/>
    <row r="35262" x14ac:dyDescent="0.55000000000000004"/>
    <row r="35263" x14ac:dyDescent="0.55000000000000004"/>
    <row r="35264" x14ac:dyDescent="0.55000000000000004"/>
    <row r="35265" x14ac:dyDescent="0.55000000000000004"/>
    <row r="35266" x14ac:dyDescent="0.55000000000000004"/>
    <row r="35267" x14ac:dyDescent="0.55000000000000004"/>
    <row r="35268" x14ac:dyDescent="0.55000000000000004"/>
    <row r="35269" x14ac:dyDescent="0.55000000000000004"/>
    <row r="35270" x14ac:dyDescent="0.55000000000000004"/>
    <row r="35271" x14ac:dyDescent="0.55000000000000004"/>
    <row r="35272" x14ac:dyDescent="0.55000000000000004"/>
    <row r="35273" x14ac:dyDescent="0.55000000000000004"/>
    <row r="35274" x14ac:dyDescent="0.55000000000000004"/>
    <row r="35275" x14ac:dyDescent="0.55000000000000004"/>
    <row r="35276" x14ac:dyDescent="0.55000000000000004"/>
    <row r="35277" x14ac:dyDescent="0.55000000000000004"/>
    <row r="35278" x14ac:dyDescent="0.55000000000000004"/>
    <row r="35279" x14ac:dyDescent="0.55000000000000004"/>
    <row r="35280" x14ac:dyDescent="0.55000000000000004"/>
    <row r="35281" x14ac:dyDescent="0.55000000000000004"/>
    <row r="35282" x14ac:dyDescent="0.55000000000000004"/>
    <row r="35283" x14ac:dyDescent="0.55000000000000004"/>
    <row r="35284" x14ac:dyDescent="0.55000000000000004"/>
    <row r="35285" x14ac:dyDescent="0.55000000000000004"/>
    <row r="35286" x14ac:dyDescent="0.55000000000000004"/>
    <row r="35287" x14ac:dyDescent="0.55000000000000004"/>
    <row r="35288" x14ac:dyDescent="0.55000000000000004"/>
    <row r="35289" x14ac:dyDescent="0.55000000000000004"/>
    <row r="35290" x14ac:dyDescent="0.55000000000000004"/>
    <row r="35291" x14ac:dyDescent="0.55000000000000004"/>
    <row r="35292" x14ac:dyDescent="0.55000000000000004"/>
    <row r="35293" x14ac:dyDescent="0.55000000000000004"/>
    <row r="35294" x14ac:dyDescent="0.55000000000000004"/>
    <row r="35295" x14ac:dyDescent="0.55000000000000004"/>
    <row r="35296" x14ac:dyDescent="0.55000000000000004"/>
    <row r="35297" x14ac:dyDescent="0.55000000000000004"/>
    <row r="35298" x14ac:dyDescent="0.55000000000000004"/>
    <row r="35299" x14ac:dyDescent="0.55000000000000004"/>
    <row r="35300" x14ac:dyDescent="0.55000000000000004"/>
    <row r="35301" x14ac:dyDescent="0.55000000000000004"/>
    <row r="35302" x14ac:dyDescent="0.55000000000000004"/>
    <row r="35303" x14ac:dyDescent="0.55000000000000004"/>
    <row r="35304" x14ac:dyDescent="0.55000000000000004"/>
    <row r="35305" x14ac:dyDescent="0.55000000000000004"/>
    <row r="35306" x14ac:dyDescent="0.55000000000000004"/>
    <row r="35307" x14ac:dyDescent="0.55000000000000004"/>
    <row r="35308" x14ac:dyDescent="0.55000000000000004"/>
    <row r="35309" x14ac:dyDescent="0.55000000000000004"/>
    <row r="35310" x14ac:dyDescent="0.55000000000000004"/>
    <row r="35311" x14ac:dyDescent="0.55000000000000004"/>
    <row r="35312" x14ac:dyDescent="0.55000000000000004"/>
    <row r="35313" x14ac:dyDescent="0.55000000000000004"/>
    <row r="35314" x14ac:dyDescent="0.55000000000000004"/>
    <row r="35315" x14ac:dyDescent="0.55000000000000004"/>
    <row r="35316" x14ac:dyDescent="0.55000000000000004"/>
    <row r="35317" x14ac:dyDescent="0.55000000000000004"/>
    <row r="35318" x14ac:dyDescent="0.55000000000000004"/>
    <row r="35319" x14ac:dyDescent="0.55000000000000004"/>
    <row r="35320" x14ac:dyDescent="0.55000000000000004"/>
    <row r="35321" x14ac:dyDescent="0.55000000000000004"/>
    <row r="35322" x14ac:dyDescent="0.55000000000000004"/>
    <row r="35323" x14ac:dyDescent="0.55000000000000004"/>
    <row r="35324" x14ac:dyDescent="0.55000000000000004"/>
    <row r="35325" x14ac:dyDescent="0.55000000000000004"/>
    <row r="35326" x14ac:dyDescent="0.55000000000000004"/>
    <row r="35327" x14ac:dyDescent="0.55000000000000004"/>
    <row r="35328" x14ac:dyDescent="0.55000000000000004"/>
    <row r="35329" x14ac:dyDescent="0.55000000000000004"/>
    <row r="35330" x14ac:dyDescent="0.55000000000000004"/>
    <row r="35331" x14ac:dyDescent="0.55000000000000004"/>
    <row r="35332" x14ac:dyDescent="0.55000000000000004"/>
    <row r="35333" x14ac:dyDescent="0.55000000000000004"/>
    <row r="35334" x14ac:dyDescent="0.55000000000000004"/>
    <row r="35335" x14ac:dyDescent="0.55000000000000004"/>
    <row r="35336" x14ac:dyDescent="0.55000000000000004"/>
    <row r="35337" x14ac:dyDescent="0.55000000000000004"/>
    <row r="35338" x14ac:dyDescent="0.55000000000000004"/>
    <row r="35339" x14ac:dyDescent="0.55000000000000004"/>
    <row r="35340" x14ac:dyDescent="0.55000000000000004"/>
    <row r="35341" x14ac:dyDescent="0.55000000000000004"/>
    <row r="35342" x14ac:dyDescent="0.55000000000000004"/>
    <row r="35343" x14ac:dyDescent="0.55000000000000004"/>
    <row r="35344" x14ac:dyDescent="0.55000000000000004"/>
    <row r="35345" x14ac:dyDescent="0.55000000000000004"/>
    <row r="35346" x14ac:dyDescent="0.55000000000000004"/>
    <row r="35347" x14ac:dyDescent="0.55000000000000004"/>
    <row r="35348" x14ac:dyDescent="0.55000000000000004"/>
    <row r="35349" x14ac:dyDescent="0.55000000000000004"/>
    <row r="35350" x14ac:dyDescent="0.55000000000000004"/>
    <row r="35351" x14ac:dyDescent="0.55000000000000004"/>
    <row r="35352" x14ac:dyDescent="0.55000000000000004"/>
    <row r="35353" x14ac:dyDescent="0.55000000000000004"/>
    <row r="35354" x14ac:dyDescent="0.55000000000000004"/>
    <row r="35355" x14ac:dyDescent="0.55000000000000004"/>
    <row r="35356" x14ac:dyDescent="0.55000000000000004"/>
    <row r="35357" x14ac:dyDescent="0.55000000000000004"/>
    <row r="35358" x14ac:dyDescent="0.55000000000000004"/>
    <row r="35359" x14ac:dyDescent="0.55000000000000004"/>
    <row r="35360" x14ac:dyDescent="0.55000000000000004"/>
    <row r="35361" x14ac:dyDescent="0.55000000000000004"/>
    <row r="35362" x14ac:dyDescent="0.55000000000000004"/>
    <row r="35363" x14ac:dyDescent="0.55000000000000004"/>
    <row r="35364" x14ac:dyDescent="0.55000000000000004"/>
    <row r="35365" x14ac:dyDescent="0.55000000000000004"/>
    <row r="35366" x14ac:dyDescent="0.55000000000000004"/>
    <row r="35367" x14ac:dyDescent="0.55000000000000004"/>
    <row r="35368" x14ac:dyDescent="0.55000000000000004"/>
    <row r="35369" x14ac:dyDescent="0.55000000000000004"/>
    <row r="35370" x14ac:dyDescent="0.55000000000000004"/>
    <row r="35371" x14ac:dyDescent="0.55000000000000004"/>
    <row r="35372" x14ac:dyDescent="0.55000000000000004"/>
    <row r="35373" x14ac:dyDescent="0.55000000000000004"/>
    <row r="35374" x14ac:dyDescent="0.55000000000000004"/>
    <row r="35375" x14ac:dyDescent="0.55000000000000004"/>
    <row r="35376" x14ac:dyDescent="0.55000000000000004"/>
    <row r="35377" x14ac:dyDescent="0.55000000000000004"/>
    <row r="35378" x14ac:dyDescent="0.55000000000000004"/>
    <row r="35379" x14ac:dyDescent="0.55000000000000004"/>
    <row r="35380" x14ac:dyDescent="0.55000000000000004"/>
    <row r="35381" x14ac:dyDescent="0.55000000000000004"/>
    <row r="35382" x14ac:dyDescent="0.55000000000000004"/>
    <row r="35383" x14ac:dyDescent="0.55000000000000004"/>
    <row r="35384" x14ac:dyDescent="0.55000000000000004"/>
    <row r="35385" x14ac:dyDescent="0.55000000000000004"/>
    <row r="35386" x14ac:dyDescent="0.55000000000000004"/>
    <row r="35387" x14ac:dyDescent="0.55000000000000004"/>
    <row r="35388" x14ac:dyDescent="0.55000000000000004"/>
    <row r="35389" x14ac:dyDescent="0.55000000000000004"/>
    <row r="35390" x14ac:dyDescent="0.55000000000000004"/>
    <row r="35391" x14ac:dyDescent="0.55000000000000004"/>
    <row r="35392" x14ac:dyDescent="0.55000000000000004"/>
    <row r="35393" x14ac:dyDescent="0.55000000000000004"/>
    <row r="35394" x14ac:dyDescent="0.55000000000000004"/>
    <row r="35395" x14ac:dyDescent="0.55000000000000004"/>
    <row r="35396" x14ac:dyDescent="0.55000000000000004"/>
    <row r="35397" x14ac:dyDescent="0.55000000000000004"/>
    <row r="35398" x14ac:dyDescent="0.55000000000000004"/>
    <row r="35399" x14ac:dyDescent="0.55000000000000004"/>
    <row r="35400" x14ac:dyDescent="0.55000000000000004"/>
    <row r="35401" x14ac:dyDescent="0.55000000000000004"/>
    <row r="35402" x14ac:dyDescent="0.55000000000000004"/>
    <row r="35403" x14ac:dyDescent="0.55000000000000004"/>
    <row r="35404" x14ac:dyDescent="0.55000000000000004"/>
    <row r="35405" x14ac:dyDescent="0.55000000000000004"/>
    <row r="35406" x14ac:dyDescent="0.55000000000000004"/>
    <row r="35407" x14ac:dyDescent="0.55000000000000004"/>
    <row r="35408" x14ac:dyDescent="0.55000000000000004"/>
    <row r="35409" x14ac:dyDescent="0.55000000000000004"/>
    <row r="35410" x14ac:dyDescent="0.55000000000000004"/>
    <row r="35411" x14ac:dyDescent="0.55000000000000004"/>
    <row r="35412" x14ac:dyDescent="0.55000000000000004"/>
    <row r="35413" x14ac:dyDescent="0.55000000000000004"/>
    <row r="35414" x14ac:dyDescent="0.55000000000000004"/>
    <row r="35415" x14ac:dyDescent="0.55000000000000004"/>
    <row r="35416" x14ac:dyDescent="0.55000000000000004"/>
    <row r="35417" x14ac:dyDescent="0.55000000000000004"/>
    <row r="35418" x14ac:dyDescent="0.55000000000000004"/>
    <row r="35419" x14ac:dyDescent="0.55000000000000004"/>
    <row r="35420" x14ac:dyDescent="0.55000000000000004"/>
    <row r="35421" x14ac:dyDescent="0.55000000000000004"/>
    <row r="35422" x14ac:dyDescent="0.55000000000000004"/>
    <row r="35423" x14ac:dyDescent="0.55000000000000004"/>
    <row r="35424" x14ac:dyDescent="0.55000000000000004"/>
    <row r="35425" x14ac:dyDescent="0.55000000000000004"/>
    <row r="35426" x14ac:dyDescent="0.55000000000000004"/>
    <row r="35427" x14ac:dyDescent="0.55000000000000004"/>
    <row r="35428" x14ac:dyDescent="0.55000000000000004"/>
    <row r="35429" x14ac:dyDescent="0.55000000000000004"/>
    <row r="35430" x14ac:dyDescent="0.55000000000000004"/>
    <row r="35431" x14ac:dyDescent="0.55000000000000004"/>
    <row r="35432" x14ac:dyDescent="0.55000000000000004"/>
    <row r="35433" x14ac:dyDescent="0.55000000000000004"/>
    <row r="35434" x14ac:dyDescent="0.55000000000000004"/>
    <row r="35435" x14ac:dyDescent="0.55000000000000004"/>
    <row r="35436" x14ac:dyDescent="0.55000000000000004"/>
    <row r="35437" x14ac:dyDescent="0.55000000000000004"/>
    <row r="35438" x14ac:dyDescent="0.55000000000000004"/>
    <row r="35439" x14ac:dyDescent="0.55000000000000004"/>
    <row r="35440" x14ac:dyDescent="0.55000000000000004"/>
    <row r="35441" x14ac:dyDescent="0.55000000000000004"/>
    <row r="35442" x14ac:dyDescent="0.55000000000000004"/>
    <row r="35443" x14ac:dyDescent="0.55000000000000004"/>
    <row r="35444" x14ac:dyDescent="0.55000000000000004"/>
    <row r="35445" x14ac:dyDescent="0.55000000000000004"/>
    <row r="35446" x14ac:dyDescent="0.55000000000000004"/>
    <row r="35447" x14ac:dyDescent="0.55000000000000004"/>
    <row r="35448" x14ac:dyDescent="0.55000000000000004"/>
    <row r="35449" x14ac:dyDescent="0.55000000000000004"/>
    <row r="35450" x14ac:dyDescent="0.55000000000000004"/>
    <row r="35451" x14ac:dyDescent="0.55000000000000004"/>
    <row r="35452" x14ac:dyDescent="0.55000000000000004"/>
    <row r="35453" x14ac:dyDescent="0.55000000000000004"/>
    <row r="35454" x14ac:dyDescent="0.55000000000000004"/>
    <row r="35455" x14ac:dyDescent="0.55000000000000004"/>
    <row r="35456" x14ac:dyDescent="0.55000000000000004"/>
    <row r="35457" x14ac:dyDescent="0.55000000000000004"/>
    <row r="35458" x14ac:dyDescent="0.55000000000000004"/>
    <row r="35459" x14ac:dyDescent="0.55000000000000004"/>
    <row r="35460" x14ac:dyDescent="0.55000000000000004"/>
    <row r="35461" x14ac:dyDescent="0.55000000000000004"/>
    <row r="35462" x14ac:dyDescent="0.55000000000000004"/>
    <row r="35463" x14ac:dyDescent="0.55000000000000004"/>
    <row r="35464" x14ac:dyDescent="0.55000000000000004"/>
    <row r="35465" x14ac:dyDescent="0.55000000000000004"/>
    <row r="35466" x14ac:dyDescent="0.55000000000000004"/>
    <row r="35467" x14ac:dyDescent="0.55000000000000004"/>
    <row r="35468" x14ac:dyDescent="0.55000000000000004"/>
    <row r="35469" x14ac:dyDescent="0.55000000000000004"/>
    <row r="35470" x14ac:dyDescent="0.55000000000000004"/>
    <row r="35471" x14ac:dyDescent="0.55000000000000004"/>
    <row r="35472" x14ac:dyDescent="0.55000000000000004"/>
    <row r="35473" x14ac:dyDescent="0.55000000000000004"/>
    <row r="35474" x14ac:dyDescent="0.55000000000000004"/>
    <row r="35475" x14ac:dyDescent="0.55000000000000004"/>
    <row r="35476" x14ac:dyDescent="0.55000000000000004"/>
    <row r="35477" x14ac:dyDescent="0.55000000000000004"/>
    <row r="35478" x14ac:dyDescent="0.55000000000000004"/>
    <row r="35479" x14ac:dyDescent="0.55000000000000004"/>
    <row r="35480" x14ac:dyDescent="0.55000000000000004"/>
    <row r="35481" x14ac:dyDescent="0.55000000000000004"/>
    <row r="35482" x14ac:dyDescent="0.55000000000000004"/>
    <row r="35483" x14ac:dyDescent="0.55000000000000004"/>
    <row r="35484" x14ac:dyDescent="0.55000000000000004"/>
    <row r="35485" x14ac:dyDescent="0.55000000000000004"/>
    <row r="35486" x14ac:dyDescent="0.55000000000000004"/>
    <row r="35487" x14ac:dyDescent="0.55000000000000004"/>
    <row r="35488" x14ac:dyDescent="0.55000000000000004"/>
    <row r="35489" x14ac:dyDescent="0.55000000000000004"/>
    <row r="35490" x14ac:dyDescent="0.55000000000000004"/>
    <row r="35491" x14ac:dyDescent="0.55000000000000004"/>
    <row r="35492" x14ac:dyDescent="0.55000000000000004"/>
    <row r="35493" x14ac:dyDescent="0.55000000000000004"/>
    <row r="35494" x14ac:dyDescent="0.55000000000000004"/>
    <row r="35495" x14ac:dyDescent="0.55000000000000004"/>
    <row r="35496" x14ac:dyDescent="0.55000000000000004"/>
    <row r="35497" x14ac:dyDescent="0.55000000000000004"/>
    <row r="35498" x14ac:dyDescent="0.55000000000000004"/>
    <row r="35499" x14ac:dyDescent="0.55000000000000004"/>
    <row r="35500" x14ac:dyDescent="0.55000000000000004"/>
    <row r="35501" x14ac:dyDescent="0.55000000000000004"/>
    <row r="35502" x14ac:dyDescent="0.55000000000000004"/>
    <row r="35503" x14ac:dyDescent="0.55000000000000004"/>
    <row r="35504" x14ac:dyDescent="0.55000000000000004"/>
    <row r="35505" x14ac:dyDescent="0.55000000000000004"/>
    <row r="35506" x14ac:dyDescent="0.55000000000000004"/>
    <row r="35507" x14ac:dyDescent="0.55000000000000004"/>
    <row r="35508" x14ac:dyDescent="0.55000000000000004"/>
    <row r="35509" x14ac:dyDescent="0.55000000000000004"/>
    <row r="35510" x14ac:dyDescent="0.55000000000000004"/>
    <row r="35511" x14ac:dyDescent="0.55000000000000004"/>
    <row r="35512" x14ac:dyDescent="0.55000000000000004"/>
    <row r="35513" x14ac:dyDescent="0.55000000000000004"/>
    <row r="35514" x14ac:dyDescent="0.55000000000000004"/>
    <row r="35515" x14ac:dyDescent="0.55000000000000004"/>
    <row r="35516" x14ac:dyDescent="0.55000000000000004"/>
    <row r="35517" x14ac:dyDescent="0.55000000000000004"/>
    <row r="35518" x14ac:dyDescent="0.55000000000000004"/>
    <row r="35519" x14ac:dyDescent="0.55000000000000004"/>
    <row r="35520" x14ac:dyDescent="0.55000000000000004"/>
    <row r="35521" x14ac:dyDescent="0.55000000000000004"/>
    <row r="35522" x14ac:dyDescent="0.55000000000000004"/>
    <row r="35523" x14ac:dyDescent="0.55000000000000004"/>
    <row r="35524" x14ac:dyDescent="0.55000000000000004"/>
    <row r="35525" x14ac:dyDescent="0.55000000000000004"/>
    <row r="35526" x14ac:dyDescent="0.55000000000000004"/>
    <row r="35527" x14ac:dyDescent="0.55000000000000004"/>
    <row r="35528" x14ac:dyDescent="0.55000000000000004"/>
    <row r="35529" x14ac:dyDescent="0.55000000000000004"/>
    <row r="35530" x14ac:dyDescent="0.55000000000000004"/>
    <row r="35531" x14ac:dyDescent="0.55000000000000004"/>
    <row r="35532" x14ac:dyDescent="0.55000000000000004"/>
    <row r="35533" x14ac:dyDescent="0.55000000000000004"/>
    <row r="35534" x14ac:dyDescent="0.55000000000000004"/>
    <row r="35535" x14ac:dyDescent="0.55000000000000004"/>
    <row r="35536" x14ac:dyDescent="0.55000000000000004"/>
    <row r="35537" x14ac:dyDescent="0.55000000000000004"/>
    <row r="35538" x14ac:dyDescent="0.55000000000000004"/>
    <row r="35539" x14ac:dyDescent="0.55000000000000004"/>
    <row r="35540" x14ac:dyDescent="0.55000000000000004"/>
    <row r="35541" x14ac:dyDescent="0.55000000000000004"/>
    <row r="35542" x14ac:dyDescent="0.55000000000000004"/>
    <row r="35543" x14ac:dyDescent="0.55000000000000004"/>
    <row r="35544" x14ac:dyDescent="0.55000000000000004"/>
    <row r="35545" x14ac:dyDescent="0.55000000000000004"/>
    <row r="35546" x14ac:dyDescent="0.55000000000000004"/>
    <row r="35547" x14ac:dyDescent="0.55000000000000004"/>
    <row r="35548" x14ac:dyDescent="0.55000000000000004"/>
    <row r="35549" x14ac:dyDescent="0.55000000000000004"/>
    <row r="35550" x14ac:dyDescent="0.55000000000000004"/>
    <row r="35551" x14ac:dyDescent="0.55000000000000004"/>
    <row r="35552" x14ac:dyDescent="0.55000000000000004"/>
    <row r="35553" x14ac:dyDescent="0.55000000000000004"/>
    <row r="35554" x14ac:dyDescent="0.55000000000000004"/>
    <row r="35555" x14ac:dyDescent="0.55000000000000004"/>
    <row r="35556" x14ac:dyDescent="0.55000000000000004"/>
    <row r="35557" x14ac:dyDescent="0.55000000000000004"/>
    <row r="35558" x14ac:dyDescent="0.55000000000000004"/>
    <row r="35559" x14ac:dyDescent="0.55000000000000004"/>
    <row r="35560" x14ac:dyDescent="0.55000000000000004"/>
    <row r="35561" x14ac:dyDescent="0.55000000000000004"/>
    <row r="35562" x14ac:dyDescent="0.55000000000000004"/>
    <row r="35563" x14ac:dyDescent="0.55000000000000004"/>
    <row r="35564" x14ac:dyDescent="0.55000000000000004"/>
    <row r="35565" x14ac:dyDescent="0.55000000000000004"/>
    <row r="35566" x14ac:dyDescent="0.55000000000000004"/>
    <row r="35567" x14ac:dyDescent="0.55000000000000004"/>
    <row r="35568" x14ac:dyDescent="0.55000000000000004"/>
    <row r="35569" x14ac:dyDescent="0.55000000000000004"/>
    <row r="35570" x14ac:dyDescent="0.55000000000000004"/>
    <row r="35571" x14ac:dyDescent="0.55000000000000004"/>
    <row r="35572" x14ac:dyDescent="0.55000000000000004"/>
    <row r="35573" x14ac:dyDescent="0.55000000000000004"/>
    <row r="35574" x14ac:dyDescent="0.55000000000000004"/>
    <row r="35575" x14ac:dyDescent="0.55000000000000004"/>
    <row r="35576" x14ac:dyDescent="0.55000000000000004"/>
    <row r="35577" x14ac:dyDescent="0.55000000000000004"/>
    <row r="35578" x14ac:dyDescent="0.55000000000000004"/>
    <row r="35579" x14ac:dyDescent="0.55000000000000004"/>
    <row r="35580" x14ac:dyDescent="0.55000000000000004"/>
    <row r="35581" x14ac:dyDescent="0.55000000000000004"/>
    <row r="35582" x14ac:dyDescent="0.55000000000000004"/>
    <row r="35583" x14ac:dyDescent="0.55000000000000004"/>
    <row r="35584" x14ac:dyDescent="0.55000000000000004"/>
    <row r="35585" x14ac:dyDescent="0.55000000000000004"/>
    <row r="35586" x14ac:dyDescent="0.55000000000000004"/>
    <row r="35587" x14ac:dyDescent="0.55000000000000004"/>
    <row r="35588" x14ac:dyDescent="0.55000000000000004"/>
    <row r="35589" x14ac:dyDescent="0.55000000000000004"/>
    <row r="35590" x14ac:dyDescent="0.55000000000000004"/>
    <row r="35591" x14ac:dyDescent="0.55000000000000004"/>
    <row r="35592" x14ac:dyDescent="0.55000000000000004"/>
    <row r="35593" x14ac:dyDescent="0.55000000000000004"/>
    <row r="35594" x14ac:dyDescent="0.55000000000000004"/>
    <row r="35595" x14ac:dyDescent="0.55000000000000004"/>
    <row r="35596" x14ac:dyDescent="0.55000000000000004"/>
    <row r="35597" x14ac:dyDescent="0.55000000000000004"/>
    <row r="35598" x14ac:dyDescent="0.55000000000000004"/>
    <row r="35599" x14ac:dyDescent="0.55000000000000004"/>
    <row r="35600" x14ac:dyDescent="0.55000000000000004"/>
    <row r="35601" x14ac:dyDescent="0.55000000000000004"/>
    <row r="35602" x14ac:dyDescent="0.55000000000000004"/>
    <row r="35603" x14ac:dyDescent="0.55000000000000004"/>
    <row r="35604" x14ac:dyDescent="0.55000000000000004"/>
    <row r="35605" x14ac:dyDescent="0.55000000000000004"/>
    <row r="35606" x14ac:dyDescent="0.55000000000000004"/>
    <row r="35607" x14ac:dyDescent="0.55000000000000004"/>
    <row r="35608" x14ac:dyDescent="0.55000000000000004"/>
    <row r="35609" x14ac:dyDescent="0.55000000000000004"/>
    <row r="35610" x14ac:dyDescent="0.55000000000000004"/>
    <row r="35611" x14ac:dyDescent="0.55000000000000004"/>
    <row r="35612" x14ac:dyDescent="0.55000000000000004"/>
    <row r="35613" x14ac:dyDescent="0.55000000000000004"/>
    <row r="35614" x14ac:dyDescent="0.55000000000000004"/>
    <row r="35615" x14ac:dyDescent="0.55000000000000004"/>
    <row r="35616" x14ac:dyDescent="0.55000000000000004"/>
    <row r="35617" x14ac:dyDescent="0.55000000000000004"/>
    <row r="35618" x14ac:dyDescent="0.55000000000000004"/>
    <row r="35619" x14ac:dyDescent="0.55000000000000004"/>
    <row r="35620" x14ac:dyDescent="0.55000000000000004"/>
    <row r="35621" x14ac:dyDescent="0.55000000000000004"/>
    <row r="35622" x14ac:dyDescent="0.55000000000000004"/>
    <row r="35623" x14ac:dyDescent="0.55000000000000004"/>
    <row r="35624" x14ac:dyDescent="0.55000000000000004"/>
    <row r="35625" x14ac:dyDescent="0.55000000000000004"/>
    <row r="35626" x14ac:dyDescent="0.55000000000000004"/>
    <row r="35627" x14ac:dyDescent="0.55000000000000004"/>
    <row r="35628" x14ac:dyDescent="0.55000000000000004"/>
    <row r="35629" x14ac:dyDescent="0.55000000000000004"/>
    <row r="35630" x14ac:dyDescent="0.55000000000000004"/>
    <row r="35631" x14ac:dyDescent="0.55000000000000004"/>
    <row r="35632" x14ac:dyDescent="0.55000000000000004"/>
    <row r="35633" x14ac:dyDescent="0.55000000000000004"/>
    <row r="35634" x14ac:dyDescent="0.55000000000000004"/>
    <row r="35635" x14ac:dyDescent="0.55000000000000004"/>
    <row r="35636" x14ac:dyDescent="0.55000000000000004"/>
    <row r="35637" x14ac:dyDescent="0.55000000000000004"/>
    <row r="35638" x14ac:dyDescent="0.55000000000000004"/>
    <row r="35639" x14ac:dyDescent="0.55000000000000004"/>
    <row r="35640" x14ac:dyDescent="0.55000000000000004"/>
    <row r="35641" x14ac:dyDescent="0.55000000000000004"/>
    <row r="35642" x14ac:dyDescent="0.55000000000000004"/>
    <row r="35643" x14ac:dyDescent="0.55000000000000004"/>
    <row r="35644" x14ac:dyDescent="0.55000000000000004"/>
    <row r="35645" x14ac:dyDescent="0.55000000000000004"/>
    <row r="35646" x14ac:dyDescent="0.55000000000000004"/>
    <row r="35647" x14ac:dyDescent="0.55000000000000004"/>
    <row r="35648" x14ac:dyDescent="0.55000000000000004"/>
    <row r="35649" x14ac:dyDescent="0.55000000000000004"/>
    <row r="35650" x14ac:dyDescent="0.55000000000000004"/>
    <row r="35651" x14ac:dyDescent="0.55000000000000004"/>
    <row r="35652" x14ac:dyDescent="0.55000000000000004"/>
    <row r="35653" x14ac:dyDescent="0.55000000000000004"/>
    <row r="35654" x14ac:dyDescent="0.55000000000000004"/>
    <row r="35655" x14ac:dyDescent="0.55000000000000004"/>
    <row r="35656" x14ac:dyDescent="0.55000000000000004"/>
    <row r="35657" x14ac:dyDescent="0.55000000000000004"/>
    <row r="35658" x14ac:dyDescent="0.55000000000000004"/>
    <row r="35659" x14ac:dyDescent="0.55000000000000004"/>
    <row r="35660" x14ac:dyDescent="0.55000000000000004"/>
    <row r="35661" x14ac:dyDescent="0.55000000000000004"/>
    <row r="35662" x14ac:dyDescent="0.55000000000000004"/>
    <row r="35663" x14ac:dyDescent="0.55000000000000004"/>
    <row r="35664" x14ac:dyDescent="0.55000000000000004"/>
    <row r="35665" x14ac:dyDescent="0.55000000000000004"/>
    <row r="35666" x14ac:dyDescent="0.55000000000000004"/>
    <row r="35667" x14ac:dyDescent="0.55000000000000004"/>
    <row r="35668" x14ac:dyDescent="0.55000000000000004"/>
    <row r="35669" x14ac:dyDescent="0.55000000000000004"/>
    <row r="35670" x14ac:dyDescent="0.55000000000000004"/>
    <row r="35671" x14ac:dyDescent="0.55000000000000004"/>
    <row r="35672" x14ac:dyDescent="0.55000000000000004"/>
    <row r="35673" x14ac:dyDescent="0.55000000000000004"/>
    <row r="35674" x14ac:dyDescent="0.55000000000000004"/>
    <row r="35675" x14ac:dyDescent="0.55000000000000004"/>
    <row r="35676" x14ac:dyDescent="0.55000000000000004"/>
    <row r="35677" x14ac:dyDescent="0.55000000000000004"/>
    <row r="35678" x14ac:dyDescent="0.55000000000000004"/>
    <row r="35679" x14ac:dyDescent="0.55000000000000004"/>
    <row r="35680" x14ac:dyDescent="0.55000000000000004"/>
    <row r="35681" x14ac:dyDescent="0.55000000000000004"/>
    <row r="35682" x14ac:dyDescent="0.55000000000000004"/>
    <row r="35683" x14ac:dyDescent="0.55000000000000004"/>
    <row r="35684" x14ac:dyDescent="0.55000000000000004"/>
    <row r="35685" x14ac:dyDescent="0.55000000000000004"/>
    <row r="35686" x14ac:dyDescent="0.55000000000000004"/>
    <row r="35687" x14ac:dyDescent="0.55000000000000004"/>
    <row r="35688" x14ac:dyDescent="0.55000000000000004"/>
    <row r="35689" x14ac:dyDescent="0.55000000000000004"/>
    <row r="35690" x14ac:dyDescent="0.55000000000000004"/>
    <row r="35691" x14ac:dyDescent="0.55000000000000004"/>
    <row r="35692" x14ac:dyDescent="0.55000000000000004"/>
    <row r="35693" x14ac:dyDescent="0.55000000000000004"/>
    <row r="35694" x14ac:dyDescent="0.55000000000000004"/>
    <row r="35695" x14ac:dyDescent="0.55000000000000004"/>
    <row r="35696" x14ac:dyDescent="0.55000000000000004"/>
    <row r="35697" x14ac:dyDescent="0.55000000000000004"/>
    <row r="35698" x14ac:dyDescent="0.55000000000000004"/>
    <row r="35699" x14ac:dyDescent="0.55000000000000004"/>
    <row r="35700" x14ac:dyDescent="0.55000000000000004"/>
    <row r="35701" x14ac:dyDescent="0.55000000000000004"/>
    <row r="35702" x14ac:dyDescent="0.55000000000000004"/>
    <row r="35703" x14ac:dyDescent="0.55000000000000004"/>
    <row r="35704" x14ac:dyDescent="0.55000000000000004"/>
    <row r="35705" x14ac:dyDescent="0.55000000000000004"/>
    <row r="35706" x14ac:dyDescent="0.55000000000000004"/>
    <row r="35707" x14ac:dyDescent="0.55000000000000004"/>
    <row r="35708" x14ac:dyDescent="0.55000000000000004"/>
    <row r="35709" x14ac:dyDescent="0.55000000000000004"/>
    <row r="35710" x14ac:dyDescent="0.55000000000000004"/>
    <row r="35711" x14ac:dyDescent="0.55000000000000004"/>
    <row r="35712" x14ac:dyDescent="0.55000000000000004"/>
    <row r="35713" x14ac:dyDescent="0.55000000000000004"/>
    <row r="35714" x14ac:dyDescent="0.55000000000000004"/>
    <row r="35715" x14ac:dyDescent="0.55000000000000004"/>
    <row r="35716" x14ac:dyDescent="0.55000000000000004"/>
    <row r="35717" x14ac:dyDescent="0.55000000000000004"/>
    <row r="35718" x14ac:dyDescent="0.55000000000000004"/>
    <row r="35719" x14ac:dyDescent="0.55000000000000004"/>
    <row r="35720" x14ac:dyDescent="0.55000000000000004"/>
    <row r="35721" x14ac:dyDescent="0.55000000000000004"/>
    <row r="35722" x14ac:dyDescent="0.55000000000000004"/>
    <row r="35723" x14ac:dyDescent="0.55000000000000004"/>
    <row r="35724" x14ac:dyDescent="0.55000000000000004"/>
    <row r="35725" x14ac:dyDescent="0.55000000000000004"/>
    <row r="35726" x14ac:dyDescent="0.55000000000000004"/>
    <row r="35727" x14ac:dyDescent="0.55000000000000004"/>
    <row r="35728" x14ac:dyDescent="0.55000000000000004"/>
    <row r="35729" x14ac:dyDescent="0.55000000000000004"/>
    <row r="35730" x14ac:dyDescent="0.55000000000000004"/>
    <row r="35731" x14ac:dyDescent="0.55000000000000004"/>
    <row r="35732" x14ac:dyDescent="0.55000000000000004"/>
    <row r="35733" x14ac:dyDescent="0.55000000000000004"/>
    <row r="35734" x14ac:dyDescent="0.55000000000000004"/>
    <row r="35735" x14ac:dyDescent="0.55000000000000004"/>
    <row r="35736" x14ac:dyDescent="0.55000000000000004"/>
    <row r="35737" x14ac:dyDescent="0.55000000000000004"/>
    <row r="35738" x14ac:dyDescent="0.55000000000000004"/>
    <row r="35739" x14ac:dyDescent="0.55000000000000004"/>
    <row r="35740" x14ac:dyDescent="0.55000000000000004"/>
    <row r="35741" x14ac:dyDescent="0.55000000000000004"/>
    <row r="35742" x14ac:dyDescent="0.55000000000000004"/>
    <row r="35743" x14ac:dyDescent="0.55000000000000004"/>
    <row r="35744" x14ac:dyDescent="0.55000000000000004"/>
    <row r="35745" x14ac:dyDescent="0.55000000000000004"/>
    <row r="35746" x14ac:dyDescent="0.55000000000000004"/>
    <row r="35747" x14ac:dyDescent="0.55000000000000004"/>
    <row r="35748" x14ac:dyDescent="0.55000000000000004"/>
    <row r="35749" x14ac:dyDescent="0.55000000000000004"/>
    <row r="35750" x14ac:dyDescent="0.55000000000000004"/>
    <row r="35751" x14ac:dyDescent="0.55000000000000004"/>
    <row r="35752" x14ac:dyDescent="0.55000000000000004"/>
    <row r="35753" x14ac:dyDescent="0.55000000000000004"/>
    <row r="35754" x14ac:dyDescent="0.55000000000000004"/>
    <row r="35755" x14ac:dyDescent="0.55000000000000004"/>
    <row r="35756" x14ac:dyDescent="0.55000000000000004"/>
    <row r="35757" x14ac:dyDescent="0.55000000000000004"/>
    <row r="35758" x14ac:dyDescent="0.55000000000000004"/>
    <row r="35759" x14ac:dyDescent="0.55000000000000004"/>
    <row r="35760" x14ac:dyDescent="0.55000000000000004"/>
    <row r="35761" x14ac:dyDescent="0.55000000000000004"/>
    <row r="35762" x14ac:dyDescent="0.55000000000000004"/>
    <row r="35763" x14ac:dyDescent="0.55000000000000004"/>
    <row r="35764" x14ac:dyDescent="0.55000000000000004"/>
    <row r="35765" x14ac:dyDescent="0.55000000000000004"/>
    <row r="35766" x14ac:dyDescent="0.55000000000000004"/>
    <row r="35767" x14ac:dyDescent="0.55000000000000004"/>
    <row r="35768" x14ac:dyDescent="0.55000000000000004"/>
    <row r="35769" x14ac:dyDescent="0.55000000000000004"/>
    <row r="35770" x14ac:dyDescent="0.55000000000000004"/>
    <row r="35771" x14ac:dyDescent="0.55000000000000004"/>
    <row r="35772" x14ac:dyDescent="0.55000000000000004"/>
    <row r="35773" x14ac:dyDescent="0.55000000000000004"/>
    <row r="35774" x14ac:dyDescent="0.55000000000000004"/>
    <row r="35775" x14ac:dyDescent="0.55000000000000004"/>
    <row r="35776" x14ac:dyDescent="0.55000000000000004"/>
    <row r="35777" x14ac:dyDescent="0.55000000000000004"/>
    <row r="35778" x14ac:dyDescent="0.55000000000000004"/>
    <row r="35779" x14ac:dyDescent="0.55000000000000004"/>
    <row r="35780" x14ac:dyDescent="0.55000000000000004"/>
    <row r="35781" x14ac:dyDescent="0.55000000000000004"/>
    <row r="35782" x14ac:dyDescent="0.55000000000000004"/>
    <row r="35783" x14ac:dyDescent="0.55000000000000004"/>
    <row r="35784" x14ac:dyDescent="0.55000000000000004"/>
    <row r="35785" x14ac:dyDescent="0.55000000000000004"/>
    <row r="35786" x14ac:dyDescent="0.55000000000000004"/>
    <row r="35787" x14ac:dyDescent="0.55000000000000004"/>
    <row r="35788" x14ac:dyDescent="0.55000000000000004"/>
    <row r="35789" x14ac:dyDescent="0.55000000000000004"/>
    <row r="35790" x14ac:dyDescent="0.55000000000000004"/>
    <row r="35791" x14ac:dyDescent="0.55000000000000004"/>
    <row r="35792" x14ac:dyDescent="0.55000000000000004"/>
    <row r="35793" x14ac:dyDescent="0.55000000000000004"/>
    <row r="35794" x14ac:dyDescent="0.55000000000000004"/>
    <row r="35795" x14ac:dyDescent="0.55000000000000004"/>
    <row r="35796" x14ac:dyDescent="0.55000000000000004"/>
    <row r="35797" x14ac:dyDescent="0.55000000000000004"/>
    <row r="35798" x14ac:dyDescent="0.55000000000000004"/>
    <row r="35799" x14ac:dyDescent="0.55000000000000004"/>
    <row r="35800" x14ac:dyDescent="0.55000000000000004"/>
    <row r="35801" x14ac:dyDescent="0.55000000000000004"/>
    <row r="35802" x14ac:dyDescent="0.55000000000000004"/>
    <row r="35803" x14ac:dyDescent="0.55000000000000004"/>
    <row r="35804" x14ac:dyDescent="0.55000000000000004"/>
    <row r="35805" x14ac:dyDescent="0.55000000000000004"/>
    <row r="35806" x14ac:dyDescent="0.55000000000000004"/>
    <row r="35807" x14ac:dyDescent="0.55000000000000004"/>
    <row r="35808" x14ac:dyDescent="0.55000000000000004"/>
    <row r="35809" x14ac:dyDescent="0.55000000000000004"/>
    <row r="35810" x14ac:dyDescent="0.55000000000000004"/>
    <row r="35811" x14ac:dyDescent="0.55000000000000004"/>
    <row r="35812" x14ac:dyDescent="0.55000000000000004"/>
    <row r="35813" x14ac:dyDescent="0.55000000000000004"/>
    <row r="35814" x14ac:dyDescent="0.55000000000000004"/>
    <row r="35815" x14ac:dyDescent="0.55000000000000004"/>
    <row r="35816" x14ac:dyDescent="0.55000000000000004"/>
    <row r="35817" x14ac:dyDescent="0.55000000000000004"/>
    <row r="35818" x14ac:dyDescent="0.55000000000000004"/>
    <row r="35819" x14ac:dyDescent="0.55000000000000004"/>
    <row r="35820" x14ac:dyDescent="0.55000000000000004"/>
    <row r="35821" x14ac:dyDescent="0.55000000000000004"/>
    <row r="35822" x14ac:dyDescent="0.55000000000000004"/>
    <row r="35823" x14ac:dyDescent="0.55000000000000004"/>
    <row r="35824" x14ac:dyDescent="0.55000000000000004"/>
    <row r="35825" x14ac:dyDescent="0.55000000000000004"/>
    <row r="35826" x14ac:dyDescent="0.55000000000000004"/>
    <row r="35827" x14ac:dyDescent="0.55000000000000004"/>
    <row r="35828" x14ac:dyDescent="0.55000000000000004"/>
    <row r="35829" x14ac:dyDescent="0.55000000000000004"/>
    <row r="35830" x14ac:dyDescent="0.55000000000000004"/>
    <row r="35831" x14ac:dyDescent="0.55000000000000004"/>
    <row r="35832" x14ac:dyDescent="0.55000000000000004"/>
    <row r="35833" x14ac:dyDescent="0.55000000000000004"/>
    <row r="35834" x14ac:dyDescent="0.55000000000000004"/>
    <row r="35835" x14ac:dyDescent="0.55000000000000004"/>
    <row r="35836" x14ac:dyDescent="0.55000000000000004"/>
    <row r="35837" x14ac:dyDescent="0.55000000000000004"/>
    <row r="35838" x14ac:dyDescent="0.55000000000000004"/>
    <row r="35839" x14ac:dyDescent="0.55000000000000004"/>
    <row r="35840" x14ac:dyDescent="0.55000000000000004"/>
    <row r="35841" x14ac:dyDescent="0.55000000000000004"/>
    <row r="35842" x14ac:dyDescent="0.55000000000000004"/>
    <row r="35843" x14ac:dyDescent="0.55000000000000004"/>
    <row r="35844" x14ac:dyDescent="0.55000000000000004"/>
    <row r="35845" x14ac:dyDescent="0.55000000000000004"/>
    <row r="35846" x14ac:dyDescent="0.55000000000000004"/>
    <row r="35847" x14ac:dyDescent="0.55000000000000004"/>
    <row r="35848" x14ac:dyDescent="0.55000000000000004"/>
    <row r="35849" x14ac:dyDescent="0.55000000000000004"/>
    <row r="35850" x14ac:dyDescent="0.55000000000000004"/>
    <row r="35851" x14ac:dyDescent="0.55000000000000004"/>
    <row r="35852" x14ac:dyDescent="0.55000000000000004"/>
    <row r="35853" x14ac:dyDescent="0.55000000000000004"/>
    <row r="35854" x14ac:dyDescent="0.55000000000000004"/>
    <row r="35855" x14ac:dyDescent="0.55000000000000004"/>
    <row r="35856" x14ac:dyDescent="0.55000000000000004"/>
    <row r="35857" x14ac:dyDescent="0.55000000000000004"/>
    <row r="35858" x14ac:dyDescent="0.55000000000000004"/>
    <row r="35859" x14ac:dyDescent="0.55000000000000004"/>
    <row r="35860" x14ac:dyDescent="0.55000000000000004"/>
    <row r="35861" x14ac:dyDescent="0.55000000000000004"/>
    <row r="35862" x14ac:dyDescent="0.55000000000000004"/>
    <row r="35863" x14ac:dyDescent="0.55000000000000004"/>
    <row r="35864" x14ac:dyDescent="0.55000000000000004"/>
    <row r="35865" x14ac:dyDescent="0.55000000000000004"/>
    <row r="35866" x14ac:dyDescent="0.55000000000000004"/>
    <row r="35867" x14ac:dyDescent="0.55000000000000004"/>
    <row r="35868" x14ac:dyDescent="0.55000000000000004"/>
    <row r="35869" x14ac:dyDescent="0.55000000000000004"/>
    <row r="35870" x14ac:dyDescent="0.55000000000000004"/>
    <row r="35871" x14ac:dyDescent="0.55000000000000004"/>
    <row r="35872" x14ac:dyDescent="0.55000000000000004"/>
    <row r="35873" x14ac:dyDescent="0.55000000000000004"/>
    <row r="35874" x14ac:dyDescent="0.55000000000000004"/>
    <row r="35875" x14ac:dyDescent="0.55000000000000004"/>
    <row r="35876" x14ac:dyDescent="0.55000000000000004"/>
    <row r="35877" x14ac:dyDescent="0.55000000000000004"/>
    <row r="35878" x14ac:dyDescent="0.55000000000000004"/>
    <row r="35879" x14ac:dyDescent="0.55000000000000004"/>
    <row r="35880" x14ac:dyDescent="0.55000000000000004"/>
    <row r="35881" x14ac:dyDescent="0.55000000000000004"/>
    <row r="35882" x14ac:dyDescent="0.55000000000000004"/>
    <row r="35883" x14ac:dyDescent="0.55000000000000004"/>
    <row r="35884" x14ac:dyDescent="0.55000000000000004"/>
    <row r="35885" x14ac:dyDescent="0.55000000000000004"/>
    <row r="35886" x14ac:dyDescent="0.55000000000000004"/>
    <row r="35887" x14ac:dyDescent="0.55000000000000004"/>
    <row r="35888" x14ac:dyDescent="0.55000000000000004"/>
    <row r="35889" x14ac:dyDescent="0.55000000000000004"/>
    <row r="35890" x14ac:dyDescent="0.55000000000000004"/>
    <row r="35891" x14ac:dyDescent="0.55000000000000004"/>
    <row r="35892" x14ac:dyDescent="0.55000000000000004"/>
    <row r="35893" x14ac:dyDescent="0.55000000000000004"/>
    <row r="35894" x14ac:dyDescent="0.55000000000000004"/>
    <row r="35895" x14ac:dyDescent="0.55000000000000004"/>
    <row r="35896" x14ac:dyDescent="0.55000000000000004"/>
    <row r="35897" x14ac:dyDescent="0.55000000000000004"/>
    <row r="35898" x14ac:dyDescent="0.55000000000000004"/>
    <row r="35899" x14ac:dyDescent="0.55000000000000004"/>
    <row r="35900" x14ac:dyDescent="0.55000000000000004"/>
    <row r="35901" x14ac:dyDescent="0.55000000000000004"/>
    <row r="35902" x14ac:dyDescent="0.55000000000000004"/>
    <row r="35903" x14ac:dyDescent="0.55000000000000004"/>
    <row r="35904" x14ac:dyDescent="0.55000000000000004"/>
    <row r="35905" x14ac:dyDescent="0.55000000000000004"/>
    <row r="35906" x14ac:dyDescent="0.55000000000000004"/>
    <row r="35907" x14ac:dyDescent="0.55000000000000004"/>
    <row r="35908" x14ac:dyDescent="0.55000000000000004"/>
    <row r="35909" x14ac:dyDescent="0.55000000000000004"/>
    <row r="35910" x14ac:dyDescent="0.55000000000000004"/>
    <row r="35911" x14ac:dyDescent="0.55000000000000004"/>
    <row r="35912" x14ac:dyDescent="0.55000000000000004"/>
    <row r="35913" x14ac:dyDescent="0.55000000000000004"/>
    <row r="35914" x14ac:dyDescent="0.55000000000000004"/>
    <row r="35915" x14ac:dyDescent="0.55000000000000004"/>
    <row r="35916" x14ac:dyDescent="0.55000000000000004"/>
    <row r="35917" x14ac:dyDescent="0.55000000000000004"/>
    <row r="35918" x14ac:dyDescent="0.55000000000000004"/>
    <row r="35919" x14ac:dyDescent="0.55000000000000004"/>
    <row r="35920" x14ac:dyDescent="0.55000000000000004"/>
    <row r="35921" x14ac:dyDescent="0.55000000000000004"/>
    <row r="35922" x14ac:dyDescent="0.55000000000000004"/>
    <row r="35923" x14ac:dyDescent="0.55000000000000004"/>
    <row r="35924" x14ac:dyDescent="0.55000000000000004"/>
    <row r="35925" x14ac:dyDescent="0.55000000000000004"/>
    <row r="35926" x14ac:dyDescent="0.55000000000000004"/>
    <row r="35927" x14ac:dyDescent="0.55000000000000004"/>
    <row r="35928" x14ac:dyDescent="0.55000000000000004"/>
    <row r="35929" x14ac:dyDescent="0.55000000000000004"/>
    <row r="35930" x14ac:dyDescent="0.55000000000000004"/>
    <row r="35931" x14ac:dyDescent="0.55000000000000004"/>
    <row r="35932" x14ac:dyDescent="0.55000000000000004"/>
    <row r="35933" x14ac:dyDescent="0.55000000000000004"/>
    <row r="35934" x14ac:dyDescent="0.55000000000000004"/>
    <row r="35935" x14ac:dyDescent="0.55000000000000004"/>
    <row r="35936" x14ac:dyDescent="0.55000000000000004"/>
    <row r="35937" x14ac:dyDescent="0.55000000000000004"/>
    <row r="35938" x14ac:dyDescent="0.55000000000000004"/>
    <row r="35939" x14ac:dyDescent="0.55000000000000004"/>
    <row r="35940" x14ac:dyDescent="0.55000000000000004"/>
    <row r="35941" x14ac:dyDescent="0.55000000000000004"/>
    <row r="35942" x14ac:dyDescent="0.55000000000000004"/>
    <row r="35943" x14ac:dyDescent="0.55000000000000004"/>
    <row r="35944" x14ac:dyDescent="0.55000000000000004"/>
    <row r="35945" x14ac:dyDescent="0.55000000000000004"/>
    <row r="35946" x14ac:dyDescent="0.55000000000000004"/>
    <row r="35947" x14ac:dyDescent="0.55000000000000004"/>
    <row r="35948" x14ac:dyDescent="0.55000000000000004"/>
    <row r="35949" x14ac:dyDescent="0.55000000000000004"/>
    <row r="35950" x14ac:dyDescent="0.55000000000000004"/>
    <row r="35951" x14ac:dyDescent="0.55000000000000004"/>
    <row r="35952" x14ac:dyDescent="0.55000000000000004"/>
    <row r="35953" x14ac:dyDescent="0.55000000000000004"/>
    <row r="35954" x14ac:dyDescent="0.55000000000000004"/>
    <row r="35955" x14ac:dyDescent="0.55000000000000004"/>
    <row r="35956" x14ac:dyDescent="0.55000000000000004"/>
    <row r="35957" x14ac:dyDescent="0.55000000000000004"/>
    <row r="35958" x14ac:dyDescent="0.55000000000000004"/>
    <row r="35959" x14ac:dyDescent="0.55000000000000004"/>
    <row r="35960" x14ac:dyDescent="0.55000000000000004"/>
    <row r="35961" x14ac:dyDescent="0.55000000000000004"/>
    <row r="35962" x14ac:dyDescent="0.55000000000000004"/>
    <row r="35963" x14ac:dyDescent="0.55000000000000004"/>
    <row r="35964" x14ac:dyDescent="0.55000000000000004"/>
    <row r="35965" x14ac:dyDescent="0.55000000000000004"/>
    <row r="35966" x14ac:dyDescent="0.55000000000000004"/>
    <row r="35967" x14ac:dyDescent="0.55000000000000004"/>
    <row r="35968" x14ac:dyDescent="0.55000000000000004"/>
    <row r="35969" x14ac:dyDescent="0.55000000000000004"/>
    <row r="35970" x14ac:dyDescent="0.55000000000000004"/>
    <row r="35971" x14ac:dyDescent="0.55000000000000004"/>
    <row r="35972" x14ac:dyDescent="0.55000000000000004"/>
    <row r="35973" x14ac:dyDescent="0.55000000000000004"/>
    <row r="35974" x14ac:dyDescent="0.55000000000000004"/>
    <row r="35975" x14ac:dyDescent="0.55000000000000004"/>
    <row r="35976" x14ac:dyDescent="0.55000000000000004"/>
    <row r="35977" x14ac:dyDescent="0.55000000000000004"/>
    <row r="35978" x14ac:dyDescent="0.55000000000000004"/>
    <row r="35979" x14ac:dyDescent="0.55000000000000004"/>
    <row r="35980" x14ac:dyDescent="0.55000000000000004"/>
    <row r="35981" x14ac:dyDescent="0.55000000000000004"/>
    <row r="35982" x14ac:dyDescent="0.55000000000000004"/>
    <row r="35983" x14ac:dyDescent="0.55000000000000004"/>
    <row r="35984" x14ac:dyDescent="0.55000000000000004"/>
    <row r="35985" x14ac:dyDescent="0.55000000000000004"/>
    <row r="35986" x14ac:dyDescent="0.55000000000000004"/>
    <row r="35987" x14ac:dyDescent="0.55000000000000004"/>
    <row r="35988" x14ac:dyDescent="0.55000000000000004"/>
    <row r="35989" x14ac:dyDescent="0.55000000000000004"/>
    <row r="35990" x14ac:dyDescent="0.55000000000000004"/>
    <row r="35991" x14ac:dyDescent="0.55000000000000004"/>
    <row r="35992" x14ac:dyDescent="0.55000000000000004"/>
    <row r="35993" x14ac:dyDescent="0.55000000000000004"/>
    <row r="35994" x14ac:dyDescent="0.55000000000000004"/>
    <row r="35995" x14ac:dyDescent="0.55000000000000004"/>
    <row r="35996" x14ac:dyDescent="0.55000000000000004"/>
    <row r="35997" x14ac:dyDescent="0.55000000000000004"/>
    <row r="35998" x14ac:dyDescent="0.55000000000000004"/>
    <row r="35999" x14ac:dyDescent="0.55000000000000004"/>
    <row r="36000" x14ac:dyDescent="0.55000000000000004"/>
    <row r="36001" x14ac:dyDescent="0.55000000000000004"/>
    <row r="36002" x14ac:dyDescent="0.55000000000000004"/>
    <row r="36003" x14ac:dyDescent="0.55000000000000004"/>
    <row r="36004" x14ac:dyDescent="0.55000000000000004"/>
    <row r="36005" x14ac:dyDescent="0.55000000000000004"/>
    <row r="36006" x14ac:dyDescent="0.55000000000000004"/>
    <row r="36007" x14ac:dyDescent="0.55000000000000004"/>
    <row r="36008" x14ac:dyDescent="0.55000000000000004"/>
    <row r="36009" x14ac:dyDescent="0.55000000000000004"/>
    <row r="36010" x14ac:dyDescent="0.55000000000000004"/>
    <row r="36011" x14ac:dyDescent="0.55000000000000004"/>
    <row r="36012" x14ac:dyDescent="0.55000000000000004"/>
    <row r="36013" x14ac:dyDescent="0.55000000000000004"/>
    <row r="36014" x14ac:dyDescent="0.55000000000000004"/>
    <row r="36015" x14ac:dyDescent="0.55000000000000004"/>
    <row r="36016" x14ac:dyDescent="0.55000000000000004"/>
    <row r="36017" x14ac:dyDescent="0.55000000000000004"/>
    <row r="36018" x14ac:dyDescent="0.55000000000000004"/>
    <row r="36019" x14ac:dyDescent="0.55000000000000004"/>
    <row r="36020" x14ac:dyDescent="0.55000000000000004"/>
    <row r="36021" x14ac:dyDescent="0.55000000000000004"/>
    <row r="36022" x14ac:dyDescent="0.55000000000000004"/>
    <row r="36023" x14ac:dyDescent="0.55000000000000004"/>
    <row r="36024" x14ac:dyDescent="0.55000000000000004"/>
    <row r="36025" x14ac:dyDescent="0.55000000000000004"/>
    <row r="36026" x14ac:dyDescent="0.55000000000000004"/>
    <row r="36027" x14ac:dyDescent="0.55000000000000004"/>
    <row r="36028" x14ac:dyDescent="0.55000000000000004"/>
    <row r="36029" x14ac:dyDescent="0.55000000000000004"/>
    <row r="36030" x14ac:dyDescent="0.55000000000000004"/>
    <row r="36031" x14ac:dyDescent="0.55000000000000004"/>
    <row r="36032" x14ac:dyDescent="0.55000000000000004"/>
    <row r="36033" x14ac:dyDescent="0.55000000000000004"/>
    <row r="36034" x14ac:dyDescent="0.55000000000000004"/>
    <row r="36035" x14ac:dyDescent="0.55000000000000004"/>
    <row r="36036" x14ac:dyDescent="0.55000000000000004"/>
    <row r="36037" x14ac:dyDescent="0.55000000000000004"/>
    <row r="36038" x14ac:dyDescent="0.55000000000000004"/>
    <row r="36039" x14ac:dyDescent="0.55000000000000004"/>
    <row r="36040" x14ac:dyDescent="0.55000000000000004"/>
    <row r="36041" x14ac:dyDescent="0.55000000000000004"/>
    <row r="36042" x14ac:dyDescent="0.55000000000000004"/>
    <row r="36043" x14ac:dyDescent="0.55000000000000004"/>
    <row r="36044" x14ac:dyDescent="0.55000000000000004"/>
    <row r="36045" x14ac:dyDescent="0.55000000000000004"/>
    <row r="36046" x14ac:dyDescent="0.55000000000000004"/>
    <row r="36047" x14ac:dyDescent="0.55000000000000004"/>
    <row r="36048" x14ac:dyDescent="0.55000000000000004"/>
    <row r="36049" x14ac:dyDescent="0.55000000000000004"/>
    <row r="36050" x14ac:dyDescent="0.55000000000000004"/>
    <row r="36051" x14ac:dyDescent="0.55000000000000004"/>
    <row r="36052" x14ac:dyDescent="0.55000000000000004"/>
    <row r="36053" x14ac:dyDescent="0.55000000000000004"/>
    <row r="36054" x14ac:dyDescent="0.55000000000000004"/>
    <row r="36055" x14ac:dyDescent="0.55000000000000004"/>
    <row r="36056" x14ac:dyDescent="0.55000000000000004"/>
    <row r="36057" x14ac:dyDescent="0.55000000000000004"/>
    <row r="36058" x14ac:dyDescent="0.55000000000000004"/>
    <row r="36059" x14ac:dyDescent="0.55000000000000004"/>
    <row r="36060" x14ac:dyDescent="0.55000000000000004"/>
    <row r="36061" x14ac:dyDescent="0.55000000000000004"/>
    <row r="36062" x14ac:dyDescent="0.55000000000000004"/>
    <row r="36063" x14ac:dyDescent="0.55000000000000004"/>
    <row r="36064" x14ac:dyDescent="0.55000000000000004"/>
    <row r="36065" x14ac:dyDescent="0.55000000000000004"/>
    <row r="36066" x14ac:dyDescent="0.55000000000000004"/>
    <row r="36067" x14ac:dyDescent="0.55000000000000004"/>
    <row r="36068" x14ac:dyDescent="0.55000000000000004"/>
    <row r="36069" x14ac:dyDescent="0.55000000000000004"/>
    <row r="36070" x14ac:dyDescent="0.55000000000000004"/>
    <row r="36071" x14ac:dyDescent="0.55000000000000004"/>
    <row r="36072" x14ac:dyDescent="0.55000000000000004"/>
    <row r="36073" x14ac:dyDescent="0.55000000000000004"/>
    <row r="36074" x14ac:dyDescent="0.55000000000000004"/>
    <row r="36075" x14ac:dyDescent="0.55000000000000004"/>
    <row r="36076" x14ac:dyDescent="0.55000000000000004"/>
    <row r="36077" x14ac:dyDescent="0.55000000000000004"/>
    <row r="36078" x14ac:dyDescent="0.55000000000000004"/>
    <row r="36079" x14ac:dyDescent="0.55000000000000004"/>
    <row r="36080" x14ac:dyDescent="0.55000000000000004"/>
    <row r="36081" x14ac:dyDescent="0.55000000000000004"/>
    <row r="36082" x14ac:dyDescent="0.55000000000000004"/>
    <row r="36083" x14ac:dyDescent="0.55000000000000004"/>
    <row r="36084" x14ac:dyDescent="0.55000000000000004"/>
    <row r="36085" x14ac:dyDescent="0.55000000000000004"/>
    <row r="36086" x14ac:dyDescent="0.55000000000000004"/>
    <row r="36087" x14ac:dyDescent="0.55000000000000004"/>
    <row r="36088" x14ac:dyDescent="0.55000000000000004"/>
    <row r="36089" x14ac:dyDescent="0.55000000000000004"/>
    <row r="36090" x14ac:dyDescent="0.55000000000000004"/>
    <row r="36091" x14ac:dyDescent="0.55000000000000004"/>
    <row r="36092" x14ac:dyDescent="0.55000000000000004"/>
    <row r="36093" x14ac:dyDescent="0.55000000000000004"/>
    <row r="36094" x14ac:dyDescent="0.55000000000000004"/>
    <row r="36095" x14ac:dyDescent="0.55000000000000004"/>
    <row r="36096" x14ac:dyDescent="0.55000000000000004"/>
    <row r="36097" x14ac:dyDescent="0.55000000000000004"/>
    <row r="36098" x14ac:dyDescent="0.55000000000000004"/>
    <row r="36099" x14ac:dyDescent="0.55000000000000004"/>
    <row r="36100" x14ac:dyDescent="0.55000000000000004"/>
    <row r="36101" x14ac:dyDescent="0.55000000000000004"/>
    <row r="36102" x14ac:dyDescent="0.55000000000000004"/>
    <row r="36103" x14ac:dyDescent="0.55000000000000004"/>
    <row r="36104" x14ac:dyDescent="0.55000000000000004"/>
    <row r="36105" x14ac:dyDescent="0.55000000000000004"/>
    <row r="36106" x14ac:dyDescent="0.55000000000000004"/>
    <row r="36107" x14ac:dyDescent="0.55000000000000004"/>
    <row r="36108" x14ac:dyDescent="0.55000000000000004"/>
    <row r="36109" x14ac:dyDescent="0.55000000000000004"/>
    <row r="36110" x14ac:dyDescent="0.55000000000000004"/>
    <row r="36111" x14ac:dyDescent="0.55000000000000004"/>
    <row r="36112" x14ac:dyDescent="0.55000000000000004"/>
    <row r="36113" x14ac:dyDescent="0.55000000000000004"/>
    <row r="36114" x14ac:dyDescent="0.55000000000000004"/>
    <row r="36115" x14ac:dyDescent="0.55000000000000004"/>
    <row r="36116" x14ac:dyDescent="0.55000000000000004"/>
    <row r="36117" x14ac:dyDescent="0.55000000000000004"/>
    <row r="36118" x14ac:dyDescent="0.55000000000000004"/>
    <row r="36119" x14ac:dyDescent="0.55000000000000004"/>
    <row r="36120" x14ac:dyDescent="0.55000000000000004"/>
    <row r="36121" x14ac:dyDescent="0.55000000000000004"/>
    <row r="36122" x14ac:dyDescent="0.55000000000000004"/>
    <row r="36123" x14ac:dyDescent="0.55000000000000004"/>
    <row r="36124" x14ac:dyDescent="0.55000000000000004"/>
    <row r="36125" x14ac:dyDescent="0.55000000000000004"/>
    <row r="36126" x14ac:dyDescent="0.55000000000000004"/>
    <row r="36127" x14ac:dyDescent="0.55000000000000004"/>
    <row r="36128" x14ac:dyDescent="0.55000000000000004"/>
    <row r="36129" x14ac:dyDescent="0.55000000000000004"/>
    <row r="36130" x14ac:dyDescent="0.55000000000000004"/>
    <row r="36131" x14ac:dyDescent="0.55000000000000004"/>
    <row r="36132" x14ac:dyDescent="0.55000000000000004"/>
    <row r="36133" x14ac:dyDescent="0.55000000000000004"/>
    <row r="36134" x14ac:dyDescent="0.55000000000000004"/>
    <row r="36135" x14ac:dyDescent="0.55000000000000004"/>
    <row r="36136" x14ac:dyDescent="0.55000000000000004"/>
    <row r="36137" x14ac:dyDescent="0.55000000000000004"/>
    <row r="36138" x14ac:dyDescent="0.55000000000000004"/>
    <row r="36139" x14ac:dyDescent="0.55000000000000004"/>
    <row r="36140" x14ac:dyDescent="0.55000000000000004"/>
    <row r="36141" x14ac:dyDescent="0.55000000000000004"/>
    <row r="36142" x14ac:dyDescent="0.55000000000000004"/>
    <row r="36143" x14ac:dyDescent="0.55000000000000004"/>
    <row r="36144" x14ac:dyDescent="0.55000000000000004"/>
    <row r="36145" x14ac:dyDescent="0.55000000000000004"/>
    <row r="36146" x14ac:dyDescent="0.55000000000000004"/>
    <row r="36147" x14ac:dyDescent="0.55000000000000004"/>
    <row r="36148" x14ac:dyDescent="0.55000000000000004"/>
    <row r="36149" x14ac:dyDescent="0.55000000000000004"/>
    <row r="36150" x14ac:dyDescent="0.55000000000000004"/>
    <row r="36151" x14ac:dyDescent="0.55000000000000004"/>
    <row r="36152" x14ac:dyDescent="0.55000000000000004"/>
    <row r="36153" x14ac:dyDescent="0.55000000000000004"/>
    <row r="36154" x14ac:dyDescent="0.55000000000000004"/>
    <row r="36155" x14ac:dyDescent="0.55000000000000004"/>
    <row r="36156" x14ac:dyDescent="0.55000000000000004"/>
    <row r="36157" x14ac:dyDescent="0.55000000000000004"/>
    <row r="36158" x14ac:dyDescent="0.55000000000000004"/>
    <row r="36159" x14ac:dyDescent="0.55000000000000004"/>
    <row r="36160" x14ac:dyDescent="0.55000000000000004"/>
    <row r="36161" x14ac:dyDescent="0.55000000000000004"/>
    <row r="36162" x14ac:dyDescent="0.55000000000000004"/>
    <row r="36163" x14ac:dyDescent="0.55000000000000004"/>
    <row r="36164" x14ac:dyDescent="0.55000000000000004"/>
    <row r="36165" x14ac:dyDescent="0.55000000000000004"/>
    <row r="36166" x14ac:dyDescent="0.55000000000000004"/>
    <row r="36167" x14ac:dyDescent="0.55000000000000004"/>
    <row r="36168" x14ac:dyDescent="0.55000000000000004"/>
    <row r="36169" x14ac:dyDescent="0.55000000000000004"/>
    <row r="36170" x14ac:dyDescent="0.55000000000000004"/>
    <row r="36171" x14ac:dyDescent="0.55000000000000004"/>
    <row r="36172" x14ac:dyDescent="0.55000000000000004"/>
    <row r="36173" x14ac:dyDescent="0.55000000000000004"/>
    <row r="36174" x14ac:dyDescent="0.55000000000000004"/>
    <row r="36175" x14ac:dyDescent="0.55000000000000004"/>
    <row r="36176" x14ac:dyDescent="0.55000000000000004"/>
    <row r="36177" x14ac:dyDescent="0.55000000000000004"/>
    <row r="36178" x14ac:dyDescent="0.55000000000000004"/>
    <row r="36179" x14ac:dyDescent="0.55000000000000004"/>
    <row r="36180" x14ac:dyDescent="0.55000000000000004"/>
    <row r="36181" x14ac:dyDescent="0.55000000000000004"/>
    <row r="36182" x14ac:dyDescent="0.55000000000000004"/>
    <row r="36183" x14ac:dyDescent="0.55000000000000004"/>
    <row r="36184" x14ac:dyDescent="0.55000000000000004"/>
    <row r="36185" x14ac:dyDescent="0.55000000000000004"/>
    <row r="36186" x14ac:dyDescent="0.55000000000000004"/>
    <row r="36187" x14ac:dyDescent="0.55000000000000004"/>
    <row r="36188" x14ac:dyDescent="0.55000000000000004"/>
    <row r="36189" x14ac:dyDescent="0.55000000000000004"/>
    <row r="36190" x14ac:dyDescent="0.55000000000000004"/>
    <row r="36191" x14ac:dyDescent="0.55000000000000004"/>
    <row r="36192" x14ac:dyDescent="0.55000000000000004"/>
    <row r="36193" x14ac:dyDescent="0.55000000000000004"/>
    <row r="36194" x14ac:dyDescent="0.55000000000000004"/>
    <row r="36195" x14ac:dyDescent="0.55000000000000004"/>
    <row r="36196" x14ac:dyDescent="0.55000000000000004"/>
    <row r="36197" x14ac:dyDescent="0.55000000000000004"/>
    <row r="36198" x14ac:dyDescent="0.55000000000000004"/>
    <row r="36199" x14ac:dyDescent="0.55000000000000004"/>
    <row r="36200" x14ac:dyDescent="0.55000000000000004"/>
    <row r="36201" x14ac:dyDescent="0.55000000000000004"/>
    <row r="36202" x14ac:dyDescent="0.55000000000000004"/>
    <row r="36203" x14ac:dyDescent="0.55000000000000004"/>
    <row r="36204" x14ac:dyDescent="0.55000000000000004"/>
    <row r="36205" x14ac:dyDescent="0.55000000000000004"/>
    <row r="36206" x14ac:dyDescent="0.55000000000000004"/>
    <row r="36207" x14ac:dyDescent="0.55000000000000004"/>
    <row r="36208" x14ac:dyDescent="0.55000000000000004"/>
    <row r="36209" x14ac:dyDescent="0.55000000000000004"/>
    <row r="36210" x14ac:dyDescent="0.55000000000000004"/>
    <row r="36211" x14ac:dyDescent="0.55000000000000004"/>
    <row r="36212" x14ac:dyDescent="0.55000000000000004"/>
    <row r="36213" x14ac:dyDescent="0.55000000000000004"/>
    <row r="36214" x14ac:dyDescent="0.55000000000000004"/>
    <row r="36215" x14ac:dyDescent="0.55000000000000004"/>
    <row r="36216" x14ac:dyDescent="0.55000000000000004"/>
    <row r="36217" x14ac:dyDescent="0.55000000000000004"/>
    <row r="36218" x14ac:dyDescent="0.55000000000000004"/>
    <row r="36219" x14ac:dyDescent="0.55000000000000004"/>
    <row r="36220" x14ac:dyDescent="0.55000000000000004"/>
    <row r="36221" x14ac:dyDescent="0.55000000000000004"/>
    <row r="36222" x14ac:dyDescent="0.55000000000000004"/>
    <row r="36223" x14ac:dyDescent="0.55000000000000004"/>
    <row r="36224" x14ac:dyDescent="0.55000000000000004"/>
    <row r="36225" x14ac:dyDescent="0.55000000000000004"/>
    <row r="36226" x14ac:dyDescent="0.55000000000000004"/>
    <row r="36227" x14ac:dyDescent="0.55000000000000004"/>
    <row r="36228" x14ac:dyDescent="0.55000000000000004"/>
    <row r="36229" x14ac:dyDescent="0.55000000000000004"/>
    <row r="36230" x14ac:dyDescent="0.55000000000000004"/>
    <row r="36231" x14ac:dyDescent="0.55000000000000004"/>
    <row r="36232" x14ac:dyDescent="0.55000000000000004"/>
    <row r="36233" x14ac:dyDescent="0.55000000000000004"/>
    <row r="36234" x14ac:dyDescent="0.55000000000000004"/>
    <row r="36235" x14ac:dyDescent="0.55000000000000004"/>
    <row r="36236" x14ac:dyDescent="0.55000000000000004"/>
    <row r="36237" x14ac:dyDescent="0.55000000000000004"/>
    <row r="36238" x14ac:dyDescent="0.55000000000000004"/>
    <row r="36239" x14ac:dyDescent="0.55000000000000004"/>
    <row r="36240" x14ac:dyDescent="0.55000000000000004"/>
    <row r="36241" x14ac:dyDescent="0.55000000000000004"/>
    <row r="36242" x14ac:dyDescent="0.55000000000000004"/>
    <row r="36243" x14ac:dyDescent="0.55000000000000004"/>
    <row r="36244" x14ac:dyDescent="0.55000000000000004"/>
    <row r="36245" x14ac:dyDescent="0.55000000000000004"/>
    <row r="36246" x14ac:dyDescent="0.55000000000000004"/>
    <row r="36247" x14ac:dyDescent="0.55000000000000004"/>
    <row r="36248" x14ac:dyDescent="0.55000000000000004"/>
    <row r="36249" x14ac:dyDescent="0.55000000000000004"/>
    <row r="36250" x14ac:dyDescent="0.55000000000000004"/>
    <row r="36251" x14ac:dyDescent="0.55000000000000004"/>
    <row r="36252" x14ac:dyDescent="0.55000000000000004"/>
    <row r="36253" x14ac:dyDescent="0.55000000000000004"/>
    <row r="36254" x14ac:dyDescent="0.55000000000000004"/>
    <row r="36255" x14ac:dyDescent="0.55000000000000004"/>
    <row r="36256" x14ac:dyDescent="0.55000000000000004"/>
    <row r="36257" x14ac:dyDescent="0.55000000000000004"/>
    <row r="36258" x14ac:dyDescent="0.55000000000000004"/>
    <row r="36259" x14ac:dyDescent="0.55000000000000004"/>
    <row r="36260" x14ac:dyDescent="0.55000000000000004"/>
    <row r="36261" x14ac:dyDescent="0.55000000000000004"/>
    <row r="36262" x14ac:dyDescent="0.55000000000000004"/>
    <row r="36263" x14ac:dyDescent="0.55000000000000004"/>
    <row r="36264" x14ac:dyDescent="0.55000000000000004"/>
    <row r="36265" x14ac:dyDescent="0.55000000000000004"/>
    <row r="36266" x14ac:dyDescent="0.55000000000000004"/>
    <row r="36267" x14ac:dyDescent="0.55000000000000004"/>
    <row r="36268" x14ac:dyDescent="0.55000000000000004"/>
    <row r="36269" x14ac:dyDescent="0.55000000000000004"/>
    <row r="36270" x14ac:dyDescent="0.55000000000000004"/>
    <row r="36271" x14ac:dyDescent="0.55000000000000004"/>
    <row r="36272" x14ac:dyDescent="0.55000000000000004"/>
    <row r="36273" x14ac:dyDescent="0.55000000000000004"/>
    <row r="36274" x14ac:dyDescent="0.55000000000000004"/>
    <row r="36275" x14ac:dyDescent="0.55000000000000004"/>
    <row r="36276" x14ac:dyDescent="0.55000000000000004"/>
    <row r="36277" x14ac:dyDescent="0.55000000000000004"/>
    <row r="36278" x14ac:dyDescent="0.55000000000000004"/>
    <row r="36279" x14ac:dyDescent="0.55000000000000004"/>
    <row r="36280" x14ac:dyDescent="0.55000000000000004"/>
    <row r="36281" x14ac:dyDescent="0.55000000000000004"/>
    <row r="36282" x14ac:dyDescent="0.55000000000000004"/>
    <row r="36283" x14ac:dyDescent="0.55000000000000004"/>
    <row r="36284" x14ac:dyDescent="0.55000000000000004"/>
    <row r="36285" x14ac:dyDescent="0.55000000000000004"/>
    <row r="36286" x14ac:dyDescent="0.55000000000000004"/>
    <row r="36287" x14ac:dyDescent="0.55000000000000004"/>
    <row r="36288" x14ac:dyDescent="0.55000000000000004"/>
    <row r="36289" x14ac:dyDescent="0.55000000000000004"/>
    <row r="36290" x14ac:dyDescent="0.55000000000000004"/>
    <row r="36291" x14ac:dyDescent="0.55000000000000004"/>
    <row r="36292" x14ac:dyDescent="0.55000000000000004"/>
    <row r="36293" x14ac:dyDescent="0.55000000000000004"/>
    <row r="36294" x14ac:dyDescent="0.55000000000000004"/>
    <row r="36295" x14ac:dyDescent="0.55000000000000004"/>
    <row r="36296" x14ac:dyDescent="0.55000000000000004"/>
    <row r="36297" x14ac:dyDescent="0.55000000000000004"/>
    <row r="36298" x14ac:dyDescent="0.55000000000000004"/>
    <row r="36299" x14ac:dyDescent="0.55000000000000004"/>
    <row r="36300" x14ac:dyDescent="0.55000000000000004"/>
    <row r="36301" x14ac:dyDescent="0.55000000000000004"/>
    <row r="36302" x14ac:dyDescent="0.55000000000000004"/>
    <row r="36303" x14ac:dyDescent="0.55000000000000004"/>
    <row r="36304" x14ac:dyDescent="0.55000000000000004"/>
    <row r="36305" x14ac:dyDescent="0.55000000000000004"/>
    <row r="36306" x14ac:dyDescent="0.55000000000000004"/>
    <row r="36307" x14ac:dyDescent="0.55000000000000004"/>
    <row r="36308" x14ac:dyDescent="0.55000000000000004"/>
    <row r="36309" x14ac:dyDescent="0.55000000000000004"/>
    <row r="36310" x14ac:dyDescent="0.55000000000000004"/>
    <row r="36311" x14ac:dyDescent="0.55000000000000004"/>
    <row r="36312" x14ac:dyDescent="0.55000000000000004"/>
    <row r="36313" x14ac:dyDescent="0.55000000000000004"/>
    <row r="36314" x14ac:dyDescent="0.55000000000000004"/>
    <row r="36315" x14ac:dyDescent="0.55000000000000004"/>
    <row r="36316" x14ac:dyDescent="0.55000000000000004"/>
    <row r="36317" x14ac:dyDescent="0.55000000000000004"/>
    <row r="36318" x14ac:dyDescent="0.55000000000000004"/>
    <row r="36319" x14ac:dyDescent="0.55000000000000004"/>
    <row r="36320" x14ac:dyDescent="0.55000000000000004"/>
    <row r="36321" x14ac:dyDescent="0.55000000000000004"/>
    <row r="36322" x14ac:dyDescent="0.55000000000000004"/>
    <row r="36323" x14ac:dyDescent="0.55000000000000004"/>
    <row r="36324" x14ac:dyDescent="0.55000000000000004"/>
    <row r="36325" x14ac:dyDescent="0.55000000000000004"/>
    <row r="36326" x14ac:dyDescent="0.55000000000000004"/>
    <row r="36327" x14ac:dyDescent="0.55000000000000004"/>
    <row r="36328" x14ac:dyDescent="0.55000000000000004"/>
    <row r="36329" x14ac:dyDescent="0.55000000000000004"/>
    <row r="36330" x14ac:dyDescent="0.55000000000000004"/>
    <row r="36331" x14ac:dyDescent="0.55000000000000004"/>
    <row r="36332" x14ac:dyDescent="0.55000000000000004"/>
    <row r="36333" x14ac:dyDescent="0.55000000000000004"/>
    <row r="36334" x14ac:dyDescent="0.55000000000000004"/>
    <row r="36335" x14ac:dyDescent="0.55000000000000004"/>
    <row r="36336" x14ac:dyDescent="0.55000000000000004"/>
    <row r="36337" x14ac:dyDescent="0.55000000000000004"/>
    <row r="36338" x14ac:dyDescent="0.55000000000000004"/>
    <row r="36339" x14ac:dyDescent="0.55000000000000004"/>
    <row r="36340" x14ac:dyDescent="0.55000000000000004"/>
    <row r="36341" x14ac:dyDescent="0.55000000000000004"/>
    <row r="36342" x14ac:dyDescent="0.55000000000000004"/>
    <row r="36343" x14ac:dyDescent="0.55000000000000004"/>
    <row r="36344" x14ac:dyDescent="0.55000000000000004"/>
    <row r="36345" x14ac:dyDescent="0.55000000000000004"/>
    <row r="36346" x14ac:dyDescent="0.55000000000000004"/>
    <row r="36347" x14ac:dyDescent="0.55000000000000004"/>
    <row r="36348" x14ac:dyDescent="0.55000000000000004"/>
    <row r="36349" x14ac:dyDescent="0.55000000000000004"/>
    <row r="36350" x14ac:dyDescent="0.55000000000000004"/>
    <row r="36351" x14ac:dyDescent="0.55000000000000004"/>
    <row r="36352" x14ac:dyDescent="0.55000000000000004"/>
    <row r="36353" x14ac:dyDescent="0.55000000000000004"/>
    <row r="36354" x14ac:dyDescent="0.55000000000000004"/>
    <row r="36355" x14ac:dyDescent="0.55000000000000004"/>
    <row r="36356" x14ac:dyDescent="0.55000000000000004"/>
    <row r="36357" x14ac:dyDescent="0.55000000000000004"/>
    <row r="36358" x14ac:dyDescent="0.55000000000000004"/>
    <row r="36359" x14ac:dyDescent="0.55000000000000004"/>
    <row r="36360" x14ac:dyDescent="0.55000000000000004"/>
    <row r="36361" x14ac:dyDescent="0.55000000000000004"/>
    <row r="36362" x14ac:dyDescent="0.55000000000000004"/>
    <row r="36363" x14ac:dyDescent="0.55000000000000004"/>
    <row r="36364" x14ac:dyDescent="0.55000000000000004"/>
    <row r="36365" x14ac:dyDescent="0.55000000000000004"/>
    <row r="36366" x14ac:dyDescent="0.55000000000000004"/>
    <row r="36367" x14ac:dyDescent="0.55000000000000004"/>
    <row r="36368" x14ac:dyDescent="0.55000000000000004"/>
    <row r="36369" x14ac:dyDescent="0.55000000000000004"/>
    <row r="36370" x14ac:dyDescent="0.55000000000000004"/>
    <row r="36371" x14ac:dyDescent="0.55000000000000004"/>
    <row r="36372" x14ac:dyDescent="0.55000000000000004"/>
    <row r="36373" x14ac:dyDescent="0.55000000000000004"/>
    <row r="36374" x14ac:dyDescent="0.55000000000000004"/>
    <row r="36375" x14ac:dyDescent="0.55000000000000004"/>
    <row r="36376" x14ac:dyDescent="0.55000000000000004"/>
    <row r="36377" x14ac:dyDescent="0.55000000000000004"/>
    <row r="36378" x14ac:dyDescent="0.55000000000000004"/>
    <row r="36379" x14ac:dyDescent="0.55000000000000004"/>
    <row r="36380" x14ac:dyDescent="0.55000000000000004"/>
    <row r="36381" x14ac:dyDescent="0.55000000000000004"/>
    <row r="36382" x14ac:dyDescent="0.55000000000000004"/>
    <row r="36383" x14ac:dyDescent="0.55000000000000004"/>
    <row r="36384" x14ac:dyDescent="0.55000000000000004"/>
    <row r="36385" x14ac:dyDescent="0.55000000000000004"/>
    <row r="36386" x14ac:dyDescent="0.55000000000000004"/>
    <row r="36387" x14ac:dyDescent="0.55000000000000004"/>
    <row r="36388" x14ac:dyDescent="0.55000000000000004"/>
    <row r="36389" x14ac:dyDescent="0.55000000000000004"/>
    <row r="36390" x14ac:dyDescent="0.55000000000000004"/>
    <row r="36391" x14ac:dyDescent="0.55000000000000004"/>
    <row r="36392" x14ac:dyDescent="0.55000000000000004"/>
    <row r="36393" x14ac:dyDescent="0.55000000000000004"/>
    <row r="36394" x14ac:dyDescent="0.55000000000000004"/>
    <row r="36395" x14ac:dyDescent="0.55000000000000004"/>
    <row r="36396" x14ac:dyDescent="0.55000000000000004"/>
    <row r="36397" x14ac:dyDescent="0.55000000000000004"/>
    <row r="36398" x14ac:dyDescent="0.55000000000000004"/>
    <row r="36399" x14ac:dyDescent="0.55000000000000004"/>
    <row r="36400" x14ac:dyDescent="0.55000000000000004"/>
    <row r="36401" x14ac:dyDescent="0.55000000000000004"/>
    <row r="36402" x14ac:dyDescent="0.55000000000000004"/>
    <row r="36403" x14ac:dyDescent="0.55000000000000004"/>
    <row r="36404" x14ac:dyDescent="0.55000000000000004"/>
    <row r="36405" x14ac:dyDescent="0.55000000000000004"/>
    <row r="36406" x14ac:dyDescent="0.55000000000000004"/>
    <row r="36407" x14ac:dyDescent="0.55000000000000004"/>
    <row r="36408" x14ac:dyDescent="0.55000000000000004"/>
    <row r="36409" x14ac:dyDescent="0.55000000000000004"/>
    <row r="36410" x14ac:dyDescent="0.55000000000000004"/>
    <row r="36411" x14ac:dyDescent="0.55000000000000004"/>
    <row r="36412" x14ac:dyDescent="0.55000000000000004"/>
    <row r="36413" x14ac:dyDescent="0.55000000000000004"/>
    <row r="36414" x14ac:dyDescent="0.55000000000000004"/>
    <row r="36415" x14ac:dyDescent="0.55000000000000004"/>
    <row r="36416" x14ac:dyDescent="0.55000000000000004"/>
    <row r="36417" x14ac:dyDescent="0.55000000000000004"/>
    <row r="36418" x14ac:dyDescent="0.55000000000000004"/>
    <row r="36419" x14ac:dyDescent="0.55000000000000004"/>
    <row r="36420" x14ac:dyDescent="0.55000000000000004"/>
    <row r="36421" x14ac:dyDescent="0.55000000000000004"/>
    <row r="36422" x14ac:dyDescent="0.55000000000000004"/>
    <row r="36423" x14ac:dyDescent="0.55000000000000004"/>
    <row r="36424" x14ac:dyDescent="0.55000000000000004"/>
    <row r="36425" x14ac:dyDescent="0.55000000000000004"/>
    <row r="36426" x14ac:dyDescent="0.55000000000000004"/>
    <row r="36427" x14ac:dyDescent="0.55000000000000004"/>
    <row r="36428" x14ac:dyDescent="0.55000000000000004"/>
    <row r="36429" x14ac:dyDescent="0.55000000000000004"/>
    <row r="36430" x14ac:dyDescent="0.55000000000000004"/>
    <row r="36431" x14ac:dyDescent="0.55000000000000004"/>
    <row r="36432" x14ac:dyDescent="0.55000000000000004"/>
    <row r="36433" x14ac:dyDescent="0.55000000000000004"/>
    <row r="36434" x14ac:dyDescent="0.55000000000000004"/>
    <row r="36435" x14ac:dyDescent="0.55000000000000004"/>
    <row r="36436" x14ac:dyDescent="0.55000000000000004"/>
    <row r="36437" x14ac:dyDescent="0.55000000000000004"/>
    <row r="36438" x14ac:dyDescent="0.55000000000000004"/>
    <row r="36439" x14ac:dyDescent="0.55000000000000004"/>
    <row r="36440" x14ac:dyDescent="0.55000000000000004"/>
    <row r="36441" x14ac:dyDescent="0.55000000000000004"/>
    <row r="36442" x14ac:dyDescent="0.55000000000000004"/>
    <row r="36443" x14ac:dyDescent="0.55000000000000004"/>
    <row r="36444" x14ac:dyDescent="0.55000000000000004"/>
    <row r="36445" x14ac:dyDescent="0.55000000000000004"/>
    <row r="36446" x14ac:dyDescent="0.55000000000000004"/>
    <row r="36447" x14ac:dyDescent="0.55000000000000004"/>
    <row r="36448" x14ac:dyDescent="0.55000000000000004"/>
    <row r="36449" x14ac:dyDescent="0.55000000000000004"/>
    <row r="36450" x14ac:dyDescent="0.55000000000000004"/>
    <row r="36451" x14ac:dyDescent="0.55000000000000004"/>
    <row r="36452" x14ac:dyDescent="0.55000000000000004"/>
    <row r="36453" x14ac:dyDescent="0.55000000000000004"/>
    <row r="36454" x14ac:dyDescent="0.55000000000000004"/>
    <row r="36455" x14ac:dyDescent="0.55000000000000004"/>
    <row r="36456" x14ac:dyDescent="0.55000000000000004"/>
    <row r="36457" x14ac:dyDescent="0.55000000000000004"/>
    <row r="36458" x14ac:dyDescent="0.55000000000000004"/>
    <row r="36459" x14ac:dyDescent="0.55000000000000004"/>
    <row r="36460" x14ac:dyDescent="0.55000000000000004"/>
    <row r="36461" x14ac:dyDescent="0.55000000000000004"/>
    <row r="36462" x14ac:dyDescent="0.55000000000000004"/>
    <row r="36463" x14ac:dyDescent="0.55000000000000004"/>
    <row r="36464" x14ac:dyDescent="0.55000000000000004"/>
    <row r="36465" x14ac:dyDescent="0.55000000000000004"/>
    <row r="36466" x14ac:dyDescent="0.55000000000000004"/>
    <row r="36467" x14ac:dyDescent="0.55000000000000004"/>
    <row r="36468" x14ac:dyDescent="0.55000000000000004"/>
    <row r="36469" x14ac:dyDescent="0.55000000000000004"/>
    <row r="36470" x14ac:dyDescent="0.55000000000000004"/>
    <row r="36471" x14ac:dyDescent="0.55000000000000004"/>
    <row r="36472" x14ac:dyDescent="0.55000000000000004"/>
    <row r="36473" x14ac:dyDescent="0.55000000000000004"/>
    <row r="36474" x14ac:dyDescent="0.55000000000000004"/>
    <row r="36475" x14ac:dyDescent="0.55000000000000004"/>
    <row r="36476" x14ac:dyDescent="0.55000000000000004"/>
    <row r="36477" x14ac:dyDescent="0.55000000000000004"/>
    <row r="36478" x14ac:dyDescent="0.55000000000000004"/>
    <row r="36479" x14ac:dyDescent="0.55000000000000004"/>
    <row r="36480" x14ac:dyDescent="0.55000000000000004"/>
    <row r="36481" x14ac:dyDescent="0.55000000000000004"/>
    <row r="36482" x14ac:dyDescent="0.55000000000000004"/>
    <row r="36483" x14ac:dyDescent="0.55000000000000004"/>
    <row r="36484" x14ac:dyDescent="0.55000000000000004"/>
    <row r="36485" x14ac:dyDescent="0.55000000000000004"/>
    <row r="36486" x14ac:dyDescent="0.55000000000000004"/>
    <row r="36487" x14ac:dyDescent="0.55000000000000004"/>
    <row r="36488" x14ac:dyDescent="0.55000000000000004"/>
    <row r="36489" x14ac:dyDescent="0.55000000000000004"/>
    <row r="36490" x14ac:dyDescent="0.55000000000000004"/>
    <row r="36491" x14ac:dyDescent="0.55000000000000004"/>
    <row r="36492" x14ac:dyDescent="0.55000000000000004"/>
    <row r="36493" x14ac:dyDescent="0.55000000000000004"/>
    <row r="36494" x14ac:dyDescent="0.55000000000000004"/>
    <row r="36495" x14ac:dyDescent="0.55000000000000004"/>
    <row r="36496" x14ac:dyDescent="0.55000000000000004"/>
    <row r="36497" x14ac:dyDescent="0.55000000000000004"/>
    <row r="36498" x14ac:dyDescent="0.55000000000000004"/>
    <row r="36499" x14ac:dyDescent="0.55000000000000004"/>
    <row r="36500" x14ac:dyDescent="0.55000000000000004"/>
    <row r="36501" x14ac:dyDescent="0.55000000000000004"/>
    <row r="36502" x14ac:dyDescent="0.55000000000000004"/>
    <row r="36503" x14ac:dyDescent="0.55000000000000004"/>
    <row r="36504" x14ac:dyDescent="0.55000000000000004"/>
    <row r="36505" x14ac:dyDescent="0.55000000000000004"/>
    <row r="36506" x14ac:dyDescent="0.55000000000000004"/>
    <row r="36507" x14ac:dyDescent="0.55000000000000004"/>
    <row r="36508" x14ac:dyDescent="0.55000000000000004"/>
    <row r="36509" x14ac:dyDescent="0.55000000000000004"/>
    <row r="36510" x14ac:dyDescent="0.55000000000000004"/>
    <row r="36511" x14ac:dyDescent="0.55000000000000004"/>
    <row r="36512" x14ac:dyDescent="0.55000000000000004"/>
    <row r="36513" x14ac:dyDescent="0.55000000000000004"/>
    <row r="36514" x14ac:dyDescent="0.55000000000000004"/>
    <row r="36515" x14ac:dyDescent="0.55000000000000004"/>
    <row r="36516" x14ac:dyDescent="0.55000000000000004"/>
    <row r="36517" x14ac:dyDescent="0.55000000000000004"/>
    <row r="36518" x14ac:dyDescent="0.55000000000000004"/>
    <row r="36519" x14ac:dyDescent="0.55000000000000004"/>
    <row r="36520" x14ac:dyDescent="0.55000000000000004"/>
    <row r="36521" x14ac:dyDescent="0.55000000000000004"/>
    <row r="36522" x14ac:dyDescent="0.55000000000000004"/>
    <row r="36523" x14ac:dyDescent="0.55000000000000004"/>
    <row r="36524" x14ac:dyDescent="0.55000000000000004"/>
    <row r="36525" x14ac:dyDescent="0.55000000000000004"/>
    <row r="36526" x14ac:dyDescent="0.55000000000000004"/>
    <row r="36527" x14ac:dyDescent="0.55000000000000004"/>
    <row r="36528" x14ac:dyDescent="0.55000000000000004"/>
    <row r="36529" x14ac:dyDescent="0.55000000000000004"/>
    <row r="36530" x14ac:dyDescent="0.55000000000000004"/>
    <row r="36531" x14ac:dyDescent="0.55000000000000004"/>
    <row r="36532" x14ac:dyDescent="0.55000000000000004"/>
    <row r="36533" x14ac:dyDescent="0.55000000000000004"/>
    <row r="36534" x14ac:dyDescent="0.55000000000000004"/>
    <row r="36535" x14ac:dyDescent="0.55000000000000004"/>
    <row r="36536" x14ac:dyDescent="0.55000000000000004"/>
    <row r="36537" x14ac:dyDescent="0.55000000000000004"/>
    <row r="36538" x14ac:dyDescent="0.55000000000000004"/>
    <row r="36539" x14ac:dyDescent="0.55000000000000004"/>
    <row r="36540" x14ac:dyDescent="0.55000000000000004"/>
    <row r="36541" x14ac:dyDescent="0.55000000000000004"/>
    <row r="36542" x14ac:dyDescent="0.55000000000000004"/>
    <row r="36543" x14ac:dyDescent="0.55000000000000004"/>
    <row r="36544" x14ac:dyDescent="0.55000000000000004"/>
    <row r="36545" x14ac:dyDescent="0.55000000000000004"/>
    <row r="36546" x14ac:dyDescent="0.55000000000000004"/>
    <row r="36547" x14ac:dyDescent="0.55000000000000004"/>
    <row r="36548" x14ac:dyDescent="0.55000000000000004"/>
    <row r="36549" x14ac:dyDescent="0.55000000000000004"/>
    <row r="36550" x14ac:dyDescent="0.55000000000000004"/>
    <row r="36551" x14ac:dyDescent="0.55000000000000004"/>
    <row r="36552" x14ac:dyDescent="0.55000000000000004"/>
    <row r="36553" x14ac:dyDescent="0.55000000000000004"/>
    <row r="36554" x14ac:dyDescent="0.55000000000000004"/>
    <row r="36555" x14ac:dyDescent="0.55000000000000004"/>
    <row r="36556" x14ac:dyDescent="0.55000000000000004"/>
    <row r="36557" x14ac:dyDescent="0.55000000000000004"/>
    <row r="36558" x14ac:dyDescent="0.55000000000000004"/>
    <row r="36559" x14ac:dyDescent="0.55000000000000004"/>
    <row r="36560" x14ac:dyDescent="0.55000000000000004"/>
    <row r="36561" x14ac:dyDescent="0.55000000000000004"/>
    <row r="36562" x14ac:dyDescent="0.55000000000000004"/>
    <row r="36563" x14ac:dyDescent="0.55000000000000004"/>
    <row r="36564" x14ac:dyDescent="0.55000000000000004"/>
    <row r="36565" x14ac:dyDescent="0.55000000000000004"/>
    <row r="36566" x14ac:dyDescent="0.55000000000000004"/>
    <row r="36567" x14ac:dyDescent="0.55000000000000004"/>
    <row r="36568" x14ac:dyDescent="0.55000000000000004"/>
    <row r="36569" x14ac:dyDescent="0.55000000000000004"/>
    <row r="36570" x14ac:dyDescent="0.55000000000000004"/>
    <row r="36571" x14ac:dyDescent="0.55000000000000004"/>
    <row r="36572" x14ac:dyDescent="0.55000000000000004"/>
    <row r="36573" x14ac:dyDescent="0.55000000000000004"/>
    <row r="36574" x14ac:dyDescent="0.55000000000000004"/>
    <row r="36575" x14ac:dyDescent="0.55000000000000004"/>
    <row r="36576" x14ac:dyDescent="0.55000000000000004"/>
    <row r="36577" x14ac:dyDescent="0.55000000000000004"/>
    <row r="36578" x14ac:dyDescent="0.55000000000000004"/>
    <row r="36579" x14ac:dyDescent="0.55000000000000004"/>
    <row r="36580" x14ac:dyDescent="0.55000000000000004"/>
    <row r="36581" x14ac:dyDescent="0.55000000000000004"/>
    <row r="36582" x14ac:dyDescent="0.55000000000000004"/>
    <row r="36583" x14ac:dyDescent="0.55000000000000004"/>
    <row r="36584" x14ac:dyDescent="0.55000000000000004"/>
    <row r="36585" x14ac:dyDescent="0.55000000000000004"/>
    <row r="36586" x14ac:dyDescent="0.55000000000000004"/>
    <row r="36587" x14ac:dyDescent="0.55000000000000004"/>
    <row r="36588" x14ac:dyDescent="0.55000000000000004"/>
    <row r="36589" x14ac:dyDescent="0.55000000000000004"/>
    <row r="36590" x14ac:dyDescent="0.55000000000000004"/>
    <row r="36591" x14ac:dyDescent="0.55000000000000004"/>
    <row r="36592" x14ac:dyDescent="0.55000000000000004"/>
    <row r="36593" x14ac:dyDescent="0.55000000000000004"/>
    <row r="36594" x14ac:dyDescent="0.55000000000000004"/>
    <row r="36595" x14ac:dyDescent="0.55000000000000004"/>
    <row r="36596" x14ac:dyDescent="0.55000000000000004"/>
    <row r="36597" x14ac:dyDescent="0.55000000000000004"/>
    <row r="36598" x14ac:dyDescent="0.55000000000000004"/>
    <row r="36599" x14ac:dyDescent="0.55000000000000004"/>
    <row r="36600" x14ac:dyDescent="0.55000000000000004"/>
    <row r="36601" x14ac:dyDescent="0.55000000000000004"/>
    <row r="36602" x14ac:dyDescent="0.55000000000000004"/>
    <row r="36603" x14ac:dyDescent="0.55000000000000004"/>
    <row r="36604" x14ac:dyDescent="0.55000000000000004"/>
    <row r="36605" x14ac:dyDescent="0.55000000000000004"/>
    <row r="36606" x14ac:dyDescent="0.55000000000000004"/>
    <row r="36607" x14ac:dyDescent="0.55000000000000004"/>
    <row r="36608" x14ac:dyDescent="0.55000000000000004"/>
    <row r="36609" x14ac:dyDescent="0.55000000000000004"/>
    <row r="36610" x14ac:dyDescent="0.55000000000000004"/>
    <row r="36611" x14ac:dyDescent="0.55000000000000004"/>
    <row r="36612" x14ac:dyDescent="0.55000000000000004"/>
    <row r="36613" x14ac:dyDescent="0.55000000000000004"/>
    <row r="36614" x14ac:dyDescent="0.55000000000000004"/>
    <row r="36615" x14ac:dyDescent="0.55000000000000004"/>
    <row r="36616" x14ac:dyDescent="0.55000000000000004"/>
    <row r="36617" x14ac:dyDescent="0.55000000000000004"/>
    <row r="36618" x14ac:dyDescent="0.55000000000000004"/>
    <row r="36619" x14ac:dyDescent="0.55000000000000004"/>
    <row r="36620" x14ac:dyDescent="0.55000000000000004"/>
    <row r="36621" x14ac:dyDescent="0.55000000000000004"/>
    <row r="36622" x14ac:dyDescent="0.55000000000000004"/>
    <row r="36623" x14ac:dyDescent="0.55000000000000004"/>
    <row r="36624" x14ac:dyDescent="0.55000000000000004"/>
    <row r="36625" x14ac:dyDescent="0.55000000000000004"/>
    <row r="36626" x14ac:dyDescent="0.55000000000000004"/>
    <row r="36627" x14ac:dyDescent="0.55000000000000004"/>
    <row r="36628" x14ac:dyDescent="0.55000000000000004"/>
    <row r="36629" x14ac:dyDescent="0.55000000000000004"/>
    <row r="36630" x14ac:dyDescent="0.55000000000000004"/>
    <row r="36631" x14ac:dyDescent="0.55000000000000004"/>
    <row r="36632" x14ac:dyDescent="0.55000000000000004"/>
    <row r="36633" x14ac:dyDescent="0.55000000000000004"/>
    <row r="36634" x14ac:dyDescent="0.55000000000000004"/>
    <row r="36635" x14ac:dyDescent="0.55000000000000004"/>
    <row r="36636" x14ac:dyDescent="0.55000000000000004"/>
    <row r="36637" x14ac:dyDescent="0.55000000000000004"/>
    <row r="36638" x14ac:dyDescent="0.55000000000000004"/>
    <row r="36639" x14ac:dyDescent="0.55000000000000004"/>
    <row r="36640" x14ac:dyDescent="0.55000000000000004"/>
    <row r="36641" x14ac:dyDescent="0.55000000000000004"/>
    <row r="36642" x14ac:dyDescent="0.55000000000000004"/>
    <row r="36643" x14ac:dyDescent="0.55000000000000004"/>
    <row r="36644" x14ac:dyDescent="0.55000000000000004"/>
    <row r="36645" x14ac:dyDescent="0.55000000000000004"/>
    <row r="36646" x14ac:dyDescent="0.55000000000000004"/>
    <row r="36647" x14ac:dyDescent="0.55000000000000004"/>
    <row r="36648" x14ac:dyDescent="0.55000000000000004"/>
    <row r="36649" x14ac:dyDescent="0.55000000000000004"/>
    <row r="36650" x14ac:dyDescent="0.55000000000000004"/>
    <row r="36651" x14ac:dyDescent="0.55000000000000004"/>
    <row r="36652" x14ac:dyDescent="0.55000000000000004"/>
    <row r="36653" x14ac:dyDescent="0.55000000000000004"/>
    <row r="36654" x14ac:dyDescent="0.55000000000000004"/>
    <row r="36655" x14ac:dyDescent="0.55000000000000004"/>
    <row r="36656" x14ac:dyDescent="0.55000000000000004"/>
    <row r="36657" x14ac:dyDescent="0.55000000000000004"/>
    <row r="36658" x14ac:dyDescent="0.55000000000000004"/>
    <row r="36659" x14ac:dyDescent="0.55000000000000004"/>
    <row r="36660" x14ac:dyDescent="0.55000000000000004"/>
    <row r="36661" x14ac:dyDescent="0.55000000000000004"/>
    <row r="36662" x14ac:dyDescent="0.55000000000000004"/>
    <row r="36663" x14ac:dyDescent="0.55000000000000004"/>
    <row r="36664" x14ac:dyDescent="0.55000000000000004"/>
    <row r="36665" x14ac:dyDescent="0.55000000000000004"/>
    <row r="36666" x14ac:dyDescent="0.55000000000000004"/>
    <row r="36667" x14ac:dyDescent="0.55000000000000004"/>
    <row r="36668" x14ac:dyDescent="0.55000000000000004"/>
    <row r="36669" x14ac:dyDescent="0.55000000000000004"/>
    <row r="36670" x14ac:dyDescent="0.55000000000000004"/>
    <row r="36671" x14ac:dyDescent="0.55000000000000004"/>
    <row r="36672" x14ac:dyDescent="0.55000000000000004"/>
    <row r="36673" x14ac:dyDescent="0.55000000000000004"/>
    <row r="36674" x14ac:dyDescent="0.55000000000000004"/>
    <row r="36675" x14ac:dyDescent="0.55000000000000004"/>
    <row r="36676" x14ac:dyDescent="0.55000000000000004"/>
    <row r="36677" x14ac:dyDescent="0.55000000000000004"/>
    <row r="36678" x14ac:dyDescent="0.55000000000000004"/>
    <row r="36679" x14ac:dyDescent="0.55000000000000004"/>
    <row r="36680" x14ac:dyDescent="0.55000000000000004"/>
    <row r="36681" x14ac:dyDescent="0.55000000000000004"/>
    <row r="36682" x14ac:dyDescent="0.55000000000000004"/>
    <row r="36683" x14ac:dyDescent="0.55000000000000004"/>
    <row r="36684" x14ac:dyDescent="0.55000000000000004"/>
    <row r="36685" x14ac:dyDescent="0.55000000000000004"/>
    <row r="36686" x14ac:dyDescent="0.55000000000000004"/>
    <row r="36687" x14ac:dyDescent="0.55000000000000004"/>
    <row r="36688" x14ac:dyDescent="0.55000000000000004"/>
    <row r="36689" x14ac:dyDescent="0.55000000000000004"/>
    <row r="36690" x14ac:dyDescent="0.55000000000000004"/>
    <row r="36691" x14ac:dyDescent="0.55000000000000004"/>
    <row r="36692" x14ac:dyDescent="0.55000000000000004"/>
    <row r="36693" x14ac:dyDescent="0.55000000000000004"/>
    <row r="36694" x14ac:dyDescent="0.55000000000000004"/>
    <row r="36695" x14ac:dyDescent="0.55000000000000004"/>
    <row r="36696" x14ac:dyDescent="0.55000000000000004"/>
    <row r="36697" x14ac:dyDescent="0.55000000000000004"/>
    <row r="36698" x14ac:dyDescent="0.55000000000000004"/>
    <row r="36699" x14ac:dyDescent="0.55000000000000004"/>
    <row r="36700" x14ac:dyDescent="0.55000000000000004"/>
    <row r="36701" x14ac:dyDescent="0.55000000000000004"/>
    <row r="36702" x14ac:dyDescent="0.55000000000000004"/>
    <row r="36703" x14ac:dyDescent="0.55000000000000004"/>
    <row r="36704" x14ac:dyDescent="0.55000000000000004"/>
    <row r="36705" x14ac:dyDescent="0.55000000000000004"/>
    <row r="36706" x14ac:dyDescent="0.55000000000000004"/>
    <row r="36707" x14ac:dyDescent="0.55000000000000004"/>
    <row r="36708" x14ac:dyDescent="0.55000000000000004"/>
    <row r="36709" x14ac:dyDescent="0.55000000000000004"/>
    <row r="36710" x14ac:dyDescent="0.55000000000000004"/>
    <row r="36711" x14ac:dyDescent="0.55000000000000004"/>
    <row r="36712" x14ac:dyDescent="0.55000000000000004"/>
    <row r="36713" x14ac:dyDescent="0.55000000000000004"/>
    <row r="36714" x14ac:dyDescent="0.55000000000000004"/>
    <row r="36715" x14ac:dyDescent="0.55000000000000004"/>
    <row r="36716" x14ac:dyDescent="0.55000000000000004"/>
    <row r="36717" x14ac:dyDescent="0.55000000000000004"/>
    <row r="36718" x14ac:dyDescent="0.55000000000000004"/>
    <row r="36719" x14ac:dyDescent="0.55000000000000004"/>
    <row r="36720" x14ac:dyDescent="0.55000000000000004"/>
    <row r="36721" x14ac:dyDescent="0.55000000000000004"/>
    <row r="36722" x14ac:dyDescent="0.55000000000000004"/>
    <row r="36723" x14ac:dyDescent="0.55000000000000004"/>
    <row r="36724" x14ac:dyDescent="0.55000000000000004"/>
    <row r="36725" x14ac:dyDescent="0.55000000000000004"/>
    <row r="36726" x14ac:dyDescent="0.55000000000000004"/>
    <row r="36727" x14ac:dyDescent="0.55000000000000004"/>
    <row r="36728" x14ac:dyDescent="0.55000000000000004"/>
    <row r="36729" x14ac:dyDescent="0.55000000000000004"/>
    <row r="36730" x14ac:dyDescent="0.55000000000000004"/>
    <row r="36731" x14ac:dyDescent="0.55000000000000004"/>
    <row r="36732" x14ac:dyDescent="0.55000000000000004"/>
    <row r="36733" x14ac:dyDescent="0.55000000000000004"/>
    <row r="36734" x14ac:dyDescent="0.55000000000000004"/>
    <row r="36735" x14ac:dyDescent="0.55000000000000004"/>
    <row r="36736" x14ac:dyDescent="0.55000000000000004"/>
    <row r="36737" x14ac:dyDescent="0.55000000000000004"/>
    <row r="36738" x14ac:dyDescent="0.55000000000000004"/>
    <row r="36739" x14ac:dyDescent="0.55000000000000004"/>
    <row r="36740" x14ac:dyDescent="0.55000000000000004"/>
    <row r="36741" x14ac:dyDescent="0.55000000000000004"/>
    <row r="36742" x14ac:dyDescent="0.55000000000000004"/>
    <row r="36743" x14ac:dyDescent="0.55000000000000004"/>
    <row r="36744" x14ac:dyDescent="0.55000000000000004"/>
    <row r="36745" x14ac:dyDescent="0.55000000000000004"/>
    <row r="36746" x14ac:dyDescent="0.55000000000000004"/>
    <row r="36747" x14ac:dyDescent="0.55000000000000004"/>
    <row r="36748" x14ac:dyDescent="0.55000000000000004"/>
    <row r="36749" x14ac:dyDescent="0.55000000000000004"/>
    <row r="36750" x14ac:dyDescent="0.55000000000000004"/>
    <row r="36751" x14ac:dyDescent="0.55000000000000004"/>
    <row r="36752" x14ac:dyDescent="0.55000000000000004"/>
    <row r="36753" x14ac:dyDescent="0.55000000000000004"/>
    <row r="36754" x14ac:dyDescent="0.55000000000000004"/>
    <row r="36755" x14ac:dyDescent="0.55000000000000004"/>
    <row r="36756" x14ac:dyDescent="0.55000000000000004"/>
    <row r="36757" x14ac:dyDescent="0.55000000000000004"/>
    <row r="36758" x14ac:dyDescent="0.55000000000000004"/>
    <row r="36759" x14ac:dyDescent="0.55000000000000004"/>
    <row r="36760" x14ac:dyDescent="0.55000000000000004"/>
    <row r="36761" x14ac:dyDescent="0.55000000000000004"/>
    <row r="36762" x14ac:dyDescent="0.55000000000000004"/>
    <row r="36763" x14ac:dyDescent="0.55000000000000004"/>
    <row r="36764" x14ac:dyDescent="0.55000000000000004"/>
    <row r="36765" x14ac:dyDescent="0.55000000000000004"/>
    <row r="36766" x14ac:dyDescent="0.55000000000000004"/>
    <row r="36767" x14ac:dyDescent="0.55000000000000004"/>
    <row r="36768" x14ac:dyDescent="0.55000000000000004"/>
    <row r="36769" x14ac:dyDescent="0.55000000000000004"/>
    <row r="36770" x14ac:dyDescent="0.55000000000000004"/>
    <row r="36771" x14ac:dyDescent="0.55000000000000004"/>
    <row r="36772" x14ac:dyDescent="0.55000000000000004"/>
    <row r="36773" x14ac:dyDescent="0.55000000000000004"/>
    <row r="36774" x14ac:dyDescent="0.55000000000000004"/>
    <row r="36775" x14ac:dyDescent="0.55000000000000004"/>
    <row r="36776" x14ac:dyDescent="0.55000000000000004"/>
    <row r="36777" x14ac:dyDescent="0.55000000000000004"/>
    <row r="36778" x14ac:dyDescent="0.55000000000000004"/>
    <row r="36779" x14ac:dyDescent="0.55000000000000004"/>
    <row r="36780" x14ac:dyDescent="0.55000000000000004"/>
    <row r="36781" x14ac:dyDescent="0.55000000000000004"/>
    <row r="36782" x14ac:dyDescent="0.55000000000000004"/>
    <row r="36783" x14ac:dyDescent="0.55000000000000004"/>
    <row r="36784" x14ac:dyDescent="0.55000000000000004"/>
    <row r="36785" x14ac:dyDescent="0.55000000000000004"/>
    <row r="36786" x14ac:dyDescent="0.55000000000000004"/>
    <row r="36787" x14ac:dyDescent="0.55000000000000004"/>
    <row r="36788" x14ac:dyDescent="0.55000000000000004"/>
    <row r="36789" x14ac:dyDescent="0.55000000000000004"/>
    <row r="36790" x14ac:dyDescent="0.55000000000000004"/>
    <row r="36791" x14ac:dyDescent="0.55000000000000004"/>
    <row r="36792" x14ac:dyDescent="0.55000000000000004"/>
    <row r="36793" x14ac:dyDescent="0.55000000000000004"/>
    <row r="36794" x14ac:dyDescent="0.55000000000000004"/>
    <row r="36795" x14ac:dyDescent="0.55000000000000004"/>
    <row r="36796" x14ac:dyDescent="0.55000000000000004"/>
    <row r="36797" x14ac:dyDescent="0.55000000000000004"/>
    <row r="36798" x14ac:dyDescent="0.55000000000000004"/>
    <row r="36799" x14ac:dyDescent="0.55000000000000004"/>
    <row r="36800" x14ac:dyDescent="0.55000000000000004"/>
    <row r="36801" x14ac:dyDescent="0.55000000000000004"/>
    <row r="36802" x14ac:dyDescent="0.55000000000000004"/>
    <row r="36803" x14ac:dyDescent="0.55000000000000004"/>
    <row r="36804" x14ac:dyDescent="0.55000000000000004"/>
    <row r="36805" x14ac:dyDescent="0.55000000000000004"/>
    <row r="36806" x14ac:dyDescent="0.55000000000000004"/>
    <row r="36807" x14ac:dyDescent="0.55000000000000004"/>
    <row r="36808" x14ac:dyDescent="0.55000000000000004"/>
    <row r="36809" x14ac:dyDescent="0.55000000000000004"/>
    <row r="36810" x14ac:dyDescent="0.55000000000000004"/>
    <row r="36811" x14ac:dyDescent="0.55000000000000004"/>
    <row r="36812" x14ac:dyDescent="0.55000000000000004"/>
    <row r="36813" x14ac:dyDescent="0.55000000000000004"/>
    <row r="36814" x14ac:dyDescent="0.55000000000000004"/>
    <row r="36815" x14ac:dyDescent="0.55000000000000004"/>
    <row r="36816" x14ac:dyDescent="0.55000000000000004"/>
    <row r="36817" x14ac:dyDescent="0.55000000000000004"/>
    <row r="36818" x14ac:dyDescent="0.55000000000000004"/>
    <row r="36819" x14ac:dyDescent="0.55000000000000004"/>
    <row r="36820" x14ac:dyDescent="0.55000000000000004"/>
    <row r="36821" x14ac:dyDescent="0.55000000000000004"/>
    <row r="36822" x14ac:dyDescent="0.55000000000000004"/>
    <row r="36823" x14ac:dyDescent="0.55000000000000004"/>
    <row r="36824" x14ac:dyDescent="0.55000000000000004"/>
    <row r="36825" x14ac:dyDescent="0.55000000000000004"/>
    <row r="36826" x14ac:dyDescent="0.55000000000000004"/>
    <row r="36827" x14ac:dyDescent="0.55000000000000004"/>
    <row r="36828" x14ac:dyDescent="0.55000000000000004"/>
    <row r="36829" x14ac:dyDescent="0.55000000000000004"/>
    <row r="36830" x14ac:dyDescent="0.55000000000000004"/>
    <row r="36831" x14ac:dyDescent="0.55000000000000004"/>
    <row r="36832" x14ac:dyDescent="0.55000000000000004"/>
    <row r="36833" x14ac:dyDescent="0.55000000000000004"/>
    <row r="36834" x14ac:dyDescent="0.55000000000000004"/>
    <row r="36835" x14ac:dyDescent="0.55000000000000004"/>
    <row r="36836" x14ac:dyDescent="0.55000000000000004"/>
    <row r="36837" x14ac:dyDescent="0.55000000000000004"/>
    <row r="36838" x14ac:dyDescent="0.55000000000000004"/>
    <row r="36839" x14ac:dyDescent="0.55000000000000004"/>
    <row r="36840" x14ac:dyDescent="0.55000000000000004"/>
    <row r="36841" x14ac:dyDescent="0.55000000000000004"/>
    <row r="36842" x14ac:dyDescent="0.55000000000000004"/>
    <row r="36843" x14ac:dyDescent="0.55000000000000004"/>
    <row r="36844" x14ac:dyDescent="0.55000000000000004"/>
    <row r="36845" x14ac:dyDescent="0.55000000000000004"/>
    <row r="36846" x14ac:dyDescent="0.55000000000000004"/>
    <row r="36847" x14ac:dyDescent="0.55000000000000004"/>
    <row r="36848" x14ac:dyDescent="0.55000000000000004"/>
    <row r="36849" x14ac:dyDescent="0.55000000000000004"/>
    <row r="36850" x14ac:dyDescent="0.55000000000000004"/>
    <row r="36851" x14ac:dyDescent="0.55000000000000004"/>
    <row r="36852" x14ac:dyDescent="0.55000000000000004"/>
    <row r="36853" x14ac:dyDescent="0.55000000000000004"/>
    <row r="36854" x14ac:dyDescent="0.55000000000000004"/>
    <row r="36855" x14ac:dyDescent="0.55000000000000004"/>
    <row r="36856" x14ac:dyDescent="0.55000000000000004"/>
    <row r="36857" x14ac:dyDescent="0.55000000000000004"/>
    <row r="36858" x14ac:dyDescent="0.55000000000000004"/>
    <row r="36859" x14ac:dyDescent="0.55000000000000004"/>
    <row r="36860" x14ac:dyDescent="0.55000000000000004"/>
    <row r="36861" x14ac:dyDescent="0.55000000000000004"/>
    <row r="36862" x14ac:dyDescent="0.55000000000000004"/>
    <row r="36863" x14ac:dyDescent="0.55000000000000004"/>
    <row r="36864" x14ac:dyDescent="0.55000000000000004"/>
    <row r="36865" x14ac:dyDescent="0.55000000000000004"/>
    <row r="36866" x14ac:dyDescent="0.55000000000000004"/>
    <row r="36867" x14ac:dyDescent="0.55000000000000004"/>
    <row r="36868" x14ac:dyDescent="0.55000000000000004"/>
    <row r="36869" x14ac:dyDescent="0.55000000000000004"/>
    <row r="36870" x14ac:dyDescent="0.55000000000000004"/>
    <row r="36871" x14ac:dyDescent="0.55000000000000004"/>
    <row r="36872" x14ac:dyDescent="0.55000000000000004"/>
    <row r="36873" x14ac:dyDescent="0.55000000000000004"/>
    <row r="36874" x14ac:dyDescent="0.55000000000000004"/>
    <row r="36875" x14ac:dyDescent="0.55000000000000004"/>
    <row r="36876" x14ac:dyDescent="0.55000000000000004"/>
    <row r="36877" x14ac:dyDescent="0.55000000000000004"/>
    <row r="36878" x14ac:dyDescent="0.55000000000000004"/>
    <row r="36879" x14ac:dyDescent="0.55000000000000004"/>
    <row r="36880" x14ac:dyDescent="0.55000000000000004"/>
    <row r="36881" x14ac:dyDescent="0.55000000000000004"/>
    <row r="36882" x14ac:dyDescent="0.55000000000000004"/>
    <row r="36883" x14ac:dyDescent="0.55000000000000004"/>
    <row r="36884" x14ac:dyDescent="0.55000000000000004"/>
    <row r="36885" x14ac:dyDescent="0.55000000000000004"/>
    <row r="36886" x14ac:dyDescent="0.55000000000000004"/>
    <row r="36887" x14ac:dyDescent="0.55000000000000004"/>
    <row r="36888" x14ac:dyDescent="0.55000000000000004"/>
    <row r="36889" x14ac:dyDescent="0.55000000000000004"/>
    <row r="36890" x14ac:dyDescent="0.55000000000000004"/>
    <row r="36891" x14ac:dyDescent="0.55000000000000004"/>
    <row r="36892" x14ac:dyDescent="0.55000000000000004"/>
    <row r="36893" x14ac:dyDescent="0.55000000000000004"/>
    <row r="36894" x14ac:dyDescent="0.55000000000000004"/>
    <row r="36895" x14ac:dyDescent="0.55000000000000004"/>
    <row r="36896" x14ac:dyDescent="0.55000000000000004"/>
    <row r="36897" x14ac:dyDescent="0.55000000000000004"/>
    <row r="36898" x14ac:dyDescent="0.55000000000000004"/>
    <row r="36899" x14ac:dyDescent="0.55000000000000004"/>
    <row r="36900" x14ac:dyDescent="0.55000000000000004"/>
    <row r="36901" x14ac:dyDescent="0.55000000000000004"/>
    <row r="36902" x14ac:dyDescent="0.55000000000000004"/>
    <row r="36903" x14ac:dyDescent="0.55000000000000004"/>
    <row r="36904" x14ac:dyDescent="0.55000000000000004"/>
    <row r="36905" x14ac:dyDescent="0.55000000000000004"/>
    <row r="36906" x14ac:dyDescent="0.55000000000000004"/>
    <row r="36907" x14ac:dyDescent="0.55000000000000004"/>
    <row r="36908" x14ac:dyDescent="0.55000000000000004"/>
    <row r="36909" x14ac:dyDescent="0.55000000000000004"/>
    <row r="36910" x14ac:dyDescent="0.55000000000000004"/>
    <row r="36911" x14ac:dyDescent="0.55000000000000004"/>
    <row r="36912" x14ac:dyDescent="0.55000000000000004"/>
    <row r="36913" x14ac:dyDescent="0.55000000000000004"/>
    <row r="36914" x14ac:dyDescent="0.55000000000000004"/>
    <row r="36915" x14ac:dyDescent="0.55000000000000004"/>
    <row r="36916" x14ac:dyDescent="0.55000000000000004"/>
    <row r="36917" x14ac:dyDescent="0.55000000000000004"/>
    <row r="36918" x14ac:dyDescent="0.55000000000000004"/>
    <row r="36919" x14ac:dyDescent="0.55000000000000004"/>
    <row r="36920" x14ac:dyDescent="0.55000000000000004"/>
    <row r="36921" x14ac:dyDescent="0.55000000000000004"/>
    <row r="36922" x14ac:dyDescent="0.55000000000000004"/>
    <row r="36923" x14ac:dyDescent="0.55000000000000004"/>
    <row r="36924" x14ac:dyDescent="0.55000000000000004"/>
    <row r="36925" x14ac:dyDescent="0.55000000000000004"/>
    <row r="36926" x14ac:dyDescent="0.55000000000000004"/>
    <row r="36927" x14ac:dyDescent="0.55000000000000004"/>
    <row r="36928" x14ac:dyDescent="0.55000000000000004"/>
    <row r="36929" x14ac:dyDescent="0.55000000000000004"/>
    <row r="36930" x14ac:dyDescent="0.55000000000000004"/>
    <row r="36931" x14ac:dyDescent="0.55000000000000004"/>
    <row r="36932" x14ac:dyDescent="0.55000000000000004"/>
    <row r="36933" x14ac:dyDescent="0.55000000000000004"/>
    <row r="36934" x14ac:dyDescent="0.55000000000000004"/>
    <row r="36935" x14ac:dyDescent="0.55000000000000004"/>
    <row r="36936" x14ac:dyDescent="0.55000000000000004"/>
    <row r="36937" x14ac:dyDescent="0.55000000000000004"/>
    <row r="36938" x14ac:dyDescent="0.55000000000000004"/>
    <row r="36939" x14ac:dyDescent="0.55000000000000004"/>
    <row r="36940" x14ac:dyDescent="0.55000000000000004"/>
    <row r="36941" x14ac:dyDescent="0.55000000000000004"/>
    <row r="36942" x14ac:dyDescent="0.55000000000000004"/>
    <row r="36943" x14ac:dyDescent="0.55000000000000004"/>
    <row r="36944" x14ac:dyDescent="0.55000000000000004"/>
    <row r="36945" x14ac:dyDescent="0.55000000000000004"/>
    <row r="36946" x14ac:dyDescent="0.55000000000000004"/>
    <row r="36947" x14ac:dyDescent="0.55000000000000004"/>
    <row r="36948" x14ac:dyDescent="0.55000000000000004"/>
    <row r="36949" x14ac:dyDescent="0.55000000000000004"/>
    <row r="36950" x14ac:dyDescent="0.55000000000000004"/>
    <row r="36951" x14ac:dyDescent="0.55000000000000004"/>
    <row r="36952" x14ac:dyDescent="0.55000000000000004"/>
    <row r="36953" x14ac:dyDescent="0.55000000000000004"/>
    <row r="36954" x14ac:dyDescent="0.55000000000000004"/>
    <row r="36955" x14ac:dyDescent="0.55000000000000004"/>
    <row r="36956" x14ac:dyDescent="0.55000000000000004"/>
    <row r="36957" x14ac:dyDescent="0.55000000000000004"/>
    <row r="36958" x14ac:dyDescent="0.55000000000000004"/>
    <row r="36959" x14ac:dyDescent="0.55000000000000004"/>
    <row r="36960" x14ac:dyDescent="0.55000000000000004"/>
    <row r="36961" x14ac:dyDescent="0.55000000000000004"/>
    <row r="36962" x14ac:dyDescent="0.55000000000000004"/>
    <row r="36963" x14ac:dyDescent="0.55000000000000004"/>
    <row r="36964" x14ac:dyDescent="0.55000000000000004"/>
    <row r="36965" x14ac:dyDescent="0.55000000000000004"/>
    <row r="36966" x14ac:dyDescent="0.55000000000000004"/>
    <row r="36967" x14ac:dyDescent="0.55000000000000004"/>
    <row r="36968" x14ac:dyDescent="0.55000000000000004"/>
    <row r="36969" x14ac:dyDescent="0.55000000000000004"/>
    <row r="36970" x14ac:dyDescent="0.55000000000000004"/>
    <row r="36971" x14ac:dyDescent="0.55000000000000004"/>
    <row r="36972" x14ac:dyDescent="0.55000000000000004"/>
    <row r="36973" x14ac:dyDescent="0.55000000000000004"/>
    <row r="36974" x14ac:dyDescent="0.55000000000000004"/>
    <row r="36975" x14ac:dyDescent="0.55000000000000004"/>
    <row r="36976" x14ac:dyDescent="0.55000000000000004"/>
    <row r="36977" x14ac:dyDescent="0.55000000000000004"/>
    <row r="36978" x14ac:dyDescent="0.55000000000000004"/>
    <row r="36979" x14ac:dyDescent="0.55000000000000004"/>
    <row r="36980" x14ac:dyDescent="0.55000000000000004"/>
    <row r="36981" x14ac:dyDescent="0.55000000000000004"/>
    <row r="36982" x14ac:dyDescent="0.55000000000000004"/>
    <row r="36983" x14ac:dyDescent="0.55000000000000004"/>
    <row r="36984" x14ac:dyDescent="0.55000000000000004"/>
    <row r="36985" x14ac:dyDescent="0.55000000000000004"/>
    <row r="36986" x14ac:dyDescent="0.55000000000000004"/>
    <row r="36987" x14ac:dyDescent="0.55000000000000004"/>
    <row r="36988" x14ac:dyDescent="0.55000000000000004"/>
    <row r="36989" x14ac:dyDescent="0.55000000000000004"/>
    <row r="36990" x14ac:dyDescent="0.55000000000000004"/>
    <row r="36991" x14ac:dyDescent="0.55000000000000004"/>
    <row r="36992" x14ac:dyDescent="0.55000000000000004"/>
    <row r="36993" x14ac:dyDescent="0.55000000000000004"/>
    <row r="36994" x14ac:dyDescent="0.55000000000000004"/>
    <row r="36995" x14ac:dyDescent="0.55000000000000004"/>
    <row r="36996" x14ac:dyDescent="0.55000000000000004"/>
    <row r="36997" x14ac:dyDescent="0.55000000000000004"/>
    <row r="36998" x14ac:dyDescent="0.55000000000000004"/>
    <row r="36999" x14ac:dyDescent="0.55000000000000004"/>
    <row r="37000" x14ac:dyDescent="0.55000000000000004"/>
    <row r="37001" x14ac:dyDescent="0.55000000000000004"/>
    <row r="37002" x14ac:dyDescent="0.55000000000000004"/>
    <row r="37003" x14ac:dyDescent="0.55000000000000004"/>
    <row r="37004" x14ac:dyDescent="0.55000000000000004"/>
    <row r="37005" x14ac:dyDescent="0.55000000000000004"/>
    <row r="37006" x14ac:dyDescent="0.55000000000000004"/>
    <row r="37007" x14ac:dyDescent="0.55000000000000004"/>
    <row r="37008" x14ac:dyDescent="0.55000000000000004"/>
    <row r="37009" x14ac:dyDescent="0.55000000000000004"/>
    <row r="37010" x14ac:dyDescent="0.55000000000000004"/>
    <row r="37011" x14ac:dyDescent="0.55000000000000004"/>
    <row r="37012" x14ac:dyDescent="0.55000000000000004"/>
    <row r="37013" x14ac:dyDescent="0.55000000000000004"/>
    <row r="37014" x14ac:dyDescent="0.55000000000000004"/>
    <row r="37015" x14ac:dyDescent="0.55000000000000004"/>
    <row r="37016" x14ac:dyDescent="0.55000000000000004"/>
    <row r="37017" x14ac:dyDescent="0.55000000000000004"/>
    <row r="37018" x14ac:dyDescent="0.55000000000000004"/>
    <row r="37019" x14ac:dyDescent="0.55000000000000004"/>
    <row r="37020" x14ac:dyDescent="0.55000000000000004"/>
    <row r="37021" x14ac:dyDescent="0.55000000000000004"/>
    <row r="37022" x14ac:dyDescent="0.55000000000000004"/>
    <row r="37023" x14ac:dyDescent="0.55000000000000004"/>
    <row r="37024" x14ac:dyDescent="0.55000000000000004"/>
    <row r="37025" x14ac:dyDescent="0.55000000000000004"/>
    <row r="37026" x14ac:dyDescent="0.55000000000000004"/>
    <row r="37027" x14ac:dyDescent="0.55000000000000004"/>
    <row r="37028" x14ac:dyDescent="0.55000000000000004"/>
    <row r="37029" x14ac:dyDescent="0.55000000000000004"/>
    <row r="37030" x14ac:dyDescent="0.55000000000000004"/>
    <row r="37031" x14ac:dyDescent="0.55000000000000004"/>
    <row r="37032" x14ac:dyDescent="0.55000000000000004"/>
    <row r="37033" x14ac:dyDescent="0.55000000000000004"/>
    <row r="37034" x14ac:dyDescent="0.55000000000000004"/>
    <row r="37035" x14ac:dyDescent="0.55000000000000004"/>
    <row r="37036" x14ac:dyDescent="0.55000000000000004"/>
    <row r="37037" x14ac:dyDescent="0.55000000000000004"/>
    <row r="37038" x14ac:dyDescent="0.55000000000000004"/>
    <row r="37039" x14ac:dyDescent="0.55000000000000004"/>
    <row r="37040" x14ac:dyDescent="0.55000000000000004"/>
    <row r="37041" x14ac:dyDescent="0.55000000000000004"/>
    <row r="37042" x14ac:dyDescent="0.55000000000000004"/>
    <row r="37043" x14ac:dyDescent="0.55000000000000004"/>
    <row r="37044" x14ac:dyDescent="0.55000000000000004"/>
    <row r="37045" x14ac:dyDescent="0.55000000000000004"/>
    <row r="37046" x14ac:dyDescent="0.55000000000000004"/>
    <row r="37047" x14ac:dyDescent="0.55000000000000004"/>
    <row r="37048" x14ac:dyDescent="0.55000000000000004"/>
    <row r="37049" x14ac:dyDescent="0.55000000000000004"/>
    <row r="37050" x14ac:dyDescent="0.55000000000000004"/>
    <row r="37051" x14ac:dyDescent="0.55000000000000004"/>
    <row r="37052" x14ac:dyDescent="0.55000000000000004"/>
    <row r="37053" x14ac:dyDescent="0.55000000000000004"/>
    <row r="37054" x14ac:dyDescent="0.55000000000000004"/>
    <row r="37055" x14ac:dyDescent="0.55000000000000004"/>
    <row r="37056" x14ac:dyDescent="0.55000000000000004"/>
    <row r="37057" x14ac:dyDescent="0.55000000000000004"/>
    <row r="37058" x14ac:dyDescent="0.55000000000000004"/>
    <row r="37059" x14ac:dyDescent="0.55000000000000004"/>
    <row r="37060" x14ac:dyDescent="0.55000000000000004"/>
    <row r="37061" x14ac:dyDescent="0.55000000000000004"/>
    <row r="37062" x14ac:dyDescent="0.55000000000000004"/>
    <row r="37063" x14ac:dyDescent="0.55000000000000004"/>
    <row r="37064" x14ac:dyDescent="0.55000000000000004"/>
    <row r="37065" x14ac:dyDescent="0.55000000000000004"/>
    <row r="37066" x14ac:dyDescent="0.55000000000000004"/>
    <row r="37067" x14ac:dyDescent="0.55000000000000004"/>
    <row r="37068" x14ac:dyDescent="0.55000000000000004"/>
    <row r="37069" x14ac:dyDescent="0.55000000000000004"/>
    <row r="37070" x14ac:dyDescent="0.55000000000000004"/>
    <row r="37071" x14ac:dyDescent="0.55000000000000004"/>
    <row r="37072" x14ac:dyDescent="0.55000000000000004"/>
    <row r="37073" x14ac:dyDescent="0.55000000000000004"/>
    <row r="37074" x14ac:dyDescent="0.55000000000000004"/>
    <row r="37075" x14ac:dyDescent="0.55000000000000004"/>
    <row r="37076" x14ac:dyDescent="0.55000000000000004"/>
    <row r="37077" x14ac:dyDescent="0.55000000000000004"/>
    <row r="37078" x14ac:dyDescent="0.55000000000000004"/>
    <row r="37079" x14ac:dyDescent="0.55000000000000004"/>
    <row r="37080" x14ac:dyDescent="0.55000000000000004"/>
    <row r="37081" x14ac:dyDescent="0.55000000000000004"/>
    <row r="37082" x14ac:dyDescent="0.55000000000000004"/>
    <row r="37083" x14ac:dyDescent="0.55000000000000004"/>
    <row r="37084" x14ac:dyDescent="0.55000000000000004"/>
    <row r="37085" x14ac:dyDescent="0.55000000000000004"/>
    <row r="37086" x14ac:dyDescent="0.55000000000000004"/>
    <row r="37087" x14ac:dyDescent="0.55000000000000004"/>
    <row r="37088" x14ac:dyDescent="0.55000000000000004"/>
    <row r="37089" x14ac:dyDescent="0.55000000000000004"/>
    <row r="37090" x14ac:dyDescent="0.55000000000000004"/>
    <row r="37091" x14ac:dyDescent="0.55000000000000004"/>
    <row r="37092" x14ac:dyDescent="0.55000000000000004"/>
    <row r="37093" x14ac:dyDescent="0.55000000000000004"/>
    <row r="37094" x14ac:dyDescent="0.55000000000000004"/>
    <row r="37095" x14ac:dyDescent="0.55000000000000004"/>
    <row r="37096" x14ac:dyDescent="0.55000000000000004"/>
    <row r="37097" x14ac:dyDescent="0.55000000000000004"/>
    <row r="37098" x14ac:dyDescent="0.55000000000000004"/>
    <row r="37099" x14ac:dyDescent="0.55000000000000004"/>
    <row r="37100" x14ac:dyDescent="0.55000000000000004"/>
    <row r="37101" x14ac:dyDescent="0.55000000000000004"/>
    <row r="37102" x14ac:dyDescent="0.55000000000000004"/>
    <row r="37103" x14ac:dyDescent="0.55000000000000004"/>
    <row r="37104" x14ac:dyDescent="0.55000000000000004"/>
    <row r="37105" x14ac:dyDescent="0.55000000000000004"/>
    <row r="37106" x14ac:dyDescent="0.55000000000000004"/>
    <row r="37107" x14ac:dyDescent="0.55000000000000004"/>
    <row r="37108" x14ac:dyDescent="0.55000000000000004"/>
    <row r="37109" x14ac:dyDescent="0.55000000000000004"/>
    <row r="37110" x14ac:dyDescent="0.55000000000000004"/>
    <row r="37111" x14ac:dyDescent="0.55000000000000004"/>
    <row r="37112" x14ac:dyDescent="0.55000000000000004"/>
    <row r="37113" x14ac:dyDescent="0.55000000000000004"/>
    <row r="37114" x14ac:dyDescent="0.55000000000000004"/>
    <row r="37115" x14ac:dyDescent="0.55000000000000004"/>
    <row r="37116" x14ac:dyDescent="0.55000000000000004"/>
    <row r="37117" x14ac:dyDescent="0.55000000000000004"/>
    <row r="37118" x14ac:dyDescent="0.55000000000000004"/>
    <row r="37119" x14ac:dyDescent="0.55000000000000004"/>
    <row r="37120" x14ac:dyDescent="0.55000000000000004"/>
    <row r="37121" x14ac:dyDescent="0.55000000000000004"/>
    <row r="37122" x14ac:dyDescent="0.55000000000000004"/>
    <row r="37123" x14ac:dyDescent="0.55000000000000004"/>
    <row r="37124" x14ac:dyDescent="0.55000000000000004"/>
    <row r="37125" x14ac:dyDescent="0.55000000000000004"/>
    <row r="37126" x14ac:dyDescent="0.55000000000000004"/>
    <row r="37127" x14ac:dyDescent="0.55000000000000004"/>
    <row r="37128" x14ac:dyDescent="0.55000000000000004"/>
    <row r="37129" x14ac:dyDescent="0.55000000000000004"/>
    <row r="37130" x14ac:dyDescent="0.55000000000000004"/>
    <row r="37131" x14ac:dyDescent="0.55000000000000004"/>
    <row r="37132" x14ac:dyDescent="0.55000000000000004"/>
    <row r="37133" x14ac:dyDescent="0.55000000000000004"/>
    <row r="37134" x14ac:dyDescent="0.55000000000000004"/>
    <row r="37135" x14ac:dyDescent="0.55000000000000004"/>
    <row r="37136" x14ac:dyDescent="0.55000000000000004"/>
    <row r="37137" x14ac:dyDescent="0.55000000000000004"/>
    <row r="37138" x14ac:dyDescent="0.55000000000000004"/>
    <row r="37139" x14ac:dyDescent="0.55000000000000004"/>
    <row r="37140" x14ac:dyDescent="0.55000000000000004"/>
    <row r="37141" x14ac:dyDescent="0.55000000000000004"/>
    <row r="37142" x14ac:dyDescent="0.55000000000000004"/>
    <row r="37143" x14ac:dyDescent="0.55000000000000004"/>
    <row r="37144" x14ac:dyDescent="0.55000000000000004"/>
    <row r="37145" x14ac:dyDescent="0.55000000000000004"/>
    <row r="37146" x14ac:dyDescent="0.55000000000000004"/>
    <row r="37147" x14ac:dyDescent="0.55000000000000004"/>
    <row r="37148" x14ac:dyDescent="0.55000000000000004"/>
    <row r="37149" x14ac:dyDescent="0.55000000000000004"/>
    <row r="37150" x14ac:dyDescent="0.55000000000000004"/>
    <row r="37151" x14ac:dyDescent="0.55000000000000004"/>
    <row r="37152" x14ac:dyDescent="0.55000000000000004"/>
    <row r="37153" x14ac:dyDescent="0.55000000000000004"/>
    <row r="37154" x14ac:dyDescent="0.55000000000000004"/>
    <row r="37155" x14ac:dyDescent="0.55000000000000004"/>
    <row r="37156" x14ac:dyDescent="0.55000000000000004"/>
    <row r="37157" x14ac:dyDescent="0.55000000000000004"/>
    <row r="37158" x14ac:dyDescent="0.55000000000000004"/>
    <row r="37159" x14ac:dyDescent="0.55000000000000004"/>
    <row r="37160" x14ac:dyDescent="0.55000000000000004"/>
    <row r="37161" x14ac:dyDescent="0.55000000000000004"/>
    <row r="37162" x14ac:dyDescent="0.55000000000000004"/>
    <row r="37163" x14ac:dyDescent="0.55000000000000004"/>
    <row r="37164" x14ac:dyDescent="0.55000000000000004"/>
    <row r="37165" x14ac:dyDescent="0.55000000000000004"/>
    <row r="37166" x14ac:dyDescent="0.55000000000000004"/>
    <row r="37167" x14ac:dyDescent="0.55000000000000004"/>
    <row r="37168" x14ac:dyDescent="0.55000000000000004"/>
    <row r="37169" x14ac:dyDescent="0.55000000000000004"/>
    <row r="37170" x14ac:dyDescent="0.55000000000000004"/>
    <row r="37171" x14ac:dyDescent="0.55000000000000004"/>
    <row r="37172" x14ac:dyDescent="0.55000000000000004"/>
    <row r="37173" x14ac:dyDescent="0.55000000000000004"/>
    <row r="37174" x14ac:dyDescent="0.55000000000000004"/>
    <row r="37175" x14ac:dyDescent="0.55000000000000004"/>
    <row r="37176" x14ac:dyDescent="0.55000000000000004"/>
    <row r="37177" x14ac:dyDescent="0.55000000000000004"/>
    <row r="37178" x14ac:dyDescent="0.55000000000000004"/>
    <row r="37179" x14ac:dyDescent="0.55000000000000004"/>
    <row r="37180" x14ac:dyDescent="0.55000000000000004"/>
    <row r="37181" x14ac:dyDescent="0.55000000000000004"/>
    <row r="37182" x14ac:dyDescent="0.55000000000000004"/>
    <row r="37183" x14ac:dyDescent="0.55000000000000004"/>
    <row r="37184" x14ac:dyDescent="0.55000000000000004"/>
    <row r="37185" x14ac:dyDescent="0.55000000000000004"/>
    <row r="37186" x14ac:dyDescent="0.55000000000000004"/>
    <row r="37187" x14ac:dyDescent="0.55000000000000004"/>
    <row r="37188" x14ac:dyDescent="0.55000000000000004"/>
    <row r="37189" x14ac:dyDescent="0.55000000000000004"/>
    <row r="37190" x14ac:dyDescent="0.55000000000000004"/>
    <row r="37191" x14ac:dyDescent="0.55000000000000004"/>
    <row r="37192" x14ac:dyDescent="0.55000000000000004"/>
    <row r="37193" x14ac:dyDescent="0.55000000000000004"/>
    <row r="37194" x14ac:dyDescent="0.55000000000000004"/>
    <row r="37195" x14ac:dyDescent="0.55000000000000004"/>
    <row r="37196" x14ac:dyDescent="0.55000000000000004"/>
    <row r="37197" x14ac:dyDescent="0.55000000000000004"/>
    <row r="37198" x14ac:dyDescent="0.55000000000000004"/>
    <row r="37199" x14ac:dyDescent="0.55000000000000004"/>
    <row r="37200" x14ac:dyDescent="0.55000000000000004"/>
    <row r="37201" x14ac:dyDescent="0.55000000000000004"/>
    <row r="37202" x14ac:dyDescent="0.55000000000000004"/>
    <row r="37203" x14ac:dyDescent="0.55000000000000004"/>
    <row r="37204" x14ac:dyDescent="0.55000000000000004"/>
    <row r="37205" x14ac:dyDescent="0.55000000000000004"/>
    <row r="37206" x14ac:dyDescent="0.55000000000000004"/>
    <row r="37207" x14ac:dyDescent="0.55000000000000004"/>
    <row r="37208" x14ac:dyDescent="0.55000000000000004"/>
    <row r="37209" x14ac:dyDescent="0.55000000000000004"/>
    <row r="37210" x14ac:dyDescent="0.55000000000000004"/>
    <row r="37211" x14ac:dyDescent="0.55000000000000004"/>
    <row r="37212" x14ac:dyDescent="0.55000000000000004"/>
    <row r="37213" x14ac:dyDescent="0.55000000000000004"/>
    <row r="37214" x14ac:dyDescent="0.55000000000000004"/>
    <row r="37215" x14ac:dyDescent="0.55000000000000004"/>
    <row r="37216" x14ac:dyDescent="0.55000000000000004"/>
    <row r="37217" x14ac:dyDescent="0.55000000000000004"/>
    <row r="37218" x14ac:dyDescent="0.55000000000000004"/>
    <row r="37219" x14ac:dyDescent="0.55000000000000004"/>
    <row r="37220" x14ac:dyDescent="0.55000000000000004"/>
    <row r="37221" x14ac:dyDescent="0.55000000000000004"/>
    <row r="37222" x14ac:dyDescent="0.55000000000000004"/>
    <row r="37223" x14ac:dyDescent="0.55000000000000004"/>
    <row r="37224" x14ac:dyDescent="0.55000000000000004"/>
    <row r="37225" x14ac:dyDescent="0.55000000000000004"/>
    <row r="37226" x14ac:dyDescent="0.55000000000000004"/>
    <row r="37227" x14ac:dyDescent="0.55000000000000004"/>
    <row r="37228" x14ac:dyDescent="0.55000000000000004"/>
    <row r="37229" x14ac:dyDescent="0.55000000000000004"/>
    <row r="37230" x14ac:dyDescent="0.55000000000000004"/>
    <row r="37231" x14ac:dyDescent="0.55000000000000004"/>
    <row r="37232" x14ac:dyDescent="0.55000000000000004"/>
    <row r="37233" x14ac:dyDescent="0.55000000000000004"/>
    <row r="37234" x14ac:dyDescent="0.55000000000000004"/>
    <row r="37235" x14ac:dyDescent="0.55000000000000004"/>
    <row r="37236" x14ac:dyDescent="0.55000000000000004"/>
    <row r="37237" x14ac:dyDescent="0.55000000000000004"/>
    <row r="37238" x14ac:dyDescent="0.55000000000000004"/>
    <row r="37239" x14ac:dyDescent="0.55000000000000004"/>
    <row r="37240" x14ac:dyDescent="0.55000000000000004"/>
    <row r="37241" x14ac:dyDescent="0.55000000000000004"/>
    <row r="37242" x14ac:dyDescent="0.55000000000000004"/>
    <row r="37243" x14ac:dyDescent="0.55000000000000004"/>
    <row r="37244" x14ac:dyDescent="0.55000000000000004"/>
    <row r="37245" x14ac:dyDescent="0.55000000000000004"/>
    <row r="37246" x14ac:dyDescent="0.55000000000000004"/>
    <row r="37247" x14ac:dyDescent="0.55000000000000004"/>
    <row r="37248" x14ac:dyDescent="0.55000000000000004"/>
    <row r="37249" x14ac:dyDescent="0.55000000000000004"/>
    <row r="37250" x14ac:dyDescent="0.55000000000000004"/>
    <row r="37251" x14ac:dyDescent="0.55000000000000004"/>
    <row r="37252" x14ac:dyDescent="0.55000000000000004"/>
    <row r="37253" x14ac:dyDescent="0.55000000000000004"/>
    <row r="37254" x14ac:dyDescent="0.55000000000000004"/>
    <row r="37255" x14ac:dyDescent="0.55000000000000004"/>
    <row r="37256" x14ac:dyDescent="0.55000000000000004"/>
    <row r="37257" x14ac:dyDescent="0.55000000000000004"/>
    <row r="37258" x14ac:dyDescent="0.55000000000000004"/>
    <row r="37259" x14ac:dyDescent="0.55000000000000004"/>
    <row r="37260" x14ac:dyDescent="0.55000000000000004"/>
    <row r="37261" x14ac:dyDescent="0.55000000000000004"/>
    <row r="37262" x14ac:dyDescent="0.55000000000000004"/>
    <row r="37263" x14ac:dyDescent="0.55000000000000004"/>
    <row r="37264" x14ac:dyDescent="0.55000000000000004"/>
    <row r="37265" x14ac:dyDescent="0.55000000000000004"/>
    <row r="37266" x14ac:dyDescent="0.55000000000000004"/>
    <row r="37267" x14ac:dyDescent="0.55000000000000004"/>
    <row r="37268" x14ac:dyDescent="0.55000000000000004"/>
    <row r="37269" x14ac:dyDescent="0.55000000000000004"/>
    <row r="37270" x14ac:dyDescent="0.55000000000000004"/>
    <row r="37271" x14ac:dyDescent="0.55000000000000004"/>
    <row r="37272" x14ac:dyDescent="0.55000000000000004"/>
    <row r="37273" x14ac:dyDescent="0.55000000000000004"/>
    <row r="37274" x14ac:dyDescent="0.55000000000000004"/>
    <row r="37275" x14ac:dyDescent="0.55000000000000004"/>
    <row r="37276" x14ac:dyDescent="0.55000000000000004"/>
    <row r="37277" x14ac:dyDescent="0.55000000000000004"/>
    <row r="37278" x14ac:dyDescent="0.55000000000000004"/>
    <row r="37279" x14ac:dyDescent="0.55000000000000004"/>
    <row r="37280" x14ac:dyDescent="0.55000000000000004"/>
    <row r="37281" x14ac:dyDescent="0.55000000000000004"/>
    <row r="37282" x14ac:dyDescent="0.55000000000000004"/>
    <row r="37283" x14ac:dyDescent="0.55000000000000004"/>
    <row r="37284" x14ac:dyDescent="0.55000000000000004"/>
    <row r="37285" x14ac:dyDescent="0.55000000000000004"/>
    <row r="37286" x14ac:dyDescent="0.55000000000000004"/>
    <row r="37287" x14ac:dyDescent="0.55000000000000004"/>
    <row r="37288" x14ac:dyDescent="0.55000000000000004"/>
    <row r="37289" x14ac:dyDescent="0.55000000000000004"/>
    <row r="37290" x14ac:dyDescent="0.55000000000000004"/>
    <row r="37291" x14ac:dyDescent="0.55000000000000004"/>
    <row r="37292" x14ac:dyDescent="0.55000000000000004"/>
    <row r="37293" x14ac:dyDescent="0.55000000000000004"/>
    <row r="37294" x14ac:dyDescent="0.55000000000000004"/>
    <row r="37295" x14ac:dyDescent="0.55000000000000004"/>
    <row r="37296" x14ac:dyDescent="0.55000000000000004"/>
    <row r="37297" x14ac:dyDescent="0.55000000000000004"/>
    <row r="37298" x14ac:dyDescent="0.55000000000000004"/>
    <row r="37299" x14ac:dyDescent="0.55000000000000004"/>
    <row r="37300" x14ac:dyDescent="0.55000000000000004"/>
    <row r="37301" x14ac:dyDescent="0.55000000000000004"/>
    <row r="37302" x14ac:dyDescent="0.55000000000000004"/>
    <row r="37303" x14ac:dyDescent="0.55000000000000004"/>
    <row r="37304" x14ac:dyDescent="0.55000000000000004"/>
    <row r="37305" x14ac:dyDescent="0.55000000000000004"/>
    <row r="37306" x14ac:dyDescent="0.55000000000000004"/>
    <row r="37307" x14ac:dyDescent="0.55000000000000004"/>
    <row r="37308" x14ac:dyDescent="0.55000000000000004"/>
    <row r="37309" x14ac:dyDescent="0.55000000000000004"/>
    <row r="37310" x14ac:dyDescent="0.55000000000000004"/>
    <row r="37311" x14ac:dyDescent="0.55000000000000004"/>
    <row r="37312" x14ac:dyDescent="0.55000000000000004"/>
    <row r="37313" x14ac:dyDescent="0.55000000000000004"/>
    <row r="37314" x14ac:dyDescent="0.55000000000000004"/>
    <row r="37315" x14ac:dyDescent="0.55000000000000004"/>
    <row r="37316" x14ac:dyDescent="0.55000000000000004"/>
    <row r="37317" x14ac:dyDescent="0.55000000000000004"/>
    <row r="37318" x14ac:dyDescent="0.55000000000000004"/>
    <row r="37319" x14ac:dyDescent="0.55000000000000004"/>
    <row r="37320" x14ac:dyDescent="0.55000000000000004"/>
    <row r="37321" x14ac:dyDescent="0.55000000000000004"/>
    <row r="37322" x14ac:dyDescent="0.55000000000000004"/>
    <row r="37323" x14ac:dyDescent="0.55000000000000004"/>
    <row r="37324" x14ac:dyDescent="0.55000000000000004"/>
    <row r="37325" x14ac:dyDescent="0.55000000000000004"/>
    <row r="37326" x14ac:dyDescent="0.55000000000000004"/>
    <row r="37327" x14ac:dyDescent="0.55000000000000004"/>
    <row r="37328" x14ac:dyDescent="0.55000000000000004"/>
    <row r="37329" x14ac:dyDescent="0.55000000000000004"/>
    <row r="37330" x14ac:dyDescent="0.55000000000000004"/>
    <row r="37331" x14ac:dyDescent="0.55000000000000004"/>
    <row r="37332" x14ac:dyDescent="0.55000000000000004"/>
    <row r="37333" x14ac:dyDescent="0.55000000000000004"/>
    <row r="37334" x14ac:dyDescent="0.55000000000000004"/>
    <row r="37335" x14ac:dyDescent="0.55000000000000004"/>
    <row r="37336" x14ac:dyDescent="0.55000000000000004"/>
    <row r="37337" x14ac:dyDescent="0.55000000000000004"/>
    <row r="37338" x14ac:dyDescent="0.55000000000000004"/>
    <row r="37339" x14ac:dyDescent="0.55000000000000004"/>
    <row r="37340" x14ac:dyDescent="0.55000000000000004"/>
    <row r="37341" x14ac:dyDescent="0.55000000000000004"/>
    <row r="37342" x14ac:dyDescent="0.55000000000000004"/>
    <row r="37343" x14ac:dyDescent="0.55000000000000004"/>
    <row r="37344" x14ac:dyDescent="0.55000000000000004"/>
    <row r="37345" x14ac:dyDescent="0.55000000000000004"/>
    <row r="37346" x14ac:dyDescent="0.55000000000000004"/>
    <row r="37347" x14ac:dyDescent="0.55000000000000004"/>
    <row r="37348" x14ac:dyDescent="0.55000000000000004"/>
    <row r="37349" x14ac:dyDescent="0.55000000000000004"/>
    <row r="37350" x14ac:dyDescent="0.55000000000000004"/>
    <row r="37351" x14ac:dyDescent="0.55000000000000004"/>
    <row r="37352" x14ac:dyDescent="0.55000000000000004"/>
    <row r="37353" x14ac:dyDescent="0.55000000000000004"/>
    <row r="37354" x14ac:dyDescent="0.55000000000000004"/>
    <row r="37355" x14ac:dyDescent="0.55000000000000004"/>
    <row r="37356" x14ac:dyDescent="0.55000000000000004"/>
    <row r="37357" x14ac:dyDescent="0.55000000000000004"/>
    <row r="37358" x14ac:dyDescent="0.55000000000000004"/>
    <row r="37359" x14ac:dyDescent="0.55000000000000004"/>
    <row r="37360" x14ac:dyDescent="0.55000000000000004"/>
    <row r="37361" x14ac:dyDescent="0.55000000000000004"/>
    <row r="37362" x14ac:dyDescent="0.55000000000000004"/>
    <row r="37363" x14ac:dyDescent="0.55000000000000004"/>
    <row r="37364" x14ac:dyDescent="0.55000000000000004"/>
    <row r="37365" x14ac:dyDescent="0.55000000000000004"/>
    <row r="37366" x14ac:dyDescent="0.55000000000000004"/>
    <row r="37367" x14ac:dyDescent="0.55000000000000004"/>
    <row r="37368" x14ac:dyDescent="0.55000000000000004"/>
    <row r="37369" x14ac:dyDescent="0.55000000000000004"/>
    <row r="37370" x14ac:dyDescent="0.55000000000000004"/>
    <row r="37371" x14ac:dyDescent="0.55000000000000004"/>
    <row r="37372" x14ac:dyDescent="0.55000000000000004"/>
    <row r="37373" x14ac:dyDescent="0.55000000000000004"/>
    <row r="37374" x14ac:dyDescent="0.55000000000000004"/>
    <row r="37375" x14ac:dyDescent="0.55000000000000004"/>
    <row r="37376" x14ac:dyDescent="0.55000000000000004"/>
    <row r="37377" x14ac:dyDescent="0.55000000000000004"/>
    <row r="37378" x14ac:dyDescent="0.55000000000000004"/>
    <row r="37379" x14ac:dyDescent="0.55000000000000004"/>
    <row r="37380" x14ac:dyDescent="0.55000000000000004"/>
    <row r="37381" x14ac:dyDescent="0.55000000000000004"/>
    <row r="37382" x14ac:dyDescent="0.55000000000000004"/>
    <row r="37383" x14ac:dyDescent="0.55000000000000004"/>
    <row r="37384" x14ac:dyDescent="0.55000000000000004"/>
    <row r="37385" x14ac:dyDescent="0.55000000000000004"/>
    <row r="37386" x14ac:dyDescent="0.55000000000000004"/>
    <row r="37387" x14ac:dyDescent="0.55000000000000004"/>
    <row r="37388" x14ac:dyDescent="0.55000000000000004"/>
    <row r="37389" x14ac:dyDescent="0.55000000000000004"/>
    <row r="37390" x14ac:dyDescent="0.55000000000000004"/>
    <row r="37391" x14ac:dyDescent="0.55000000000000004"/>
    <row r="37392" x14ac:dyDescent="0.55000000000000004"/>
    <row r="37393" x14ac:dyDescent="0.55000000000000004"/>
    <row r="37394" x14ac:dyDescent="0.55000000000000004"/>
    <row r="37395" x14ac:dyDescent="0.55000000000000004"/>
    <row r="37396" x14ac:dyDescent="0.55000000000000004"/>
    <row r="37397" x14ac:dyDescent="0.55000000000000004"/>
    <row r="37398" x14ac:dyDescent="0.55000000000000004"/>
    <row r="37399" x14ac:dyDescent="0.55000000000000004"/>
    <row r="37400" x14ac:dyDescent="0.55000000000000004"/>
    <row r="37401" x14ac:dyDescent="0.55000000000000004"/>
    <row r="37402" x14ac:dyDescent="0.55000000000000004"/>
    <row r="37403" x14ac:dyDescent="0.55000000000000004"/>
    <row r="37404" x14ac:dyDescent="0.55000000000000004"/>
    <row r="37405" x14ac:dyDescent="0.55000000000000004"/>
    <row r="37406" x14ac:dyDescent="0.55000000000000004"/>
    <row r="37407" x14ac:dyDescent="0.55000000000000004"/>
    <row r="37408" x14ac:dyDescent="0.55000000000000004"/>
    <row r="37409" x14ac:dyDescent="0.55000000000000004"/>
    <row r="37410" x14ac:dyDescent="0.55000000000000004"/>
    <row r="37411" x14ac:dyDescent="0.55000000000000004"/>
    <row r="37412" x14ac:dyDescent="0.55000000000000004"/>
    <row r="37413" x14ac:dyDescent="0.55000000000000004"/>
    <row r="37414" x14ac:dyDescent="0.55000000000000004"/>
    <row r="37415" x14ac:dyDescent="0.55000000000000004"/>
    <row r="37416" x14ac:dyDescent="0.55000000000000004"/>
    <row r="37417" x14ac:dyDescent="0.55000000000000004"/>
    <row r="37418" x14ac:dyDescent="0.55000000000000004"/>
    <row r="37419" x14ac:dyDescent="0.55000000000000004"/>
    <row r="37420" x14ac:dyDescent="0.55000000000000004"/>
    <row r="37421" x14ac:dyDescent="0.55000000000000004"/>
    <row r="37422" x14ac:dyDescent="0.55000000000000004"/>
    <row r="37423" x14ac:dyDescent="0.55000000000000004"/>
    <row r="37424" x14ac:dyDescent="0.55000000000000004"/>
    <row r="37425" x14ac:dyDescent="0.55000000000000004"/>
    <row r="37426" x14ac:dyDescent="0.55000000000000004"/>
    <row r="37427" x14ac:dyDescent="0.55000000000000004"/>
    <row r="37428" x14ac:dyDescent="0.55000000000000004"/>
    <row r="37429" x14ac:dyDescent="0.55000000000000004"/>
    <row r="37430" x14ac:dyDescent="0.55000000000000004"/>
    <row r="37431" x14ac:dyDescent="0.55000000000000004"/>
    <row r="37432" x14ac:dyDescent="0.55000000000000004"/>
    <row r="37433" x14ac:dyDescent="0.55000000000000004"/>
    <row r="37434" x14ac:dyDescent="0.55000000000000004"/>
    <row r="37435" x14ac:dyDescent="0.55000000000000004"/>
    <row r="37436" x14ac:dyDescent="0.55000000000000004"/>
    <row r="37437" x14ac:dyDescent="0.55000000000000004"/>
    <row r="37438" x14ac:dyDescent="0.55000000000000004"/>
    <row r="37439" x14ac:dyDescent="0.55000000000000004"/>
    <row r="37440" x14ac:dyDescent="0.55000000000000004"/>
    <row r="37441" x14ac:dyDescent="0.55000000000000004"/>
    <row r="37442" x14ac:dyDescent="0.55000000000000004"/>
    <row r="37443" x14ac:dyDescent="0.55000000000000004"/>
    <row r="37444" x14ac:dyDescent="0.55000000000000004"/>
    <row r="37445" x14ac:dyDescent="0.55000000000000004"/>
    <row r="37446" x14ac:dyDescent="0.55000000000000004"/>
    <row r="37447" x14ac:dyDescent="0.55000000000000004"/>
    <row r="37448" x14ac:dyDescent="0.55000000000000004"/>
    <row r="37449" x14ac:dyDescent="0.55000000000000004"/>
    <row r="37450" x14ac:dyDescent="0.55000000000000004"/>
    <row r="37451" x14ac:dyDescent="0.55000000000000004"/>
    <row r="37452" x14ac:dyDescent="0.55000000000000004"/>
    <row r="37453" x14ac:dyDescent="0.55000000000000004"/>
    <row r="37454" x14ac:dyDescent="0.55000000000000004"/>
    <row r="37455" x14ac:dyDescent="0.55000000000000004"/>
    <row r="37456" x14ac:dyDescent="0.55000000000000004"/>
    <row r="37457" x14ac:dyDescent="0.55000000000000004"/>
    <row r="37458" x14ac:dyDescent="0.55000000000000004"/>
    <row r="37459" x14ac:dyDescent="0.55000000000000004"/>
    <row r="37460" x14ac:dyDescent="0.55000000000000004"/>
    <row r="37461" x14ac:dyDescent="0.55000000000000004"/>
    <row r="37462" x14ac:dyDescent="0.55000000000000004"/>
    <row r="37463" x14ac:dyDescent="0.55000000000000004"/>
    <row r="37464" x14ac:dyDescent="0.55000000000000004"/>
    <row r="37465" x14ac:dyDescent="0.55000000000000004"/>
    <row r="37466" x14ac:dyDescent="0.55000000000000004"/>
    <row r="37467" x14ac:dyDescent="0.55000000000000004"/>
    <row r="37468" x14ac:dyDescent="0.55000000000000004"/>
    <row r="37469" x14ac:dyDescent="0.55000000000000004"/>
    <row r="37470" x14ac:dyDescent="0.55000000000000004"/>
    <row r="37471" x14ac:dyDescent="0.55000000000000004"/>
    <row r="37472" x14ac:dyDescent="0.55000000000000004"/>
    <row r="37473" x14ac:dyDescent="0.55000000000000004"/>
    <row r="37474" x14ac:dyDescent="0.55000000000000004"/>
    <row r="37475" x14ac:dyDescent="0.55000000000000004"/>
    <row r="37476" x14ac:dyDescent="0.55000000000000004"/>
    <row r="37477" x14ac:dyDescent="0.55000000000000004"/>
    <row r="37478" x14ac:dyDescent="0.55000000000000004"/>
    <row r="37479" x14ac:dyDescent="0.55000000000000004"/>
    <row r="37480" x14ac:dyDescent="0.55000000000000004"/>
    <row r="37481" x14ac:dyDescent="0.55000000000000004"/>
    <row r="37482" x14ac:dyDescent="0.55000000000000004"/>
    <row r="37483" x14ac:dyDescent="0.55000000000000004"/>
    <row r="37484" x14ac:dyDescent="0.55000000000000004"/>
    <row r="37485" x14ac:dyDescent="0.55000000000000004"/>
    <row r="37486" x14ac:dyDescent="0.55000000000000004"/>
    <row r="37487" x14ac:dyDescent="0.55000000000000004"/>
    <row r="37488" x14ac:dyDescent="0.55000000000000004"/>
    <row r="37489" x14ac:dyDescent="0.55000000000000004"/>
    <row r="37490" x14ac:dyDescent="0.55000000000000004"/>
    <row r="37491" x14ac:dyDescent="0.55000000000000004"/>
    <row r="37492" x14ac:dyDescent="0.55000000000000004"/>
    <row r="37493" x14ac:dyDescent="0.55000000000000004"/>
    <row r="37494" x14ac:dyDescent="0.55000000000000004"/>
    <row r="37495" x14ac:dyDescent="0.55000000000000004"/>
    <row r="37496" x14ac:dyDescent="0.55000000000000004"/>
    <row r="37497" x14ac:dyDescent="0.55000000000000004"/>
    <row r="37498" x14ac:dyDescent="0.55000000000000004"/>
    <row r="37499" x14ac:dyDescent="0.55000000000000004"/>
    <row r="37500" x14ac:dyDescent="0.55000000000000004"/>
    <row r="37501" x14ac:dyDescent="0.55000000000000004"/>
    <row r="37502" x14ac:dyDescent="0.55000000000000004"/>
    <row r="37503" x14ac:dyDescent="0.55000000000000004"/>
    <row r="37504" x14ac:dyDescent="0.55000000000000004"/>
    <row r="37505" x14ac:dyDescent="0.55000000000000004"/>
    <row r="37506" x14ac:dyDescent="0.55000000000000004"/>
    <row r="37507" x14ac:dyDescent="0.55000000000000004"/>
    <row r="37508" x14ac:dyDescent="0.55000000000000004"/>
    <row r="37509" x14ac:dyDescent="0.55000000000000004"/>
    <row r="37510" x14ac:dyDescent="0.55000000000000004"/>
    <row r="37511" x14ac:dyDescent="0.55000000000000004"/>
    <row r="37512" x14ac:dyDescent="0.55000000000000004"/>
    <row r="37513" x14ac:dyDescent="0.55000000000000004"/>
    <row r="37514" x14ac:dyDescent="0.55000000000000004"/>
    <row r="37515" x14ac:dyDescent="0.55000000000000004"/>
    <row r="37516" x14ac:dyDescent="0.55000000000000004"/>
    <row r="37517" x14ac:dyDescent="0.55000000000000004"/>
    <row r="37518" x14ac:dyDescent="0.55000000000000004"/>
    <row r="37519" x14ac:dyDescent="0.55000000000000004"/>
    <row r="37520" x14ac:dyDescent="0.55000000000000004"/>
    <row r="37521" x14ac:dyDescent="0.55000000000000004"/>
    <row r="37522" x14ac:dyDescent="0.55000000000000004"/>
    <row r="37523" x14ac:dyDescent="0.55000000000000004"/>
    <row r="37524" x14ac:dyDescent="0.55000000000000004"/>
    <row r="37525" x14ac:dyDescent="0.55000000000000004"/>
    <row r="37526" x14ac:dyDescent="0.55000000000000004"/>
    <row r="37527" x14ac:dyDescent="0.55000000000000004"/>
    <row r="37528" x14ac:dyDescent="0.55000000000000004"/>
    <row r="37529" x14ac:dyDescent="0.55000000000000004"/>
    <row r="37530" x14ac:dyDescent="0.55000000000000004"/>
    <row r="37531" x14ac:dyDescent="0.55000000000000004"/>
    <row r="37532" x14ac:dyDescent="0.55000000000000004"/>
    <row r="37533" x14ac:dyDescent="0.55000000000000004"/>
    <row r="37534" x14ac:dyDescent="0.55000000000000004"/>
    <row r="37535" x14ac:dyDescent="0.55000000000000004"/>
    <row r="37536" x14ac:dyDescent="0.55000000000000004"/>
    <row r="37537" x14ac:dyDescent="0.55000000000000004"/>
    <row r="37538" x14ac:dyDescent="0.55000000000000004"/>
    <row r="37539" x14ac:dyDescent="0.55000000000000004"/>
    <row r="37540" x14ac:dyDescent="0.55000000000000004"/>
    <row r="37541" x14ac:dyDescent="0.55000000000000004"/>
    <row r="37542" x14ac:dyDescent="0.55000000000000004"/>
    <row r="37543" x14ac:dyDescent="0.55000000000000004"/>
    <row r="37544" x14ac:dyDescent="0.55000000000000004"/>
    <row r="37545" x14ac:dyDescent="0.55000000000000004"/>
    <row r="37546" x14ac:dyDescent="0.55000000000000004"/>
    <row r="37547" x14ac:dyDescent="0.55000000000000004"/>
    <row r="37548" x14ac:dyDescent="0.55000000000000004"/>
    <row r="37549" x14ac:dyDescent="0.55000000000000004"/>
    <row r="37550" x14ac:dyDescent="0.55000000000000004"/>
    <row r="37551" x14ac:dyDescent="0.55000000000000004"/>
    <row r="37552" x14ac:dyDescent="0.55000000000000004"/>
    <row r="37553" x14ac:dyDescent="0.55000000000000004"/>
    <row r="37554" x14ac:dyDescent="0.55000000000000004"/>
    <row r="37555" x14ac:dyDescent="0.55000000000000004"/>
    <row r="37556" x14ac:dyDescent="0.55000000000000004"/>
    <row r="37557" x14ac:dyDescent="0.55000000000000004"/>
    <row r="37558" x14ac:dyDescent="0.55000000000000004"/>
    <row r="37559" x14ac:dyDescent="0.55000000000000004"/>
    <row r="37560" x14ac:dyDescent="0.55000000000000004"/>
    <row r="37561" x14ac:dyDescent="0.55000000000000004"/>
    <row r="37562" x14ac:dyDescent="0.55000000000000004"/>
    <row r="37563" x14ac:dyDescent="0.55000000000000004"/>
    <row r="37564" x14ac:dyDescent="0.55000000000000004"/>
    <row r="37565" x14ac:dyDescent="0.55000000000000004"/>
    <row r="37566" x14ac:dyDescent="0.55000000000000004"/>
    <row r="37567" x14ac:dyDescent="0.55000000000000004"/>
    <row r="37568" x14ac:dyDescent="0.55000000000000004"/>
    <row r="37569" x14ac:dyDescent="0.55000000000000004"/>
    <row r="37570" x14ac:dyDescent="0.55000000000000004"/>
    <row r="37571" x14ac:dyDescent="0.55000000000000004"/>
    <row r="37572" x14ac:dyDescent="0.55000000000000004"/>
    <row r="37573" x14ac:dyDescent="0.55000000000000004"/>
    <row r="37574" x14ac:dyDescent="0.55000000000000004"/>
    <row r="37575" x14ac:dyDescent="0.55000000000000004"/>
    <row r="37576" x14ac:dyDescent="0.55000000000000004"/>
    <row r="37577" x14ac:dyDescent="0.55000000000000004"/>
    <row r="37578" x14ac:dyDescent="0.55000000000000004"/>
    <row r="37579" x14ac:dyDescent="0.55000000000000004"/>
    <row r="37580" x14ac:dyDescent="0.55000000000000004"/>
    <row r="37581" x14ac:dyDescent="0.55000000000000004"/>
    <row r="37582" x14ac:dyDescent="0.55000000000000004"/>
    <row r="37583" x14ac:dyDescent="0.55000000000000004"/>
    <row r="37584" x14ac:dyDescent="0.55000000000000004"/>
    <row r="37585" x14ac:dyDescent="0.55000000000000004"/>
    <row r="37586" x14ac:dyDescent="0.55000000000000004"/>
    <row r="37587" x14ac:dyDescent="0.55000000000000004"/>
    <row r="37588" x14ac:dyDescent="0.55000000000000004"/>
    <row r="37589" x14ac:dyDescent="0.55000000000000004"/>
    <row r="37590" x14ac:dyDescent="0.55000000000000004"/>
    <row r="37591" x14ac:dyDescent="0.55000000000000004"/>
    <row r="37592" x14ac:dyDescent="0.55000000000000004"/>
    <row r="37593" x14ac:dyDescent="0.55000000000000004"/>
    <row r="37594" x14ac:dyDescent="0.55000000000000004"/>
    <row r="37595" x14ac:dyDescent="0.55000000000000004"/>
    <row r="37596" x14ac:dyDescent="0.55000000000000004"/>
    <row r="37597" x14ac:dyDescent="0.55000000000000004"/>
    <row r="37598" x14ac:dyDescent="0.55000000000000004"/>
    <row r="37599" x14ac:dyDescent="0.55000000000000004"/>
    <row r="37600" x14ac:dyDescent="0.55000000000000004"/>
    <row r="37601" x14ac:dyDescent="0.55000000000000004"/>
    <row r="37602" x14ac:dyDescent="0.55000000000000004"/>
    <row r="37603" x14ac:dyDescent="0.55000000000000004"/>
    <row r="37604" x14ac:dyDescent="0.55000000000000004"/>
    <row r="37605" x14ac:dyDescent="0.55000000000000004"/>
    <row r="37606" x14ac:dyDescent="0.55000000000000004"/>
    <row r="37607" x14ac:dyDescent="0.55000000000000004"/>
    <row r="37608" x14ac:dyDescent="0.55000000000000004"/>
    <row r="37609" x14ac:dyDescent="0.55000000000000004"/>
    <row r="37610" x14ac:dyDescent="0.55000000000000004"/>
    <row r="37611" x14ac:dyDescent="0.55000000000000004"/>
    <row r="37612" x14ac:dyDescent="0.55000000000000004"/>
    <row r="37613" x14ac:dyDescent="0.55000000000000004"/>
    <row r="37614" x14ac:dyDescent="0.55000000000000004"/>
    <row r="37615" x14ac:dyDescent="0.55000000000000004"/>
    <row r="37616" x14ac:dyDescent="0.55000000000000004"/>
    <row r="37617" x14ac:dyDescent="0.55000000000000004"/>
    <row r="37618" x14ac:dyDescent="0.55000000000000004"/>
    <row r="37619" x14ac:dyDescent="0.55000000000000004"/>
    <row r="37620" x14ac:dyDescent="0.55000000000000004"/>
    <row r="37621" x14ac:dyDescent="0.55000000000000004"/>
    <row r="37622" x14ac:dyDescent="0.55000000000000004"/>
    <row r="37623" x14ac:dyDescent="0.55000000000000004"/>
    <row r="37624" x14ac:dyDescent="0.55000000000000004"/>
    <row r="37625" x14ac:dyDescent="0.55000000000000004"/>
    <row r="37626" x14ac:dyDescent="0.55000000000000004"/>
    <row r="37627" x14ac:dyDescent="0.55000000000000004"/>
    <row r="37628" x14ac:dyDescent="0.55000000000000004"/>
    <row r="37629" x14ac:dyDescent="0.55000000000000004"/>
    <row r="37630" x14ac:dyDescent="0.55000000000000004"/>
    <row r="37631" x14ac:dyDescent="0.55000000000000004"/>
    <row r="37632" x14ac:dyDescent="0.55000000000000004"/>
    <row r="37633" x14ac:dyDescent="0.55000000000000004"/>
    <row r="37634" x14ac:dyDescent="0.55000000000000004"/>
    <row r="37635" x14ac:dyDescent="0.55000000000000004"/>
    <row r="37636" x14ac:dyDescent="0.55000000000000004"/>
    <row r="37637" x14ac:dyDescent="0.55000000000000004"/>
    <row r="37638" x14ac:dyDescent="0.55000000000000004"/>
    <row r="37639" x14ac:dyDescent="0.55000000000000004"/>
    <row r="37640" x14ac:dyDescent="0.55000000000000004"/>
    <row r="37641" x14ac:dyDescent="0.55000000000000004"/>
    <row r="37642" x14ac:dyDescent="0.55000000000000004"/>
    <row r="37643" x14ac:dyDescent="0.55000000000000004"/>
    <row r="37644" x14ac:dyDescent="0.55000000000000004"/>
    <row r="37645" x14ac:dyDescent="0.55000000000000004"/>
    <row r="37646" x14ac:dyDescent="0.55000000000000004"/>
    <row r="37647" x14ac:dyDescent="0.55000000000000004"/>
    <row r="37648" x14ac:dyDescent="0.55000000000000004"/>
    <row r="37649" x14ac:dyDescent="0.55000000000000004"/>
    <row r="37650" x14ac:dyDescent="0.55000000000000004"/>
    <row r="37651" x14ac:dyDescent="0.55000000000000004"/>
    <row r="37652" x14ac:dyDescent="0.55000000000000004"/>
    <row r="37653" x14ac:dyDescent="0.55000000000000004"/>
    <row r="37654" x14ac:dyDescent="0.55000000000000004"/>
    <row r="37655" x14ac:dyDescent="0.55000000000000004"/>
    <row r="37656" x14ac:dyDescent="0.55000000000000004"/>
    <row r="37657" x14ac:dyDescent="0.55000000000000004"/>
    <row r="37658" x14ac:dyDescent="0.55000000000000004"/>
    <row r="37659" x14ac:dyDescent="0.55000000000000004"/>
    <row r="37660" x14ac:dyDescent="0.55000000000000004"/>
    <row r="37661" x14ac:dyDescent="0.55000000000000004"/>
    <row r="37662" x14ac:dyDescent="0.55000000000000004"/>
    <row r="37663" x14ac:dyDescent="0.55000000000000004"/>
    <row r="37664" x14ac:dyDescent="0.55000000000000004"/>
    <row r="37665" x14ac:dyDescent="0.55000000000000004"/>
    <row r="37666" x14ac:dyDescent="0.55000000000000004"/>
    <row r="37667" x14ac:dyDescent="0.55000000000000004"/>
    <row r="37668" x14ac:dyDescent="0.55000000000000004"/>
    <row r="37669" x14ac:dyDescent="0.55000000000000004"/>
    <row r="37670" x14ac:dyDescent="0.55000000000000004"/>
    <row r="37671" x14ac:dyDescent="0.55000000000000004"/>
    <row r="37672" x14ac:dyDescent="0.55000000000000004"/>
    <row r="37673" x14ac:dyDescent="0.55000000000000004"/>
    <row r="37674" x14ac:dyDescent="0.55000000000000004"/>
    <row r="37675" x14ac:dyDescent="0.55000000000000004"/>
    <row r="37676" x14ac:dyDescent="0.55000000000000004"/>
    <row r="37677" x14ac:dyDescent="0.55000000000000004"/>
    <row r="37678" x14ac:dyDescent="0.55000000000000004"/>
    <row r="37679" x14ac:dyDescent="0.55000000000000004"/>
    <row r="37680" x14ac:dyDescent="0.55000000000000004"/>
    <row r="37681" x14ac:dyDescent="0.55000000000000004"/>
    <row r="37682" x14ac:dyDescent="0.55000000000000004"/>
    <row r="37683" x14ac:dyDescent="0.55000000000000004"/>
    <row r="37684" x14ac:dyDescent="0.55000000000000004"/>
    <row r="37685" x14ac:dyDescent="0.55000000000000004"/>
    <row r="37686" x14ac:dyDescent="0.55000000000000004"/>
    <row r="37687" x14ac:dyDescent="0.55000000000000004"/>
    <row r="37688" x14ac:dyDescent="0.55000000000000004"/>
    <row r="37689" x14ac:dyDescent="0.55000000000000004"/>
    <row r="37690" x14ac:dyDescent="0.55000000000000004"/>
    <row r="37691" x14ac:dyDescent="0.55000000000000004"/>
    <row r="37692" x14ac:dyDescent="0.55000000000000004"/>
    <row r="37693" x14ac:dyDescent="0.55000000000000004"/>
    <row r="37694" x14ac:dyDescent="0.55000000000000004"/>
    <row r="37695" x14ac:dyDescent="0.55000000000000004"/>
    <row r="37696" x14ac:dyDescent="0.55000000000000004"/>
    <row r="37697" x14ac:dyDescent="0.55000000000000004"/>
    <row r="37698" x14ac:dyDescent="0.55000000000000004"/>
    <row r="37699" x14ac:dyDescent="0.55000000000000004"/>
    <row r="37700" x14ac:dyDescent="0.55000000000000004"/>
    <row r="37701" x14ac:dyDescent="0.55000000000000004"/>
    <row r="37702" x14ac:dyDescent="0.55000000000000004"/>
    <row r="37703" x14ac:dyDescent="0.55000000000000004"/>
    <row r="37704" x14ac:dyDescent="0.55000000000000004"/>
    <row r="37705" x14ac:dyDescent="0.55000000000000004"/>
    <row r="37706" x14ac:dyDescent="0.55000000000000004"/>
    <row r="37707" x14ac:dyDescent="0.55000000000000004"/>
    <row r="37708" x14ac:dyDescent="0.55000000000000004"/>
    <row r="37709" x14ac:dyDescent="0.55000000000000004"/>
    <row r="37710" x14ac:dyDescent="0.55000000000000004"/>
    <row r="37711" x14ac:dyDescent="0.55000000000000004"/>
    <row r="37712" x14ac:dyDescent="0.55000000000000004"/>
    <row r="37713" x14ac:dyDescent="0.55000000000000004"/>
    <row r="37714" x14ac:dyDescent="0.55000000000000004"/>
    <row r="37715" x14ac:dyDescent="0.55000000000000004"/>
    <row r="37716" x14ac:dyDescent="0.55000000000000004"/>
    <row r="37717" x14ac:dyDescent="0.55000000000000004"/>
    <row r="37718" x14ac:dyDescent="0.55000000000000004"/>
    <row r="37719" x14ac:dyDescent="0.55000000000000004"/>
    <row r="37720" x14ac:dyDescent="0.55000000000000004"/>
    <row r="37721" x14ac:dyDescent="0.55000000000000004"/>
    <row r="37722" x14ac:dyDescent="0.55000000000000004"/>
    <row r="37723" x14ac:dyDescent="0.55000000000000004"/>
    <row r="37724" x14ac:dyDescent="0.55000000000000004"/>
    <row r="37725" x14ac:dyDescent="0.55000000000000004"/>
    <row r="37726" x14ac:dyDescent="0.55000000000000004"/>
    <row r="37727" x14ac:dyDescent="0.55000000000000004"/>
    <row r="37728" x14ac:dyDescent="0.55000000000000004"/>
    <row r="37729" x14ac:dyDescent="0.55000000000000004"/>
    <row r="37730" x14ac:dyDescent="0.55000000000000004"/>
    <row r="37731" x14ac:dyDescent="0.55000000000000004"/>
    <row r="37732" x14ac:dyDescent="0.55000000000000004"/>
    <row r="37733" x14ac:dyDescent="0.55000000000000004"/>
    <row r="37734" x14ac:dyDescent="0.55000000000000004"/>
    <row r="37735" x14ac:dyDescent="0.55000000000000004"/>
    <row r="37736" x14ac:dyDescent="0.55000000000000004"/>
    <row r="37737" x14ac:dyDescent="0.55000000000000004"/>
    <row r="37738" x14ac:dyDescent="0.55000000000000004"/>
    <row r="37739" x14ac:dyDescent="0.55000000000000004"/>
    <row r="37740" x14ac:dyDescent="0.55000000000000004"/>
    <row r="37741" x14ac:dyDescent="0.55000000000000004"/>
    <row r="37742" x14ac:dyDescent="0.55000000000000004"/>
    <row r="37743" x14ac:dyDescent="0.55000000000000004"/>
    <row r="37744" x14ac:dyDescent="0.55000000000000004"/>
    <row r="37745" x14ac:dyDescent="0.55000000000000004"/>
    <row r="37746" x14ac:dyDescent="0.55000000000000004"/>
    <row r="37747" x14ac:dyDescent="0.55000000000000004"/>
    <row r="37748" x14ac:dyDescent="0.55000000000000004"/>
    <row r="37749" x14ac:dyDescent="0.55000000000000004"/>
    <row r="37750" x14ac:dyDescent="0.55000000000000004"/>
    <row r="37751" x14ac:dyDescent="0.55000000000000004"/>
    <row r="37752" x14ac:dyDescent="0.55000000000000004"/>
    <row r="37753" x14ac:dyDescent="0.55000000000000004"/>
    <row r="37754" x14ac:dyDescent="0.55000000000000004"/>
    <row r="37755" x14ac:dyDescent="0.55000000000000004"/>
    <row r="37756" x14ac:dyDescent="0.55000000000000004"/>
    <row r="37757" x14ac:dyDescent="0.55000000000000004"/>
    <row r="37758" x14ac:dyDescent="0.55000000000000004"/>
    <row r="37759" x14ac:dyDescent="0.55000000000000004"/>
    <row r="37760" x14ac:dyDescent="0.55000000000000004"/>
    <row r="37761" x14ac:dyDescent="0.55000000000000004"/>
    <row r="37762" x14ac:dyDescent="0.55000000000000004"/>
    <row r="37763" x14ac:dyDescent="0.55000000000000004"/>
    <row r="37764" x14ac:dyDescent="0.55000000000000004"/>
    <row r="37765" x14ac:dyDescent="0.55000000000000004"/>
    <row r="37766" x14ac:dyDescent="0.55000000000000004"/>
    <row r="37767" x14ac:dyDescent="0.55000000000000004"/>
    <row r="37768" x14ac:dyDescent="0.55000000000000004"/>
    <row r="37769" x14ac:dyDescent="0.55000000000000004"/>
    <row r="37770" x14ac:dyDescent="0.55000000000000004"/>
    <row r="37771" x14ac:dyDescent="0.55000000000000004"/>
    <row r="37772" x14ac:dyDescent="0.55000000000000004"/>
    <row r="37773" x14ac:dyDescent="0.55000000000000004"/>
    <row r="37774" x14ac:dyDescent="0.55000000000000004"/>
    <row r="37775" x14ac:dyDescent="0.55000000000000004"/>
    <row r="37776" x14ac:dyDescent="0.55000000000000004"/>
    <row r="37777" x14ac:dyDescent="0.55000000000000004"/>
    <row r="37778" x14ac:dyDescent="0.55000000000000004"/>
    <row r="37779" x14ac:dyDescent="0.55000000000000004"/>
    <row r="37780" x14ac:dyDescent="0.55000000000000004"/>
    <row r="37781" x14ac:dyDescent="0.55000000000000004"/>
    <row r="37782" x14ac:dyDescent="0.55000000000000004"/>
    <row r="37783" x14ac:dyDescent="0.55000000000000004"/>
    <row r="37784" x14ac:dyDescent="0.55000000000000004"/>
    <row r="37785" x14ac:dyDescent="0.55000000000000004"/>
    <row r="37786" x14ac:dyDescent="0.55000000000000004"/>
    <row r="37787" x14ac:dyDescent="0.55000000000000004"/>
    <row r="37788" x14ac:dyDescent="0.55000000000000004"/>
    <row r="37789" x14ac:dyDescent="0.55000000000000004"/>
    <row r="37790" x14ac:dyDescent="0.55000000000000004"/>
    <row r="37791" x14ac:dyDescent="0.55000000000000004"/>
    <row r="37792" x14ac:dyDescent="0.55000000000000004"/>
    <row r="37793" x14ac:dyDescent="0.55000000000000004"/>
    <row r="37794" x14ac:dyDescent="0.55000000000000004"/>
    <row r="37795" x14ac:dyDescent="0.55000000000000004"/>
    <row r="37796" x14ac:dyDescent="0.55000000000000004"/>
    <row r="37797" x14ac:dyDescent="0.55000000000000004"/>
    <row r="37798" x14ac:dyDescent="0.55000000000000004"/>
    <row r="37799" x14ac:dyDescent="0.55000000000000004"/>
    <row r="37800" x14ac:dyDescent="0.55000000000000004"/>
    <row r="37801" x14ac:dyDescent="0.55000000000000004"/>
    <row r="37802" x14ac:dyDescent="0.55000000000000004"/>
    <row r="37803" x14ac:dyDescent="0.55000000000000004"/>
    <row r="37804" x14ac:dyDescent="0.55000000000000004"/>
    <row r="37805" x14ac:dyDescent="0.55000000000000004"/>
    <row r="37806" x14ac:dyDescent="0.55000000000000004"/>
    <row r="37807" x14ac:dyDescent="0.55000000000000004"/>
    <row r="37808" x14ac:dyDescent="0.55000000000000004"/>
    <row r="37809" x14ac:dyDescent="0.55000000000000004"/>
    <row r="37810" x14ac:dyDescent="0.55000000000000004"/>
    <row r="37811" x14ac:dyDescent="0.55000000000000004"/>
    <row r="37812" x14ac:dyDescent="0.55000000000000004"/>
    <row r="37813" x14ac:dyDescent="0.55000000000000004"/>
    <row r="37814" x14ac:dyDescent="0.55000000000000004"/>
    <row r="37815" x14ac:dyDescent="0.55000000000000004"/>
    <row r="37816" x14ac:dyDescent="0.55000000000000004"/>
    <row r="37817" x14ac:dyDescent="0.55000000000000004"/>
    <row r="37818" x14ac:dyDescent="0.55000000000000004"/>
    <row r="37819" x14ac:dyDescent="0.55000000000000004"/>
    <row r="37820" x14ac:dyDescent="0.55000000000000004"/>
    <row r="37821" x14ac:dyDescent="0.55000000000000004"/>
    <row r="37822" x14ac:dyDescent="0.55000000000000004"/>
    <row r="37823" x14ac:dyDescent="0.55000000000000004"/>
    <row r="37824" x14ac:dyDescent="0.55000000000000004"/>
    <row r="37825" x14ac:dyDescent="0.55000000000000004"/>
    <row r="37826" x14ac:dyDescent="0.55000000000000004"/>
    <row r="37827" x14ac:dyDescent="0.55000000000000004"/>
    <row r="37828" x14ac:dyDescent="0.55000000000000004"/>
    <row r="37829" x14ac:dyDescent="0.55000000000000004"/>
    <row r="37830" x14ac:dyDescent="0.55000000000000004"/>
    <row r="37831" x14ac:dyDescent="0.55000000000000004"/>
    <row r="37832" x14ac:dyDescent="0.55000000000000004"/>
    <row r="37833" x14ac:dyDescent="0.55000000000000004"/>
    <row r="37834" x14ac:dyDescent="0.55000000000000004"/>
    <row r="37835" x14ac:dyDescent="0.55000000000000004"/>
    <row r="37836" x14ac:dyDescent="0.55000000000000004"/>
    <row r="37837" x14ac:dyDescent="0.55000000000000004"/>
    <row r="37838" x14ac:dyDescent="0.55000000000000004"/>
    <row r="37839" x14ac:dyDescent="0.55000000000000004"/>
    <row r="37840" x14ac:dyDescent="0.55000000000000004"/>
    <row r="37841" x14ac:dyDescent="0.55000000000000004"/>
    <row r="37842" x14ac:dyDescent="0.55000000000000004"/>
    <row r="37843" x14ac:dyDescent="0.55000000000000004"/>
    <row r="37844" x14ac:dyDescent="0.55000000000000004"/>
    <row r="37845" x14ac:dyDescent="0.55000000000000004"/>
    <row r="37846" x14ac:dyDescent="0.55000000000000004"/>
    <row r="37847" x14ac:dyDescent="0.55000000000000004"/>
    <row r="37848" x14ac:dyDescent="0.55000000000000004"/>
    <row r="37849" x14ac:dyDescent="0.55000000000000004"/>
    <row r="37850" x14ac:dyDescent="0.55000000000000004"/>
    <row r="37851" x14ac:dyDescent="0.55000000000000004"/>
    <row r="37852" x14ac:dyDescent="0.55000000000000004"/>
    <row r="37853" x14ac:dyDescent="0.55000000000000004"/>
    <row r="37854" x14ac:dyDescent="0.55000000000000004"/>
    <row r="37855" x14ac:dyDescent="0.55000000000000004"/>
    <row r="37856" x14ac:dyDescent="0.55000000000000004"/>
    <row r="37857" x14ac:dyDescent="0.55000000000000004"/>
    <row r="37858" x14ac:dyDescent="0.55000000000000004"/>
    <row r="37859" x14ac:dyDescent="0.55000000000000004"/>
    <row r="37860" x14ac:dyDescent="0.55000000000000004"/>
    <row r="37861" x14ac:dyDescent="0.55000000000000004"/>
    <row r="37862" x14ac:dyDescent="0.55000000000000004"/>
    <row r="37863" x14ac:dyDescent="0.55000000000000004"/>
    <row r="37864" x14ac:dyDescent="0.55000000000000004"/>
    <row r="37865" x14ac:dyDescent="0.55000000000000004"/>
    <row r="37866" x14ac:dyDescent="0.55000000000000004"/>
    <row r="37867" x14ac:dyDescent="0.55000000000000004"/>
    <row r="37868" x14ac:dyDescent="0.55000000000000004"/>
    <row r="37869" x14ac:dyDescent="0.55000000000000004"/>
    <row r="37870" x14ac:dyDescent="0.55000000000000004"/>
    <row r="37871" x14ac:dyDescent="0.55000000000000004"/>
    <row r="37872" x14ac:dyDescent="0.55000000000000004"/>
    <row r="37873" x14ac:dyDescent="0.55000000000000004"/>
    <row r="37874" x14ac:dyDescent="0.55000000000000004"/>
    <row r="37875" x14ac:dyDescent="0.55000000000000004"/>
    <row r="37876" x14ac:dyDescent="0.55000000000000004"/>
    <row r="37877" x14ac:dyDescent="0.55000000000000004"/>
    <row r="37878" x14ac:dyDescent="0.55000000000000004"/>
    <row r="37879" x14ac:dyDescent="0.55000000000000004"/>
    <row r="37880" x14ac:dyDescent="0.55000000000000004"/>
    <row r="37881" x14ac:dyDescent="0.55000000000000004"/>
    <row r="37882" x14ac:dyDescent="0.55000000000000004"/>
    <row r="37883" x14ac:dyDescent="0.55000000000000004"/>
    <row r="37884" x14ac:dyDescent="0.55000000000000004"/>
    <row r="37885" x14ac:dyDescent="0.55000000000000004"/>
    <row r="37886" x14ac:dyDescent="0.55000000000000004"/>
    <row r="37887" x14ac:dyDescent="0.55000000000000004"/>
    <row r="37888" x14ac:dyDescent="0.55000000000000004"/>
    <row r="37889" x14ac:dyDescent="0.55000000000000004"/>
    <row r="37890" x14ac:dyDescent="0.55000000000000004"/>
    <row r="37891" x14ac:dyDescent="0.55000000000000004"/>
    <row r="37892" x14ac:dyDescent="0.55000000000000004"/>
    <row r="37893" x14ac:dyDescent="0.55000000000000004"/>
    <row r="37894" x14ac:dyDescent="0.55000000000000004"/>
    <row r="37895" x14ac:dyDescent="0.55000000000000004"/>
    <row r="37896" x14ac:dyDescent="0.55000000000000004"/>
    <row r="37897" x14ac:dyDescent="0.55000000000000004"/>
    <row r="37898" x14ac:dyDescent="0.55000000000000004"/>
    <row r="37899" x14ac:dyDescent="0.55000000000000004"/>
    <row r="37900" x14ac:dyDescent="0.55000000000000004"/>
    <row r="37901" x14ac:dyDescent="0.55000000000000004"/>
    <row r="37902" x14ac:dyDescent="0.55000000000000004"/>
    <row r="37903" x14ac:dyDescent="0.55000000000000004"/>
    <row r="37904" x14ac:dyDescent="0.55000000000000004"/>
    <row r="37905" x14ac:dyDescent="0.55000000000000004"/>
    <row r="37906" x14ac:dyDescent="0.55000000000000004"/>
    <row r="37907" x14ac:dyDescent="0.55000000000000004"/>
    <row r="37908" x14ac:dyDescent="0.55000000000000004"/>
    <row r="37909" x14ac:dyDescent="0.55000000000000004"/>
    <row r="37910" x14ac:dyDescent="0.55000000000000004"/>
    <row r="37911" x14ac:dyDescent="0.55000000000000004"/>
    <row r="37912" x14ac:dyDescent="0.55000000000000004"/>
    <row r="37913" x14ac:dyDescent="0.55000000000000004"/>
    <row r="37914" x14ac:dyDescent="0.55000000000000004"/>
    <row r="37915" x14ac:dyDescent="0.55000000000000004"/>
    <row r="37916" x14ac:dyDescent="0.55000000000000004"/>
    <row r="37917" x14ac:dyDescent="0.55000000000000004"/>
    <row r="37918" x14ac:dyDescent="0.55000000000000004"/>
    <row r="37919" x14ac:dyDescent="0.55000000000000004"/>
    <row r="37920" x14ac:dyDescent="0.55000000000000004"/>
    <row r="37921" x14ac:dyDescent="0.55000000000000004"/>
    <row r="37922" x14ac:dyDescent="0.55000000000000004"/>
    <row r="37923" x14ac:dyDescent="0.55000000000000004"/>
    <row r="37924" x14ac:dyDescent="0.55000000000000004"/>
    <row r="37925" x14ac:dyDescent="0.55000000000000004"/>
    <row r="37926" x14ac:dyDescent="0.55000000000000004"/>
    <row r="37927" x14ac:dyDescent="0.55000000000000004"/>
    <row r="37928" x14ac:dyDescent="0.55000000000000004"/>
    <row r="37929" x14ac:dyDescent="0.55000000000000004"/>
    <row r="37930" x14ac:dyDescent="0.55000000000000004"/>
    <row r="37931" x14ac:dyDescent="0.55000000000000004"/>
    <row r="37932" x14ac:dyDescent="0.55000000000000004"/>
    <row r="37933" x14ac:dyDescent="0.55000000000000004"/>
    <row r="37934" x14ac:dyDescent="0.55000000000000004"/>
    <row r="37935" x14ac:dyDescent="0.55000000000000004"/>
    <row r="37936" x14ac:dyDescent="0.55000000000000004"/>
    <row r="37937" x14ac:dyDescent="0.55000000000000004"/>
    <row r="37938" x14ac:dyDescent="0.55000000000000004"/>
    <row r="37939" x14ac:dyDescent="0.55000000000000004"/>
    <row r="37940" x14ac:dyDescent="0.55000000000000004"/>
    <row r="37941" x14ac:dyDescent="0.55000000000000004"/>
    <row r="37942" x14ac:dyDescent="0.55000000000000004"/>
    <row r="37943" x14ac:dyDescent="0.55000000000000004"/>
    <row r="37944" x14ac:dyDescent="0.55000000000000004"/>
    <row r="37945" x14ac:dyDescent="0.55000000000000004"/>
    <row r="37946" x14ac:dyDescent="0.55000000000000004"/>
    <row r="37947" x14ac:dyDescent="0.55000000000000004"/>
    <row r="37948" x14ac:dyDescent="0.55000000000000004"/>
    <row r="37949" x14ac:dyDescent="0.55000000000000004"/>
    <row r="37950" x14ac:dyDescent="0.55000000000000004"/>
    <row r="37951" x14ac:dyDescent="0.55000000000000004"/>
    <row r="37952" x14ac:dyDescent="0.55000000000000004"/>
    <row r="37953" x14ac:dyDescent="0.55000000000000004"/>
    <row r="37954" x14ac:dyDescent="0.55000000000000004"/>
    <row r="37955" x14ac:dyDescent="0.55000000000000004"/>
    <row r="37956" x14ac:dyDescent="0.55000000000000004"/>
    <row r="37957" x14ac:dyDescent="0.55000000000000004"/>
    <row r="37958" x14ac:dyDescent="0.55000000000000004"/>
    <row r="37959" x14ac:dyDescent="0.55000000000000004"/>
    <row r="37960" x14ac:dyDescent="0.55000000000000004"/>
    <row r="37961" x14ac:dyDescent="0.55000000000000004"/>
    <row r="37962" x14ac:dyDescent="0.55000000000000004"/>
    <row r="37963" x14ac:dyDescent="0.55000000000000004"/>
    <row r="37964" x14ac:dyDescent="0.55000000000000004"/>
    <row r="37965" x14ac:dyDescent="0.55000000000000004"/>
    <row r="37966" x14ac:dyDescent="0.55000000000000004"/>
    <row r="37967" x14ac:dyDescent="0.55000000000000004"/>
    <row r="37968" x14ac:dyDescent="0.55000000000000004"/>
    <row r="37969" x14ac:dyDescent="0.55000000000000004"/>
    <row r="37970" x14ac:dyDescent="0.55000000000000004"/>
    <row r="37971" x14ac:dyDescent="0.55000000000000004"/>
    <row r="37972" x14ac:dyDescent="0.55000000000000004"/>
    <row r="37973" x14ac:dyDescent="0.55000000000000004"/>
    <row r="37974" x14ac:dyDescent="0.55000000000000004"/>
    <row r="37975" x14ac:dyDescent="0.55000000000000004"/>
    <row r="37976" x14ac:dyDescent="0.55000000000000004"/>
    <row r="37977" x14ac:dyDescent="0.55000000000000004"/>
    <row r="37978" x14ac:dyDescent="0.55000000000000004"/>
    <row r="37979" x14ac:dyDescent="0.55000000000000004"/>
    <row r="37980" x14ac:dyDescent="0.55000000000000004"/>
    <row r="37981" x14ac:dyDescent="0.55000000000000004"/>
    <row r="37982" x14ac:dyDescent="0.55000000000000004"/>
    <row r="37983" x14ac:dyDescent="0.55000000000000004"/>
    <row r="37984" x14ac:dyDescent="0.55000000000000004"/>
    <row r="37985" x14ac:dyDescent="0.55000000000000004"/>
    <row r="37986" x14ac:dyDescent="0.55000000000000004"/>
    <row r="37987" x14ac:dyDescent="0.55000000000000004"/>
    <row r="37988" x14ac:dyDescent="0.55000000000000004"/>
    <row r="37989" x14ac:dyDescent="0.55000000000000004"/>
    <row r="37990" x14ac:dyDescent="0.55000000000000004"/>
    <row r="37991" x14ac:dyDescent="0.55000000000000004"/>
    <row r="37992" x14ac:dyDescent="0.55000000000000004"/>
    <row r="37993" x14ac:dyDescent="0.55000000000000004"/>
    <row r="37994" x14ac:dyDescent="0.55000000000000004"/>
    <row r="37995" x14ac:dyDescent="0.55000000000000004"/>
    <row r="37996" x14ac:dyDescent="0.55000000000000004"/>
    <row r="37997" x14ac:dyDescent="0.55000000000000004"/>
    <row r="37998" x14ac:dyDescent="0.55000000000000004"/>
    <row r="37999" x14ac:dyDescent="0.55000000000000004"/>
    <row r="38000" x14ac:dyDescent="0.55000000000000004"/>
    <row r="38001" x14ac:dyDescent="0.55000000000000004"/>
    <row r="38002" x14ac:dyDescent="0.55000000000000004"/>
    <row r="38003" x14ac:dyDescent="0.55000000000000004"/>
    <row r="38004" x14ac:dyDescent="0.55000000000000004"/>
    <row r="38005" x14ac:dyDescent="0.55000000000000004"/>
    <row r="38006" x14ac:dyDescent="0.55000000000000004"/>
    <row r="38007" x14ac:dyDescent="0.55000000000000004"/>
    <row r="38008" x14ac:dyDescent="0.55000000000000004"/>
    <row r="38009" x14ac:dyDescent="0.55000000000000004"/>
    <row r="38010" x14ac:dyDescent="0.55000000000000004"/>
    <row r="38011" x14ac:dyDescent="0.55000000000000004"/>
    <row r="38012" x14ac:dyDescent="0.55000000000000004"/>
    <row r="38013" x14ac:dyDescent="0.55000000000000004"/>
    <row r="38014" x14ac:dyDescent="0.55000000000000004"/>
    <row r="38015" x14ac:dyDescent="0.55000000000000004"/>
    <row r="38016" x14ac:dyDescent="0.55000000000000004"/>
    <row r="38017" x14ac:dyDescent="0.55000000000000004"/>
    <row r="38018" x14ac:dyDescent="0.55000000000000004"/>
    <row r="38019" x14ac:dyDescent="0.55000000000000004"/>
    <row r="38020" x14ac:dyDescent="0.55000000000000004"/>
    <row r="38021" x14ac:dyDescent="0.55000000000000004"/>
    <row r="38022" x14ac:dyDescent="0.55000000000000004"/>
    <row r="38023" x14ac:dyDescent="0.55000000000000004"/>
    <row r="38024" x14ac:dyDescent="0.55000000000000004"/>
    <row r="38025" x14ac:dyDescent="0.55000000000000004"/>
    <row r="38026" x14ac:dyDescent="0.55000000000000004"/>
    <row r="38027" x14ac:dyDescent="0.55000000000000004"/>
    <row r="38028" x14ac:dyDescent="0.55000000000000004"/>
    <row r="38029" x14ac:dyDescent="0.55000000000000004"/>
    <row r="38030" x14ac:dyDescent="0.55000000000000004"/>
    <row r="38031" x14ac:dyDescent="0.55000000000000004"/>
    <row r="38032" x14ac:dyDescent="0.55000000000000004"/>
    <row r="38033" x14ac:dyDescent="0.55000000000000004"/>
    <row r="38034" x14ac:dyDescent="0.55000000000000004"/>
    <row r="38035" x14ac:dyDescent="0.55000000000000004"/>
    <row r="38036" x14ac:dyDescent="0.55000000000000004"/>
    <row r="38037" x14ac:dyDescent="0.55000000000000004"/>
    <row r="38038" x14ac:dyDescent="0.55000000000000004"/>
    <row r="38039" x14ac:dyDescent="0.55000000000000004"/>
    <row r="38040" x14ac:dyDescent="0.55000000000000004"/>
    <row r="38041" x14ac:dyDescent="0.55000000000000004"/>
    <row r="38042" x14ac:dyDescent="0.55000000000000004"/>
    <row r="38043" x14ac:dyDescent="0.55000000000000004"/>
    <row r="38044" x14ac:dyDescent="0.55000000000000004"/>
    <row r="38045" x14ac:dyDescent="0.55000000000000004"/>
    <row r="38046" x14ac:dyDescent="0.55000000000000004"/>
    <row r="38047" x14ac:dyDescent="0.55000000000000004"/>
    <row r="38048" x14ac:dyDescent="0.55000000000000004"/>
    <row r="38049" x14ac:dyDescent="0.55000000000000004"/>
    <row r="38050" x14ac:dyDescent="0.55000000000000004"/>
    <row r="38051" x14ac:dyDescent="0.55000000000000004"/>
    <row r="38052" x14ac:dyDescent="0.55000000000000004"/>
    <row r="38053" x14ac:dyDescent="0.55000000000000004"/>
    <row r="38054" x14ac:dyDescent="0.55000000000000004"/>
    <row r="38055" x14ac:dyDescent="0.55000000000000004"/>
    <row r="38056" x14ac:dyDescent="0.55000000000000004"/>
    <row r="38057" x14ac:dyDescent="0.55000000000000004"/>
    <row r="38058" x14ac:dyDescent="0.55000000000000004"/>
    <row r="38059" x14ac:dyDescent="0.55000000000000004"/>
    <row r="38060" x14ac:dyDescent="0.55000000000000004"/>
    <row r="38061" x14ac:dyDescent="0.55000000000000004"/>
    <row r="38062" x14ac:dyDescent="0.55000000000000004"/>
    <row r="38063" x14ac:dyDescent="0.55000000000000004"/>
    <row r="38064" x14ac:dyDescent="0.55000000000000004"/>
    <row r="38065" x14ac:dyDescent="0.55000000000000004"/>
    <row r="38066" x14ac:dyDescent="0.55000000000000004"/>
    <row r="38067" x14ac:dyDescent="0.55000000000000004"/>
    <row r="38068" x14ac:dyDescent="0.55000000000000004"/>
    <row r="38069" x14ac:dyDescent="0.55000000000000004"/>
    <row r="38070" x14ac:dyDescent="0.55000000000000004"/>
    <row r="38071" x14ac:dyDescent="0.55000000000000004"/>
    <row r="38072" x14ac:dyDescent="0.55000000000000004"/>
    <row r="38073" x14ac:dyDescent="0.55000000000000004"/>
    <row r="38074" x14ac:dyDescent="0.55000000000000004"/>
    <row r="38075" x14ac:dyDescent="0.55000000000000004"/>
    <row r="38076" x14ac:dyDescent="0.55000000000000004"/>
    <row r="38077" x14ac:dyDescent="0.55000000000000004"/>
    <row r="38078" x14ac:dyDescent="0.55000000000000004"/>
    <row r="38079" x14ac:dyDescent="0.55000000000000004"/>
    <row r="38080" x14ac:dyDescent="0.55000000000000004"/>
    <row r="38081" x14ac:dyDescent="0.55000000000000004"/>
    <row r="38082" x14ac:dyDescent="0.55000000000000004"/>
    <row r="38083" x14ac:dyDescent="0.55000000000000004"/>
    <row r="38084" x14ac:dyDescent="0.55000000000000004"/>
    <row r="38085" x14ac:dyDescent="0.55000000000000004"/>
    <row r="38086" x14ac:dyDescent="0.55000000000000004"/>
    <row r="38087" x14ac:dyDescent="0.55000000000000004"/>
    <row r="38088" x14ac:dyDescent="0.55000000000000004"/>
    <row r="38089" x14ac:dyDescent="0.55000000000000004"/>
    <row r="38090" x14ac:dyDescent="0.55000000000000004"/>
    <row r="38091" x14ac:dyDescent="0.55000000000000004"/>
    <row r="38092" x14ac:dyDescent="0.55000000000000004"/>
    <row r="38093" x14ac:dyDescent="0.55000000000000004"/>
    <row r="38094" x14ac:dyDescent="0.55000000000000004"/>
    <row r="38095" x14ac:dyDescent="0.55000000000000004"/>
    <row r="38096" x14ac:dyDescent="0.55000000000000004"/>
    <row r="38097" x14ac:dyDescent="0.55000000000000004"/>
    <row r="38098" x14ac:dyDescent="0.55000000000000004"/>
    <row r="38099" x14ac:dyDescent="0.55000000000000004"/>
    <row r="38100" x14ac:dyDescent="0.55000000000000004"/>
    <row r="38101" x14ac:dyDescent="0.55000000000000004"/>
    <row r="38102" x14ac:dyDescent="0.55000000000000004"/>
    <row r="38103" x14ac:dyDescent="0.55000000000000004"/>
    <row r="38104" x14ac:dyDescent="0.55000000000000004"/>
    <row r="38105" x14ac:dyDescent="0.55000000000000004"/>
    <row r="38106" x14ac:dyDescent="0.55000000000000004"/>
    <row r="38107" x14ac:dyDescent="0.55000000000000004"/>
    <row r="38108" x14ac:dyDescent="0.55000000000000004"/>
    <row r="38109" x14ac:dyDescent="0.55000000000000004"/>
    <row r="38110" x14ac:dyDescent="0.55000000000000004"/>
    <row r="38111" x14ac:dyDescent="0.55000000000000004"/>
    <row r="38112" x14ac:dyDescent="0.55000000000000004"/>
    <row r="38113" x14ac:dyDescent="0.55000000000000004"/>
    <row r="38114" x14ac:dyDescent="0.55000000000000004"/>
    <row r="38115" x14ac:dyDescent="0.55000000000000004"/>
    <row r="38116" x14ac:dyDescent="0.55000000000000004"/>
    <row r="38117" x14ac:dyDescent="0.55000000000000004"/>
    <row r="38118" x14ac:dyDescent="0.55000000000000004"/>
    <row r="38119" x14ac:dyDescent="0.55000000000000004"/>
    <row r="38120" x14ac:dyDescent="0.55000000000000004"/>
    <row r="38121" x14ac:dyDescent="0.55000000000000004"/>
    <row r="38122" x14ac:dyDescent="0.55000000000000004"/>
    <row r="38123" x14ac:dyDescent="0.55000000000000004"/>
    <row r="38124" x14ac:dyDescent="0.55000000000000004"/>
    <row r="38125" x14ac:dyDescent="0.55000000000000004"/>
    <row r="38126" x14ac:dyDescent="0.55000000000000004"/>
    <row r="38127" x14ac:dyDescent="0.55000000000000004"/>
    <row r="38128" x14ac:dyDescent="0.55000000000000004"/>
    <row r="38129" x14ac:dyDescent="0.55000000000000004"/>
    <row r="38130" x14ac:dyDescent="0.55000000000000004"/>
    <row r="38131" x14ac:dyDescent="0.55000000000000004"/>
    <row r="38132" x14ac:dyDescent="0.55000000000000004"/>
    <row r="38133" x14ac:dyDescent="0.55000000000000004"/>
    <row r="38134" x14ac:dyDescent="0.55000000000000004"/>
    <row r="38135" x14ac:dyDescent="0.55000000000000004"/>
    <row r="38136" x14ac:dyDescent="0.55000000000000004"/>
    <row r="38137" x14ac:dyDescent="0.55000000000000004"/>
    <row r="38138" x14ac:dyDescent="0.55000000000000004"/>
    <row r="38139" x14ac:dyDescent="0.55000000000000004"/>
    <row r="38140" x14ac:dyDescent="0.55000000000000004"/>
    <row r="38141" x14ac:dyDescent="0.55000000000000004"/>
    <row r="38142" x14ac:dyDescent="0.55000000000000004"/>
    <row r="38143" x14ac:dyDescent="0.55000000000000004"/>
    <row r="38144" x14ac:dyDescent="0.55000000000000004"/>
    <row r="38145" x14ac:dyDescent="0.55000000000000004"/>
    <row r="38146" x14ac:dyDescent="0.55000000000000004"/>
    <row r="38147" x14ac:dyDescent="0.55000000000000004"/>
    <row r="38148" x14ac:dyDescent="0.55000000000000004"/>
    <row r="38149" x14ac:dyDescent="0.55000000000000004"/>
    <row r="38150" x14ac:dyDescent="0.55000000000000004"/>
    <row r="38151" x14ac:dyDescent="0.55000000000000004"/>
    <row r="38152" x14ac:dyDescent="0.55000000000000004"/>
    <row r="38153" x14ac:dyDescent="0.55000000000000004"/>
    <row r="38154" x14ac:dyDescent="0.55000000000000004"/>
    <row r="38155" x14ac:dyDescent="0.55000000000000004"/>
    <row r="38156" x14ac:dyDescent="0.55000000000000004"/>
    <row r="38157" x14ac:dyDescent="0.55000000000000004"/>
    <row r="38158" x14ac:dyDescent="0.55000000000000004"/>
    <row r="38159" x14ac:dyDescent="0.55000000000000004"/>
    <row r="38160" x14ac:dyDescent="0.55000000000000004"/>
    <row r="38161" x14ac:dyDescent="0.55000000000000004"/>
    <row r="38162" x14ac:dyDescent="0.55000000000000004"/>
    <row r="38163" x14ac:dyDescent="0.55000000000000004"/>
    <row r="38164" x14ac:dyDescent="0.55000000000000004"/>
    <row r="38165" x14ac:dyDescent="0.55000000000000004"/>
    <row r="38166" x14ac:dyDescent="0.55000000000000004"/>
    <row r="38167" x14ac:dyDescent="0.55000000000000004"/>
    <row r="38168" x14ac:dyDescent="0.55000000000000004"/>
    <row r="38169" x14ac:dyDescent="0.55000000000000004"/>
    <row r="38170" x14ac:dyDescent="0.55000000000000004"/>
    <row r="38171" x14ac:dyDescent="0.55000000000000004"/>
    <row r="38172" x14ac:dyDescent="0.55000000000000004"/>
    <row r="38173" x14ac:dyDescent="0.55000000000000004"/>
    <row r="38174" x14ac:dyDescent="0.55000000000000004"/>
    <row r="38175" x14ac:dyDescent="0.55000000000000004"/>
    <row r="38176" x14ac:dyDescent="0.55000000000000004"/>
    <row r="38177" x14ac:dyDescent="0.55000000000000004"/>
    <row r="38178" x14ac:dyDescent="0.55000000000000004"/>
    <row r="38179" x14ac:dyDescent="0.55000000000000004"/>
    <row r="38180" x14ac:dyDescent="0.55000000000000004"/>
    <row r="38181" x14ac:dyDescent="0.55000000000000004"/>
    <row r="38182" x14ac:dyDescent="0.55000000000000004"/>
    <row r="38183" x14ac:dyDescent="0.55000000000000004"/>
    <row r="38184" x14ac:dyDescent="0.55000000000000004"/>
    <row r="38185" x14ac:dyDescent="0.55000000000000004"/>
    <row r="38186" x14ac:dyDescent="0.55000000000000004"/>
    <row r="38187" x14ac:dyDescent="0.55000000000000004"/>
    <row r="38188" x14ac:dyDescent="0.55000000000000004"/>
    <row r="38189" x14ac:dyDescent="0.55000000000000004"/>
    <row r="38190" x14ac:dyDescent="0.55000000000000004"/>
    <row r="38191" x14ac:dyDescent="0.55000000000000004"/>
    <row r="38192" x14ac:dyDescent="0.55000000000000004"/>
    <row r="38193" x14ac:dyDescent="0.55000000000000004"/>
    <row r="38194" x14ac:dyDescent="0.55000000000000004"/>
    <row r="38195" x14ac:dyDescent="0.55000000000000004"/>
    <row r="38196" x14ac:dyDescent="0.55000000000000004"/>
    <row r="38197" x14ac:dyDescent="0.55000000000000004"/>
    <row r="38198" x14ac:dyDescent="0.55000000000000004"/>
    <row r="38199" x14ac:dyDescent="0.55000000000000004"/>
    <row r="38200" x14ac:dyDescent="0.55000000000000004"/>
    <row r="38201" x14ac:dyDescent="0.55000000000000004"/>
    <row r="38202" x14ac:dyDescent="0.55000000000000004"/>
    <row r="38203" x14ac:dyDescent="0.55000000000000004"/>
    <row r="38204" x14ac:dyDescent="0.55000000000000004"/>
    <row r="38205" x14ac:dyDescent="0.55000000000000004"/>
    <row r="38206" x14ac:dyDescent="0.55000000000000004"/>
    <row r="38207" x14ac:dyDescent="0.55000000000000004"/>
    <row r="38208" x14ac:dyDescent="0.55000000000000004"/>
    <row r="38209" x14ac:dyDescent="0.55000000000000004"/>
    <row r="38210" x14ac:dyDescent="0.55000000000000004"/>
    <row r="38211" x14ac:dyDescent="0.55000000000000004"/>
    <row r="38212" x14ac:dyDescent="0.55000000000000004"/>
    <row r="38213" x14ac:dyDescent="0.55000000000000004"/>
    <row r="38214" x14ac:dyDescent="0.55000000000000004"/>
    <row r="38215" x14ac:dyDescent="0.55000000000000004"/>
    <row r="38216" x14ac:dyDescent="0.55000000000000004"/>
    <row r="38217" x14ac:dyDescent="0.55000000000000004"/>
    <row r="38218" x14ac:dyDescent="0.55000000000000004"/>
    <row r="38219" x14ac:dyDescent="0.55000000000000004"/>
    <row r="38220" x14ac:dyDescent="0.55000000000000004"/>
    <row r="38221" x14ac:dyDescent="0.55000000000000004"/>
    <row r="38222" x14ac:dyDescent="0.55000000000000004"/>
    <row r="38223" x14ac:dyDescent="0.55000000000000004"/>
    <row r="38224" x14ac:dyDescent="0.55000000000000004"/>
    <row r="38225" x14ac:dyDescent="0.55000000000000004"/>
    <row r="38226" x14ac:dyDescent="0.55000000000000004"/>
    <row r="38227" x14ac:dyDescent="0.55000000000000004"/>
    <row r="38228" x14ac:dyDescent="0.55000000000000004"/>
    <row r="38229" x14ac:dyDescent="0.55000000000000004"/>
    <row r="38230" x14ac:dyDescent="0.55000000000000004"/>
    <row r="38231" x14ac:dyDescent="0.55000000000000004"/>
    <row r="38232" x14ac:dyDescent="0.55000000000000004"/>
    <row r="38233" x14ac:dyDescent="0.55000000000000004"/>
    <row r="38234" x14ac:dyDescent="0.55000000000000004"/>
    <row r="38235" x14ac:dyDescent="0.55000000000000004"/>
    <row r="38236" x14ac:dyDescent="0.55000000000000004"/>
    <row r="38237" x14ac:dyDescent="0.55000000000000004"/>
    <row r="38238" x14ac:dyDescent="0.55000000000000004"/>
    <row r="38239" x14ac:dyDescent="0.55000000000000004"/>
    <row r="38240" x14ac:dyDescent="0.55000000000000004"/>
    <row r="38241" x14ac:dyDescent="0.55000000000000004"/>
    <row r="38242" x14ac:dyDescent="0.55000000000000004"/>
    <row r="38243" x14ac:dyDescent="0.55000000000000004"/>
    <row r="38244" x14ac:dyDescent="0.55000000000000004"/>
    <row r="38245" x14ac:dyDescent="0.55000000000000004"/>
    <row r="38246" x14ac:dyDescent="0.55000000000000004"/>
    <row r="38247" x14ac:dyDescent="0.55000000000000004"/>
    <row r="38248" x14ac:dyDescent="0.55000000000000004"/>
    <row r="38249" x14ac:dyDescent="0.55000000000000004"/>
    <row r="38250" x14ac:dyDescent="0.55000000000000004"/>
    <row r="38251" x14ac:dyDescent="0.55000000000000004"/>
    <row r="38252" x14ac:dyDescent="0.55000000000000004"/>
    <row r="38253" x14ac:dyDescent="0.55000000000000004"/>
    <row r="38254" x14ac:dyDescent="0.55000000000000004"/>
    <row r="38255" x14ac:dyDescent="0.55000000000000004"/>
    <row r="38256" x14ac:dyDescent="0.55000000000000004"/>
    <row r="38257" x14ac:dyDescent="0.55000000000000004"/>
    <row r="38258" x14ac:dyDescent="0.55000000000000004"/>
    <row r="38259" x14ac:dyDescent="0.55000000000000004"/>
    <row r="38260" x14ac:dyDescent="0.55000000000000004"/>
    <row r="38261" x14ac:dyDescent="0.55000000000000004"/>
    <row r="38262" x14ac:dyDescent="0.55000000000000004"/>
    <row r="38263" x14ac:dyDescent="0.55000000000000004"/>
    <row r="38264" x14ac:dyDescent="0.55000000000000004"/>
    <row r="38265" x14ac:dyDescent="0.55000000000000004"/>
    <row r="38266" x14ac:dyDescent="0.55000000000000004"/>
    <row r="38267" x14ac:dyDescent="0.55000000000000004"/>
    <row r="38268" x14ac:dyDescent="0.55000000000000004"/>
    <row r="38269" x14ac:dyDescent="0.55000000000000004"/>
    <row r="38270" x14ac:dyDescent="0.55000000000000004"/>
    <row r="38271" x14ac:dyDescent="0.55000000000000004"/>
    <row r="38272" x14ac:dyDescent="0.55000000000000004"/>
    <row r="38273" x14ac:dyDescent="0.55000000000000004"/>
    <row r="38274" x14ac:dyDescent="0.55000000000000004"/>
    <row r="38275" x14ac:dyDescent="0.55000000000000004"/>
    <row r="38276" x14ac:dyDescent="0.55000000000000004"/>
    <row r="38277" x14ac:dyDescent="0.55000000000000004"/>
    <row r="38278" x14ac:dyDescent="0.55000000000000004"/>
    <row r="38279" x14ac:dyDescent="0.55000000000000004"/>
    <row r="38280" x14ac:dyDescent="0.55000000000000004"/>
    <row r="38281" x14ac:dyDescent="0.55000000000000004"/>
    <row r="38282" x14ac:dyDescent="0.55000000000000004"/>
    <row r="38283" x14ac:dyDescent="0.55000000000000004"/>
    <row r="38284" x14ac:dyDescent="0.55000000000000004"/>
    <row r="38285" x14ac:dyDescent="0.55000000000000004"/>
    <row r="38286" x14ac:dyDescent="0.55000000000000004"/>
    <row r="38287" x14ac:dyDescent="0.55000000000000004"/>
    <row r="38288" x14ac:dyDescent="0.55000000000000004"/>
    <row r="38289" x14ac:dyDescent="0.55000000000000004"/>
    <row r="38290" x14ac:dyDescent="0.55000000000000004"/>
    <row r="38291" x14ac:dyDescent="0.55000000000000004"/>
    <row r="38292" x14ac:dyDescent="0.55000000000000004"/>
    <row r="38293" x14ac:dyDescent="0.55000000000000004"/>
    <row r="38294" x14ac:dyDescent="0.55000000000000004"/>
    <row r="38295" x14ac:dyDescent="0.55000000000000004"/>
    <row r="38296" x14ac:dyDescent="0.55000000000000004"/>
    <row r="38297" x14ac:dyDescent="0.55000000000000004"/>
    <row r="38298" x14ac:dyDescent="0.55000000000000004"/>
    <row r="38299" x14ac:dyDescent="0.55000000000000004"/>
    <row r="38300" x14ac:dyDescent="0.55000000000000004"/>
    <row r="38301" x14ac:dyDescent="0.55000000000000004"/>
    <row r="38302" x14ac:dyDescent="0.55000000000000004"/>
    <row r="38303" x14ac:dyDescent="0.55000000000000004"/>
    <row r="38304" x14ac:dyDescent="0.55000000000000004"/>
    <row r="38305" x14ac:dyDescent="0.55000000000000004"/>
    <row r="38306" x14ac:dyDescent="0.55000000000000004"/>
    <row r="38307" x14ac:dyDescent="0.55000000000000004"/>
    <row r="38308" x14ac:dyDescent="0.55000000000000004"/>
    <row r="38309" x14ac:dyDescent="0.55000000000000004"/>
    <row r="38310" x14ac:dyDescent="0.55000000000000004"/>
    <row r="38311" x14ac:dyDescent="0.55000000000000004"/>
    <row r="38312" x14ac:dyDescent="0.55000000000000004"/>
    <row r="38313" x14ac:dyDescent="0.55000000000000004"/>
    <row r="38314" x14ac:dyDescent="0.55000000000000004"/>
    <row r="38315" x14ac:dyDescent="0.55000000000000004"/>
    <row r="38316" x14ac:dyDescent="0.55000000000000004"/>
    <row r="38317" x14ac:dyDescent="0.55000000000000004"/>
    <row r="38318" x14ac:dyDescent="0.55000000000000004"/>
    <row r="38319" x14ac:dyDescent="0.55000000000000004"/>
    <row r="38320" x14ac:dyDescent="0.55000000000000004"/>
    <row r="38321" x14ac:dyDescent="0.55000000000000004"/>
    <row r="38322" x14ac:dyDescent="0.55000000000000004"/>
    <row r="38323" x14ac:dyDescent="0.55000000000000004"/>
    <row r="38324" x14ac:dyDescent="0.55000000000000004"/>
    <row r="38325" x14ac:dyDescent="0.55000000000000004"/>
    <row r="38326" x14ac:dyDescent="0.55000000000000004"/>
    <row r="38327" x14ac:dyDescent="0.55000000000000004"/>
    <row r="38328" x14ac:dyDescent="0.55000000000000004"/>
    <row r="38329" x14ac:dyDescent="0.55000000000000004"/>
    <row r="38330" x14ac:dyDescent="0.55000000000000004"/>
    <row r="38331" x14ac:dyDescent="0.55000000000000004"/>
    <row r="38332" x14ac:dyDescent="0.55000000000000004"/>
    <row r="38333" x14ac:dyDescent="0.55000000000000004"/>
    <row r="38334" x14ac:dyDescent="0.55000000000000004"/>
    <row r="38335" x14ac:dyDescent="0.55000000000000004"/>
    <row r="38336" x14ac:dyDescent="0.55000000000000004"/>
    <row r="38337" x14ac:dyDescent="0.55000000000000004"/>
    <row r="38338" x14ac:dyDescent="0.55000000000000004"/>
    <row r="38339" x14ac:dyDescent="0.55000000000000004"/>
    <row r="38340" x14ac:dyDescent="0.55000000000000004"/>
    <row r="38341" x14ac:dyDescent="0.55000000000000004"/>
    <row r="38342" x14ac:dyDescent="0.55000000000000004"/>
    <row r="38343" x14ac:dyDescent="0.55000000000000004"/>
    <row r="38344" x14ac:dyDescent="0.55000000000000004"/>
    <row r="38345" x14ac:dyDescent="0.55000000000000004"/>
    <row r="38346" x14ac:dyDescent="0.55000000000000004"/>
    <row r="38347" x14ac:dyDescent="0.55000000000000004"/>
    <row r="38348" x14ac:dyDescent="0.55000000000000004"/>
    <row r="38349" x14ac:dyDescent="0.55000000000000004"/>
    <row r="38350" x14ac:dyDescent="0.55000000000000004"/>
    <row r="38351" x14ac:dyDescent="0.55000000000000004"/>
    <row r="38352" x14ac:dyDescent="0.55000000000000004"/>
    <row r="38353" x14ac:dyDescent="0.55000000000000004"/>
    <row r="38354" x14ac:dyDescent="0.55000000000000004"/>
    <row r="38355" x14ac:dyDescent="0.55000000000000004"/>
    <row r="38356" x14ac:dyDescent="0.55000000000000004"/>
    <row r="38357" x14ac:dyDescent="0.55000000000000004"/>
    <row r="38358" x14ac:dyDescent="0.55000000000000004"/>
    <row r="38359" x14ac:dyDescent="0.55000000000000004"/>
    <row r="38360" x14ac:dyDescent="0.55000000000000004"/>
    <row r="38361" x14ac:dyDescent="0.55000000000000004"/>
    <row r="38362" x14ac:dyDescent="0.55000000000000004"/>
    <row r="38363" x14ac:dyDescent="0.55000000000000004"/>
    <row r="38364" x14ac:dyDescent="0.55000000000000004"/>
    <row r="38365" x14ac:dyDescent="0.55000000000000004"/>
    <row r="38366" x14ac:dyDescent="0.55000000000000004"/>
    <row r="38367" x14ac:dyDescent="0.55000000000000004"/>
    <row r="38368" x14ac:dyDescent="0.55000000000000004"/>
    <row r="38369" x14ac:dyDescent="0.55000000000000004"/>
    <row r="38370" x14ac:dyDescent="0.55000000000000004"/>
    <row r="38371" x14ac:dyDescent="0.55000000000000004"/>
    <row r="38372" x14ac:dyDescent="0.55000000000000004"/>
    <row r="38373" x14ac:dyDescent="0.55000000000000004"/>
    <row r="38374" x14ac:dyDescent="0.55000000000000004"/>
    <row r="38375" x14ac:dyDescent="0.55000000000000004"/>
    <row r="38376" x14ac:dyDescent="0.55000000000000004"/>
    <row r="38377" x14ac:dyDescent="0.55000000000000004"/>
    <row r="38378" x14ac:dyDescent="0.55000000000000004"/>
    <row r="38379" x14ac:dyDescent="0.55000000000000004"/>
    <row r="38380" x14ac:dyDescent="0.55000000000000004"/>
    <row r="38381" x14ac:dyDescent="0.55000000000000004"/>
    <row r="38382" x14ac:dyDescent="0.55000000000000004"/>
    <row r="38383" x14ac:dyDescent="0.55000000000000004"/>
    <row r="38384" x14ac:dyDescent="0.55000000000000004"/>
    <row r="38385" x14ac:dyDescent="0.55000000000000004"/>
    <row r="38386" x14ac:dyDescent="0.55000000000000004"/>
    <row r="38387" x14ac:dyDescent="0.55000000000000004"/>
    <row r="38388" x14ac:dyDescent="0.55000000000000004"/>
    <row r="38389" x14ac:dyDescent="0.55000000000000004"/>
    <row r="38390" x14ac:dyDescent="0.55000000000000004"/>
    <row r="38391" x14ac:dyDescent="0.55000000000000004"/>
    <row r="38392" x14ac:dyDescent="0.55000000000000004"/>
    <row r="38393" x14ac:dyDescent="0.55000000000000004"/>
    <row r="38394" x14ac:dyDescent="0.55000000000000004"/>
    <row r="38395" x14ac:dyDescent="0.55000000000000004"/>
    <row r="38396" x14ac:dyDescent="0.55000000000000004"/>
    <row r="38397" x14ac:dyDescent="0.55000000000000004"/>
    <row r="38398" x14ac:dyDescent="0.55000000000000004"/>
    <row r="38399" x14ac:dyDescent="0.55000000000000004"/>
    <row r="38400" x14ac:dyDescent="0.55000000000000004"/>
    <row r="38401" x14ac:dyDescent="0.55000000000000004"/>
    <row r="38402" x14ac:dyDescent="0.55000000000000004"/>
    <row r="38403" x14ac:dyDescent="0.55000000000000004"/>
    <row r="38404" x14ac:dyDescent="0.55000000000000004"/>
    <row r="38405" x14ac:dyDescent="0.55000000000000004"/>
    <row r="38406" x14ac:dyDescent="0.55000000000000004"/>
    <row r="38407" x14ac:dyDescent="0.55000000000000004"/>
    <row r="38408" x14ac:dyDescent="0.55000000000000004"/>
    <row r="38409" x14ac:dyDescent="0.55000000000000004"/>
    <row r="38410" x14ac:dyDescent="0.55000000000000004"/>
    <row r="38411" x14ac:dyDescent="0.55000000000000004"/>
    <row r="38412" x14ac:dyDescent="0.55000000000000004"/>
    <row r="38413" x14ac:dyDescent="0.55000000000000004"/>
    <row r="38414" x14ac:dyDescent="0.55000000000000004"/>
    <row r="38415" x14ac:dyDescent="0.55000000000000004"/>
    <row r="38416" x14ac:dyDescent="0.55000000000000004"/>
    <row r="38417" x14ac:dyDescent="0.55000000000000004"/>
    <row r="38418" x14ac:dyDescent="0.55000000000000004"/>
    <row r="38419" x14ac:dyDescent="0.55000000000000004"/>
    <row r="38420" x14ac:dyDescent="0.55000000000000004"/>
    <row r="38421" x14ac:dyDescent="0.55000000000000004"/>
    <row r="38422" x14ac:dyDescent="0.55000000000000004"/>
    <row r="38423" x14ac:dyDescent="0.55000000000000004"/>
    <row r="38424" x14ac:dyDescent="0.55000000000000004"/>
    <row r="38425" x14ac:dyDescent="0.55000000000000004"/>
    <row r="38426" x14ac:dyDescent="0.55000000000000004"/>
    <row r="38427" x14ac:dyDescent="0.55000000000000004"/>
    <row r="38428" x14ac:dyDescent="0.55000000000000004"/>
    <row r="38429" x14ac:dyDescent="0.55000000000000004"/>
    <row r="38430" x14ac:dyDescent="0.55000000000000004"/>
    <row r="38431" x14ac:dyDescent="0.55000000000000004"/>
    <row r="38432" x14ac:dyDescent="0.55000000000000004"/>
    <row r="38433" x14ac:dyDescent="0.55000000000000004"/>
    <row r="38434" x14ac:dyDescent="0.55000000000000004"/>
    <row r="38435" x14ac:dyDescent="0.55000000000000004"/>
    <row r="38436" x14ac:dyDescent="0.55000000000000004"/>
    <row r="38437" x14ac:dyDescent="0.55000000000000004"/>
    <row r="38438" x14ac:dyDescent="0.55000000000000004"/>
    <row r="38439" x14ac:dyDescent="0.55000000000000004"/>
    <row r="38440" x14ac:dyDescent="0.55000000000000004"/>
    <row r="38441" x14ac:dyDescent="0.55000000000000004"/>
    <row r="38442" x14ac:dyDescent="0.55000000000000004"/>
    <row r="38443" x14ac:dyDescent="0.55000000000000004"/>
    <row r="38444" x14ac:dyDescent="0.55000000000000004"/>
    <row r="38445" x14ac:dyDescent="0.55000000000000004"/>
    <row r="38446" x14ac:dyDescent="0.55000000000000004"/>
    <row r="38447" x14ac:dyDescent="0.55000000000000004"/>
    <row r="38448" x14ac:dyDescent="0.55000000000000004"/>
    <row r="38449" x14ac:dyDescent="0.55000000000000004"/>
    <row r="38450" x14ac:dyDescent="0.55000000000000004"/>
    <row r="38451" x14ac:dyDescent="0.55000000000000004"/>
    <row r="38452" x14ac:dyDescent="0.55000000000000004"/>
    <row r="38453" x14ac:dyDescent="0.55000000000000004"/>
    <row r="38454" x14ac:dyDescent="0.55000000000000004"/>
    <row r="38455" x14ac:dyDescent="0.55000000000000004"/>
    <row r="38456" x14ac:dyDescent="0.55000000000000004"/>
    <row r="38457" x14ac:dyDescent="0.55000000000000004"/>
    <row r="38458" x14ac:dyDescent="0.55000000000000004"/>
    <row r="38459" x14ac:dyDescent="0.55000000000000004"/>
    <row r="38460" x14ac:dyDescent="0.55000000000000004"/>
    <row r="38461" x14ac:dyDescent="0.55000000000000004"/>
    <row r="38462" x14ac:dyDescent="0.55000000000000004"/>
    <row r="38463" x14ac:dyDescent="0.55000000000000004"/>
    <row r="38464" x14ac:dyDescent="0.55000000000000004"/>
    <row r="38465" x14ac:dyDescent="0.55000000000000004"/>
    <row r="38466" x14ac:dyDescent="0.55000000000000004"/>
    <row r="38467" x14ac:dyDescent="0.55000000000000004"/>
    <row r="38468" x14ac:dyDescent="0.55000000000000004"/>
    <row r="38469" x14ac:dyDescent="0.55000000000000004"/>
    <row r="38470" x14ac:dyDescent="0.55000000000000004"/>
    <row r="38471" x14ac:dyDescent="0.55000000000000004"/>
    <row r="38472" x14ac:dyDescent="0.55000000000000004"/>
    <row r="38473" x14ac:dyDescent="0.55000000000000004"/>
    <row r="38474" x14ac:dyDescent="0.55000000000000004"/>
    <row r="38475" x14ac:dyDescent="0.55000000000000004"/>
    <row r="38476" x14ac:dyDescent="0.55000000000000004"/>
    <row r="38477" x14ac:dyDescent="0.55000000000000004"/>
    <row r="38478" x14ac:dyDescent="0.55000000000000004"/>
    <row r="38479" x14ac:dyDescent="0.55000000000000004"/>
    <row r="38480" x14ac:dyDescent="0.55000000000000004"/>
    <row r="38481" x14ac:dyDescent="0.55000000000000004"/>
    <row r="38482" x14ac:dyDescent="0.55000000000000004"/>
    <row r="38483" x14ac:dyDescent="0.55000000000000004"/>
    <row r="38484" x14ac:dyDescent="0.55000000000000004"/>
    <row r="38485" x14ac:dyDescent="0.55000000000000004"/>
    <row r="38486" x14ac:dyDescent="0.55000000000000004"/>
    <row r="38487" x14ac:dyDescent="0.55000000000000004"/>
    <row r="38488" x14ac:dyDescent="0.55000000000000004"/>
    <row r="38489" x14ac:dyDescent="0.55000000000000004"/>
    <row r="38490" x14ac:dyDescent="0.55000000000000004"/>
    <row r="38491" x14ac:dyDescent="0.55000000000000004"/>
    <row r="38492" x14ac:dyDescent="0.55000000000000004"/>
    <row r="38493" x14ac:dyDescent="0.55000000000000004"/>
    <row r="38494" x14ac:dyDescent="0.55000000000000004"/>
    <row r="38495" x14ac:dyDescent="0.55000000000000004"/>
    <row r="38496" x14ac:dyDescent="0.55000000000000004"/>
    <row r="38497" x14ac:dyDescent="0.55000000000000004"/>
    <row r="38498" x14ac:dyDescent="0.55000000000000004"/>
    <row r="38499" x14ac:dyDescent="0.55000000000000004"/>
    <row r="38500" x14ac:dyDescent="0.55000000000000004"/>
    <row r="38501" x14ac:dyDescent="0.55000000000000004"/>
    <row r="38502" x14ac:dyDescent="0.55000000000000004"/>
    <row r="38503" x14ac:dyDescent="0.55000000000000004"/>
    <row r="38504" x14ac:dyDescent="0.55000000000000004"/>
    <row r="38505" x14ac:dyDescent="0.55000000000000004"/>
    <row r="38506" x14ac:dyDescent="0.55000000000000004"/>
    <row r="38507" x14ac:dyDescent="0.55000000000000004"/>
    <row r="38508" x14ac:dyDescent="0.55000000000000004"/>
    <row r="38509" x14ac:dyDescent="0.55000000000000004"/>
    <row r="38510" x14ac:dyDescent="0.55000000000000004"/>
    <row r="38511" x14ac:dyDescent="0.55000000000000004"/>
    <row r="38512" x14ac:dyDescent="0.55000000000000004"/>
    <row r="38513" x14ac:dyDescent="0.55000000000000004"/>
    <row r="38514" x14ac:dyDescent="0.55000000000000004"/>
    <row r="38515" x14ac:dyDescent="0.55000000000000004"/>
    <row r="38516" x14ac:dyDescent="0.55000000000000004"/>
    <row r="38517" x14ac:dyDescent="0.55000000000000004"/>
    <row r="38518" x14ac:dyDescent="0.55000000000000004"/>
    <row r="38519" x14ac:dyDescent="0.55000000000000004"/>
    <row r="38520" x14ac:dyDescent="0.55000000000000004"/>
    <row r="38521" x14ac:dyDescent="0.55000000000000004"/>
    <row r="38522" x14ac:dyDescent="0.55000000000000004"/>
    <row r="38523" x14ac:dyDescent="0.55000000000000004"/>
    <row r="38524" x14ac:dyDescent="0.55000000000000004"/>
    <row r="38525" x14ac:dyDescent="0.55000000000000004"/>
    <row r="38526" x14ac:dyDescent="0.55000000000000004"/>
    <row r="38527" x14ac:dyDescent="0.55000000000000004"/>
    <row r="38528" x14ac:dyDescent="0.55000000000000004"/>
    <row r="38529" x14ac:dyDescent="0.55000000000000004"/>
    <row r="38530" x14ac:dyDescent="0.55000000000000004"/>
    <row r="38531" x14ac:dyDescent="0.55000000000000004"/>
    <row r="38532" x14ac:dyDescent="0.55000000000000004"/>
    <row r="38533" x14ac:dyDescent="0.55000000000000004"/>
    <row r="38534" x14ac:dyDescent="0.55000000000000004"/>
    <row r="38535" x14ac:dyDescent="0.55000000000000004"/>
    <row r="38536" x14ac:dyDescent="0.55000000000000004"/>
    <row r="38537" x14ac:dyDescent="0.55000000000000004"/>
    <row r="38538" x14ac:dyDescent="0.55000000000000004"/>
    <row r="38539" x14ac:dyDescent="0.55000000000000004"/>
    <row r="38540" x14ac:dyDescent="0.55000000000000004"/>
    <row r="38541" x14ac:dyDescent="0.55000000000000004"/>
    <row r="38542" x14ac:dyDescent="0.55000000000000004"/>
    <row r="38543" x14ac:dyDescent="0.55000000000000004"/>
    <row r="38544" x14ac:dyDescent="0.55000000000000004"/>
    <row r="38545" x14ac:dyDescent="0.55000000000000004"/>
    <row r="38546" x14ac:dyDescent="0.55000000000000004"/>
    <row r="38547" x14ac:dyDescent="0.55000000000000004"/>
    <row r="38548" x14ac:dyDescent="0.55000000000000004"/>
    <row r="38549" x14ac:dyDescent="0.55000000000000004"/>
    <row r="38550" x14ac:dyDescent="0.55000000000000004"/>
    <row r="38551" x14ac:dyDescent="0.55000000000000004"/>
    <row r="38552" x14ac:dyDescent="0.55000000000000004"/>
    <row r="38553" x14ac:dyDescent="0.55000000000000004"/>
    <row r="38554" x14ac:dyDescent="0.55000000000000004"/>
    <row r="38555" x14ac:dyDescent="0.55000000000000004"/>
    <row r="38556" x14ac:dyDescent="0.55000000000000004"/>
    <row r="38557" x14ac:dyDescent="0.55000000000000004"/>
    <row r="38558" x14ac:dyDescent="0.55000000000000004"/>
    <row r="38559" x14ac:dyDescent="0.55000000000000004"/>
    <row r="38560" x14ac:dyDescent="0.55000000000000004"/>
    <row r="38561" x14ac:dyDescent="0.55000000000000004"/>
    <row r="38562" x14ac:dyDescent="0.55000000000000004"/>
    <row r="38563" x14ac:dyDescent="0.55000000000000004"/>
    <row r="38564" x14ac:dyDescent="0.55000000000000004"/>
    <row r="38565" x14ac:dyDescent="0.55000000000000004"/>
    <row r="38566" x14ac:dyDescent="0.55000000000000004"/>
    <row r="38567" x14ac:dyDescent="0.55000000000000004"/>
    <row r="38568" x14ac:dyDescent="0.55000000000000004"/>
    <row r="38569" x14ac:dyDescent="0.55000000000000004"/>
    <row r="38570" x14ac:dyDescent="0.55000000000000004"/>
    <row r="38571" x14ac:dyDescent="0.55000000000000004"/>
    <row r="38572" x14ac:dyDescent="0.55000000000000004"/>
    <row r="38573" x14ac:dyDescent="0.55000000000000004"/>
    <row r="38574" x14ac:dyDescent="0.55000000000000004"/>
    <row r="38575" x14ac:dyDescent="0.55000000000000004"/>
    <row r="38576" x14ac:dyDescent="0.55000000000000004"/>
    <row r="38577" x14ac:dyDescent="0.55000000000000004"/>
    <row r="38578" x14ac:dyDescent="0.55000000000000004"/>
    <row r="38579" x14ac:dyDescent="0.55000000000000004"/>
    <row r="38580" x14ac:dyDescent="0.55000000000000004"/>
    <row r="38581" x14ac:dyDescent="0.55000000000000004"/>
    <row r="38582" x14ac:dyDescent="0.55000000000000004"/>
    <row r="38583" x14ac:dyDescent="0.55000000000000004"/>
    <row r="38584" x14ac:dyDescent="0.55000000000000004"/>
    <row r="38585" x14ac:dyDescent="0.55000000000000004"/>
    <row r="38586" x14ac:dyDescent="0.55000000000000004"/>
    <row r="38587" x14ac:dyDescent="0.55000000000000004"/>
    <row r="38588" x14ac:dyDescent="0.55000000000000004"/>
    <row r="38589" x14ac:dyDescent="0.55000000000000004"/>
    <row r="38590" x14ac:dyDescent="0.55000000000000004"/>
    <row r="38591" x14ac:dyDescent="0.55000000000000004"/>
    <row r="38592" x14ac:dyDescent="0.55000000000000004"/>
    <row r="38593" x14ac:dyDescent="0.55000000000000004"/>
    <row r="38594" x14ac:dyDescent="0.55000000000000004"/>
    <row r="38595" x14ac:dyDescent="0.55000000000000004"/>
    <row r="38596" x14ac:dyDescent="0.55000000000000004"/>
    <row r="38597" x14ac:dyDescent="0.55000000000000004"/>
    <row r="38598" x14ac:dyDescent="0.55000000000000004"/>
    <row r="38599" x14ac:dyDescent="0.55000000000000004"/>
    <row r="38600" x14ac:dyDescent="0.55000000000000004"/>
    <row r="38601" x14ac:dyDescent="0.55000000000000004"/>
    <row r="38602" x14ac:dyDescent="0.55000000000000004"/>
    <row r="38603" x14ac:dyDescent="0.55000000000000004"/>
    <row r="38604" x14ac:dyDescent="0.55000000000000004"/>
    <row r="38605" x14ac:dyDescent="0.55000000000000004"/>
    <row r="38606" x14ac:dyDescent="0.55000000000000004"/>
    <row r="38607" x14ac:dyDescent="0.55000000000000004"/>
    <row r="38608" x14ac:dyDescent="0.55000000000000004"/>
    <row r="38609" x14ac:dyDescent="0.55000000000000004"/>
    <row r="38610" x14ac:dyDescent="0.55000000000000004"/>
    <row r="38611" x14ac:dyDescent="0.55000000000000004"/>
    <row r="38612" x14ac:dyDescent="0.55000000000000004"/>
    <row r="38613" x14ac:dyDescent="0.55000000000000004"/>
    <row r="38614" x14ac:dyDescent="0.55000000000000004"/>
    <row r="38615" x14ac:dyDescent="0.55000000000000004"/>
    <row r="38616" x14ac:dyDescent="0.55000000000000004"/>
    <row r="38617" x14ac:dyDescent="0.55000000000000004"/>
    <row r="38618" x14ac:dyDescent="0.55000000000000004"/>
    <row r="38619" x14ac:dyDescent="0.55000000000000004"/>
    <row r="38620" x14ac:dyDescent="0.55000000000000004"/>
    <row r="38621" x14ac:dyDescent="0.55000000000000004"/>
    <row r="38622" x14ac:dyDescent="0.55000000000000004"/>
    <row r="38623" x14ac:dyDescent="0.55000000000000004"/>
    <row r="38624" x14ac:dyDescent="0.55000000000000004"/>
    <row r="38625" x14ac:dyDescent="0.55000000000000004"/>
    <row r="38626" x14ac:dyDescent="0.55000000000000004"/>
    <row r="38627" x14ac:dyDescent="0.55000000000000004"/>
    <row r="38628" x14ac:dyDescent="0.55000000000000004"/>
    <row r="38629" x14ac:dyDescent="0.55000000000000004"/>
    <row r="38630" x14ac:dyDescent="0.55000000000000004"/>
    <row r="38631" x14ac:dyDescent="0.55000000000000004"/>
    <row r="38632" x14ac:dyDescent="0.55000000000000004"/>
    <row r="38633" x14ac:dyDescent="0.55000000000000004"/>
    <row r="38634" x14ac:dyDescent="0.55000000000000004"/>
    <row r="38635" x14ac:dyDescent="0.55000000000000004"/>
    <row r="38636" x14ac:dyDescent="0.55000000000000004"/>
    <row r="38637" x14ac:dyDescent="0.55000000000000004"/>
    <row r="38638" x14ac:dyDescent="0.55000000000000004"/>
    <row r="38639" x14ac:dyDescent="0.55000000000000004"/>
    <row r="38640" x14ac:dyDescent="0.55000000000000004"/>
    <row r="38641" x14ac:dyDescent="0.55000000000000004"/>
    <row r="38642" x14ac:dyDescent="0.55000000000000004"/>
    <row r="38643" x14ac:dyDescent="0.55000000000000004"/>
    <row r="38644" x14ac:dyDescent="0.55000000000000004"/>
    <row r="38645" x14ac:dyDescent="0.55000000000000004"/>
    <row r="38646" x14ac:dyDescent="0.55000000000000004"/>
    <row r="38647" x14ac:dyDescent="0.55000000000000004"/>
    <row r="38648" x14ac:dyDescent="0.55000000000000004"/>
    <row r="38649" x14ac:dyDescent="0.55000000000000004"/>
    <row r="38650" x14ac:dyDescent="0.55000000000000004"/>
    <row r="38651" x14ac:dyDescent="0.55000000000000004"/>
    <row r="38652" x14ac:dyDescent="0.55000000000000004"/>
    <row r="38653" x14ac:dyDescent="0.55000000000000004"/>
    <row r="38654" x14ac:dyDescent="0.55000000000000004"/>
    <row r="38655" x14ac:dyDescent="0.55000000000000004"/>
    <row r="38656" x14ac:dyDescent="0.55000000000000004"/>
    <row r="38657" x14ac:dyDescent="0.55000000000000004"/>
    <row r="38658" x14ac:dyDescent="0.55000000000000004"/>
    <row r="38659" x14ac:dyDescent="0.55000000000000004"/>
    <row r="38660" x14ac:dyDescent="0.55000000000000004"/>
    <row r="38661" x14ac:dyDescent="0.55000000000000004"/>
    <row r="38662" x14ac:dyDescent="0.55000000000000004"/>
    <row r="38663" x14ac:dyDescent="0.55000000000000004"/>
    <row r="38664" x14ac:dyDescent="0.55000000000000004"/>
    <row r="38665" x14ac:dyDescent="0.55000000000000004"/>
    <row r="38666" x14ac:dyDescent="0.55000000000000004"/>
    <row r="38667" x14ac:dyDescent="0.55000000000000004"/>
    <row r="38668" x14ac:dyDescent="0.55000000000000004"/>
    <row r="38669" x14ac:dyDescent="0.55000000000000004"/>
    <row r="38670" x14ac:dyDescent="0.55000000000000004"/>
    <row r="38671" x14ac:dyDescent="0.55000000000000004"/>
    <row r="38672" x14ac:dyDescent="0.55000000000000004"/>
    <row r="38673" x14ac:dyDescent="0.55000000000000004"/>
    <row r="38674" x14ac:dyDescent="0.55000000000000004"/>
    <row r="38675" x14ac:dyDescent="0.55000000000000004"/>
    <row r="38676" x14ac:dyDescent="0.55000000000000004"/>
    <row r="38677" x14ac:dyDescent="0.55000000000000004"/>
    <row r="38678" x14ac:dyDescent="0.55000000000000004"/>
    <row r="38679" x14ac:dyDescent="0.55000000000000004"/>
    <row r="38680" x14ac:dyDescent="0.55000000000000004"/>
    <row r="38681" x14ac:dyDescent="0.55000000000000004"/>
    <row r="38682" x14ac:dyDescent="0.55000000000000004"/>
    <row r="38683" x14ac:dyDescent="0.55000000000000004"/>
    <row r="38684" x14ac:dyDescent="0.55000000000000004"/>
    <row r="38685" x14ac:dyDescent="0.55000000000000004"/>
    <row r="38686" x14ac:dyDescent="0.55000000000000004"/>
    <row r="38687" x14ac:dyDescent="0.55000000000000004"/>
    <row r="38688" x14ac:dyDescent="0.55000000000000004"/>
    <row r="38689" x14ac:dyDescent="0.55000000000000004"/>
    <row r="38690" x14ac:dyDescent="0.55000000000000004"/>
    <row r="38691" x14ac:dyDescent="0.55000000000000004"/>
    <row r="38692" x14ac:dyDescent="0.55000000000000004"/>
    <row r="38693" x14ac:dyDescent="0.55000000000000004"/>
    <row r="38694" x14ac:dyDescent="0.55000000000000004"/>
    <row r="38695" x14ac:dyDescent="0.55000000000000004"/>
    <row r="38696" x14ac:dyDescent="0.55000000000000004"/>
    <row r="38697" x14ac:dyDescent="0.55000000000000004"/>
    <row r="38698" x14ac:dyDescent="0.55000000000000004"/>
    <row r="38699" x14ac:dyDescent="0.55000000000000004"/>
    <row r="38700" x14ac:dyDescent="0.55000000000000004"/>
    <row r="38701" x14ac:dyDescent="0.55000000000000004"/>
    <row r="38702" x14ac:dyDescent="0.55000000000000004"/>
    <row r="38703" x14ac:dyDescent="0.55000000000000004"/>
    <row r="38704" x14ac:dyDescent="0.55000000000000004"/>
    <row r="38705" x14ac:dyDescent="0.55000000000000004"/>
    <row r="38706" x14ac:dyDescent="0.55000000000000004"/>
    <row r="38707" x14ac:dyDescent="0.55000000000000004"/>
    <row r="38708" x14ac:dyDescent="0.55000000000000004"/>
    <row r="38709" x14ac:dyDescent="0.55000000000000004"/>
    <row r="38710" x14ac:dyDescent="0.55000000000000004"/>
    <row r="38711" x14ac:dyDescent="0.55000000000000004"/>
    <row r="38712" x14ac:dyDescent="0.55000000000000004"/>
    <row r="38713" x14ac:dyDescent="0.55000000000000004"/>
    <row r="38714" x14ac:dyDescent="0.55000000000000004"/>
    <row r="38715" x14ac:dyDescent="0.55000000000000004"/>
    <row r="38716" x14ac:dyDescent="0.55000000000000004"/>
    <row r="38717" x14ac:dyDescent="0.55000000000000004"/>
    <row r="38718" x14ac:dyDescent="0.55000000000000004"/>
    <row r="38719" x14ac:dyDescent="0.55000000000000004"/>
    <row r="38720" x14ac:dyDescent="0.55000000000000004"/>
    <row r="38721" x14ac:dyDescent="0.55000000000000004"/>
    <row r="38722" x14ac:dyDescent="0.55000000000000004"/>
    <row r="38723" x14ac:dyDescent="0.55000000000000004"/>
    <row r="38724" x14ac:dyDescent="0.55000000000000004"/>
    <row r="38725" x14ac:dyDescent="0.55000000000000004"/>
    <row r="38726" x14ac:dyDescent="0.55000000000000004"/>
    <row r="38727" x14ac:dyDescent="0.55000000000000004"/>
    <row r="38728" x14ac:dyDescent="0.55000000000000004"/>
    <row r="38729" x14ac:dyDescent="0.55000000000000004"/>
    <row r="38730" x14ac:dyDescent="0.55000000000000004"/>
    <row r="38731" x14ac:dyDescent="0.55000000000000004"/>
    <row r="38732" x14ac:dyDescent="0.55000000000000004"/>
    <row r="38733" x14ac:dyDescent="0.55000000000000004"/>
    <row r="38734" x14ac:dyDescent="0.55000000000000004"/>
    <row r="38735" x14ac:dyDescent="0.55000000000000004"/>
    <row r="38736" x14ac:dyDescent="0.55000000000000004"/>
    <row r="38737" x14ac:dyDescent="0.55000000000000004"/>
    <row r="38738" x14ac:dyDescent="0.55000000000000004"/>
    <row r="38739" x14ac:dyDescent="0.55000000000000004"/>
    <row r="38740" x14ac:dyDescent="0.55000000000000004"/>
    <row r="38741" x14ac:dyDescent="0.55000000000000004"/>
    <row r="38742" x14ac:dyDescent="0.55000000000000004"/>
    <row r="38743" x14ac:dyDescent="0.55000000000000004"/>
    <row r="38744" x14ac:dyDescent="0.55000000000000004"/>
    <row r="38745" x14ac:dyDescent="0.55000000000000004"/>
    <row r="38746" x14ac:dyDescent="0.55000000000000004"/>
    <row r="38747" x14ac:dyDescent="0.55000000000000004"/>
    <row r="38748" x14ac:dyDescent="0.55000000000000004"/>
    <row r="38749" x14ac:dyDescent="0.55000000000000004"/>
    <row r="38750" x14ac:dyDescent="0.55000000000000004"/>
    <row r="38751" x14ac:dyDescent="0.55000000000000004"/>
    <row r="38752" x14ac:dyDescent="0.55000000000000004"/>
    <row r="38753" x14ac:dyDescent="0.55000000000000004"/>
    <row r="38754" x14ac:dyDescent="0.55000000000000004"/>
    <row r="38755" x14ac:dyDescent="0.55000000000000004"/>
    <row r="38756" x14ac:dyDescent="0.55000000000000004"/>
    <row r="38757" x14ac:dyDescent="0.55000000000000004"/>
    <row r="38758" x14ac:dyDescent="0.55000000000000004"/>
    <row r="38759" x14ac:dyDescent="0.55000000000000004"/>
    <row r="38760" x14ac:dyDescent="0.55000000000000004"/>
    <row r="38761" x14ac:dyDescent="0.55000000000000004"/>
    <row r="38762" x14ac:dyDescent="0.55000000000000004"/>
    <row r="38763" x14ac:dyDescent="0.55000000000000004"/>
    <row r="38764" x14ac:dyDescent="0.55000000000000004"/>
    <row r="38765" x14ac:dyDescent="0.55000000000000004"/>
    <row r="38766" x14ac:dyDescent="0.55000000000000004"/>
    <row r="38767" x14ac:dyDescent="0.55000000000000004"/>
    <row r="38768" x14ac:dyDescent="0.55000000000000004"/>
    <row r="38769" x14ac:dyDescent="0.55000000000000004"/>
    <row r="38770" x14ac:dyDescent="0.55000000000000004"/>
    <row r="38771" x14ac:dyDescent="0.55000000000000004"/>
    <row r="38772" x14ac:dyDescent="0.55000000000000004"/>
    <row r="38773" x14ac:dyDescent="0.55000000000000004"/>
    <row r="38774" x14ac:dyDescent="0.55000000000000004"/>
    <row r="38775" x14ac:dyDescent="0.55000000000000004"/>
    <row r="38776" x14ac:dyDescent="0.55000000000000004"/>
    <row r="38777" x14ac:dyDescent="0.55000000000000004"/>
    <row r="38778" x14ac:dyDescent="0.55000000000000004"/>
    <row r="38779" x14ac:dyDescent="0.55000000000000004"/>
    <row r="38780" x14ac:dyDescent="0.55000000000000004"/>
    <row r="38781" x14ac:dyDescent="0.55000000000000004"/>
    <row r="38782" x14ac:dyDescent="0.55000000000000004"/>
    <row r="38783" x14ac:dyDescent="0.55000000000000004"/>
    <row r="38784" x14ac:dyDescent="0.55000000000000004"/>
    <row r="38785" x14ac:dyDescent="0.55000000000000004"/>
    <row r="38786" x14ac:dyDescent="0.55000000000000004"/>
    <row r="38787" x14ac:dyDescent="0.55000000000000004"/>
    <row r="38788" x14ac:dyDescent="0.55000000000000004"/>
    <row r="38789" x14ac:dyDescent="0.55000000000000004"/>
    <row r="38790" x14ac:dyDescent="0.55000000000000004"/>
    <row r="38791" x14ac:dyDescent="0.55000000000000004"/>
    <row r="38792" x14ac:dyDescent="0.55000000000000004"/>
    <row r="38793" x14ac:dyDescent="0.55000000000000004"/>
    <row r="38794" x14ac:dyDescent="0.55000000000000004"/>
    <row r="38795" x14ac:dyDescent="0.55000000000000004"/>
    <row r="38796" x14ac:dyDescent="0.55000000000000004"/>
    <row r="38797" x14ac:dyDescent="0.55000000000000004"/>
    <row r="38798" x14ac:dyDescent="0.55000000000000004"/>
    <row r="38799" x14ac:dyDescent="0.55000000000000004"/>
    <row r="38800" x14ac:dyDescent="0.55000000000000004"/>
    <row r="38801" x14ac:dyDescent="0.55000000000000004"/>
    <row r="38802" x14ac:dyDescent="0.55000000000000004"/>
    <row r="38803" x14ac:dyDescent="0.55000000000000004"/>
    <row r="38804" x14ac:dyDescent="0.55000000000000004"/>
    <row r="38805" x14ac:dyDescent="0.55000000000000004"/>
    <row r="38806" x14ac:dyDescent="0.55000000000000004"/>
    <row r="38807" x14ac:dyDescent="0.55000000000000004"/>
    <row r="38808" x14ac:dyDescent="0.55000000000000004"/>
    <row r="38809" x14ac:dyDescent="0.55000000000000004"/>
    <row r="38810" x14ac:dyDescent="0.55000000000000004"/>
    <row r="38811" x14ac:dyDescent="0.55000000000000004"/>
    <row r="38812" x14ac:dyDescent="0.55000000000000004"/>
    <row r="38813" x14ac:dyDescent="0.55000000000000004"/>
    <row r="38814" x14ac:dyDescent="0.55000000000000004"/>
    <row r="38815" x14ac:dyDescent="0.55000000000000004"/>
    <row r="38816" x14ac:dyDescent="0.55000000000000004"/>
    <row r="38817" x14ac:dyDescent="0.55000000000000004"/>
    <row r="38818" x14ac:dyDescent="0.55000000000000004"/>
    <row r="38819" x14ac:dyDescent="0.55000000000000004"/>
    <row r="38820" x14ac:dyDescent="0.55000000000000004"/>
    <row r="38821" x14ac:dyDescent="0.55000000000000004"/>
    <row r="38822" x14ac:dyDescent="0.55000000000000004"/>
    <row r="38823" x14ac:dyDescent="0.55000000000000004"/>
    <row r="38824" x14ac:dyDescent="0.55000000000000004"/>
    <row r="38825" x14ac:dyDescent="0.55000000000000004"/>
    <row r="38826" x14ac:dyDescent="0.55000000000000004"/>
    <row r="38827" x14ac:dyDescent="0.55000000000000004"/>
    <row r="38828" x14ac:dyDescent="0.55000000000000004"/>
    <row r="38829" x14ac:dyDescent="0.55000000000000004"/>
    <row r="38830" x14ac:dyDescent="0.55000000000000004"/>
    <row r="38831" x14ac:dyDescent="0.55000000000000004"/>
    <row r="38832" x14ac:dyDescent="0.55000000000000004"/>
    <row r="38833" x14ac:dyDescent="0.55000000000000004"/>
    <row r="38834" x14ac:dyDescent="0.55000000000000004"/>
    <row r="38835" x14ac:dyDescent="0.55000000000000004"/>
    <row r="38836" x14ac:dyDescent="0.55000000000000004"/>
    <row r="38837" x14ac:dyDescent="0.55000000000000004"/>
    <row r="38838" x14ac:dyDescent="0.55000000000000004"/>
    <row r="38839" x14ac:dyDescent="0.55000000000000004"/>
    <row r="38840" x14ac:dyDescent="0.55000000000000004"/>
    <row r="38841" x14ac:dyDescent="0.55000000000000004"/>
    <row r="38842" x14ac:dyDescent="0.55000000000000004"/>
    <row r="38843" x14ac:dyDescent="0.55000000000000004"/>
    <row r="38844" x14ac:dyDescent="0.55000000000000004"/>
    <row r="38845" x14ac:dyDescent="0.55000000000000004"/>
    <row r="38846" x14ac:dyDescent="0.55000000000000004"/>
    <row r="38847" x14ac:dyDescent="0.55000000000000004"/>
    <row r="38848" x14ac:dyDescent="0.55000000000000004"/>
    <row r="38849" x14ac:dyDescent="0.55000000000000004"/>
    <row r="38850" x14ac:dyDescent="0.55000000000000004"/>
    <row r="38851" x14ac:dyDescent="0.55000000000000004"/>
    <row r="38852" x14ac:dyDescent="0.55000000000000004"/>
    <row r="38853" x14ac:dyDescent="0.55000000000000004"/>
    <row r="38854" x14ac:dyDescent="0.55000000000000004"/>
    <row r="38855" x14ac:dyDescent="0.55000000000000004"/>
    <row r="38856" x14ac:dyDescent="0.55000000000000004"/>
    <row r="38857" x14ac:dyDescent="0.55000000000000004"/>
    <row r="38858" x14ac:dyDescent="0.55000000000000004"/>
    <row r="38859" x14ac:dyDescent="0.55000000000000004"/>
    <row r="38860" x14ac:dyDescent="0.55000000000000004"/>
    <row r="38861" x14ac:dyDescent="0.55000000000000004"/>
    <row r="38862" x14ac:dyDescent="0.55000000000000004"/>
    <row r="38863" x14ac:dyDescent="0.55000000000000004"/>
    <row r="38864" x14ac:dyDescent="0.55000000000000004"/>
    <row r="38865" x14ac:dyDescent="0.55000000000000004"/>
    <row r="38866" x14ac:dyDescent="0.55000000000000004"/>
    <row r="38867" x14ac:dyDescent="0.55000000000000004"/>
    <row r="38868" x14ac:dyDescent="0.55000000000000004"/>
    <row r="38869" x14ac:dyDescent="0.55000000000000004"/>
    <row r="38870" x14ac:dyDescent="0.55000000000000004"/>
    <row r="38871" x14ac:dyDescent="0.55000000000000004"/>
    <row r="38872" x14ac:dyDescent="0.55000000000000004"/>
    <row r="38873" x14ac:dyDescent="0.55000000000000004"/>
    <row r="38874" x14ac:dyDescent="0.55000000000000004"/>
    <row r="38875" x14ac:dyDescent="0.55000000000000004"/>
    <row r="38876" x14ac:dyDescent="0.55000000000000004"/>
    <row r="38877" x14ac:dyDescent="0.55000000000000004"/>
    <row r="38878" x14ac:dyDescent="0.55000000000000004"/>
    <row r="38879" x14ac:dyDescent="0.55000000000000004"/>
    <row r="38880" x14ac:dyDescent="0.55000000000000004"/>
    <row r="38881" x14ac:dyDescent="0.55000000000000004"/>
    <row r="38882" x14ac:dyDescent="0.55000000000000004"/>
    <row r="38883" x14ac:dyDescent="0.55000000000000004"/>
    <row r="38884" x14ac:dyDescent="0.55000000000000004"/>
    <row r="38885" x14ac:dyDescent="0.55000000000000004"/>
    <row r="38886" x14ac:dyDescent="0.55000000000000004"/>
    <row r="38887" x14ac:dyDescent="0.55000000000000004"/>
    <row r="38888" x14ac:dyDescent="0.55000000000000004"/>
    <row r="38889" x14ac:dyDescent="0.55000000000000004"/>
    <row r="38890" x14ac:dyDescent="0.55000000000000004"/>
    <row r="38891" x14ac:dyDescent="0.55000000000000004"/>
    <row r="38892" x14ac:dyDescent="0.55000000000000004"/>
    <row r="38893" x14ac:dyDescent="0.55000000000000004"/>
    <row r="38894" x14ac:dyDescent="0.55000000000000004"/>
    <row r="38895" x14ac:dyDescent="0.55000000000000004"/>
    <row r="38896" x14ac:dyDescent="0.55000000000000004"/>
    <row r="38897" x14ac:dyDescent="0.55000000000000004"/>
    <row r="38898" x14ac:dyDescent="0.55000000000000004"/>
    <row r="38899" x14ac:dyDescent="0.55000000000000004"/>
    <row r="38900" x14ac:dyDescent="0.55000000000000004"/>
    <row r="38901" x14ac:dyDescent="0.55000000000000004"/>
    <row r="38902" x14ac:dyDescent="0.55000000000000004"/>
    <row r="38903" x14ac:dyDescent="0.55000000000000004"/>
    <row r="38904" x14ac:dyDescent="0.55000000000000004"/>
    <row r="38905" x14ac:dyDescent="0.55000000000000004"/>
    <row r="38906" x14ac:dyDescent="0.55000000000000004"/>
    <row r="38907" x14ac:dyDescent="0.55000000000000004"/>
    <row r="38908" x14ac:dyDescent="0.55000000000000004"/>
    <row r="38909" x14ac:dyDescent="0.55000000000000004"/>
    <row r="38910" x14ac:dyDescent="0.55000000000000004"/>
    <row r="38911" x14ac:dyDescent="0.55000000000000004"/>
    <row r="38912" x14ac:dyDescent="0.55000000000000004"/>
    <row r="38913" x14ac:dyDescent="0.55000000000000004"/>
    <row r="38914" x14ac:dyDescent="0.55000000000000004"/>
    <row r="38915" x14ac:dyDescent="0.55000000000000004"/>
    <row r="38916" x14ac:dyDescent="0.55000000000000004"/>
    <row r="38917" x14ac:dyDescent="0.55000000000000004"/>
    <row r="38918" x14ac:dyDescent="0.55000000000000004"/>
    <row r="38919" x14ac:dyDescent="0.55000000000000004"/>
    <row r="38920" x14ac:dyDescent="0.55000000000000004"/>
    <row r="38921" x14ac:dyDescent="0.55000000000000004"/>
    <row r="38922" x14ac:dyDescent="0.55000000000000004"/>
    <row r="38923" x14ac:dyDescent="0.55000000000000004"/>
    <row r="38924" x14ac:dyDescent="0.55000000000000004"/>
    <row r="38925" x14ac:dyDescent="0.55000000000000004"/>
    <row r="38926" x14ac:dyDescent="0.55000000000000004"/>
    <row r="38927" x14ac:dyDescent="0.55000000000000004"/>
    <row r="38928" x14ac:dyDescent="0.55000000000000004"/>
    <row r="38929" x14ac:dyDescent="0.55000000000000004"/>
    <row r="38930" x14ac:dyDescent="0.55000000000000004"/>
    <row r="38931" x14ac:dyDescent="0.55000000000000004"/>
    <row r="38932" x14ac:dyDescent="0.55000000000000004"/>
    <row r="38933" x14ac:dyDescent="0.55000000000000004"/>
    <row r="38934" x14ac:dyDescent="0.55000000000000004"/>
    <row r="38935" x14ac:dyDescent="0.55000000000000004"/>
    <row r="38936" x14ac:dyDescent="0.55000000000000004"/>
    <row r="38937" x14ac:dyDescent="0.55000000000000004"/>
    <row r="38938" x14ac:dyDescent="0.55000000000000004"/>
    <row r="38939" x14ac:dyDescent="0.55000000000000004"/>
    <row r="38940" x14ac:dyDescent="0.55000000000000004"/>
    <row r="38941" x14ac:dyDescent="0.55000000000000004"/>
    <row r="38942" x14ac:dyDescent="0.55000000000000004"/>
    <row r="38943" x14ac:dyDescent="0.55000000000000004"/>
    <row r="38944" x14ac:dyDescent="0.55000000000000004"/>
    <row r="38945" x14ac:dyDescent="0.55000000000000004"/>
    <row r="38946" x14ac:dyDescent="0.55000000000000004"/>
    <row r="38947" x14ac:dyDescent="0.55000000000000004"/>
    <row r="38948" x14ac:dyDescent="0.55000000000000004"/>
    <row r="38949" x14ac:dyDescent="0.55000000000000004"/>
    <row r="38950" x14ac:dyDescent="0.55000000000000004"/>
    <row r="38951" x14ac:dyDescent="0.55000000000000004"/>
    <row r="38952" x14ac:dyDescent="0.55000000000000004"/>
    <row r="38953" x14ac:dyDescent="0.55000000000000004"/>
    <row r="38954" x14ac:dyDescent="0.55000000000000004"/>
    <row r="38955" x14ac:dyDescent="0.55000000000000004"/>
    <row r="38956" x14ac:dyDescent="0.55000000000000004"/>
    <row r="38957" x14ac:dyDescent="0.55000000000000004"/>
    <row r="38958" x14ac:dyDescent="0.55000000000000004"/>
    <row r="38959" x14ac:dyDescent="0.55000000000000004"/>
    <row r="38960" x14ac:dyDescent="0.55000000000000004"/>
    <row r="38961" x14ac:dyDescent="0.55000000000000004"/>
    <row r="38962" x14ac:dyDescent="0.55000000000000004"/>
    <row r="38963" x14ac:dyDescent="0.55000000000000004"/>
    <row r="38964" x14ac:dyDescent="0.55000000000000004"/>
    <row r="38965" x14ac:dyDescent="0.55000000000000004"/>
    <row r="38966" x14ac:dyDescent="0.55000000000000004"/>
    <row r="38967" x14ac:dyDescent="0.55000000000000004"/>
    <row r="38968" x14ac:dyDescent="0.55000000000000004"/>
    <row r="38969" x14ac:dyDescent="0.55000000000000004"/>
    <row r="38970" x14ac:dyDescent="0.55000000000000004"/>
    <row r="38971" x14ac:dyDescent="0.55000000000000004"/>
    <row r="38972" x14ac:dyDescent="0.55000000000000004"/>
    <row r="38973" x14ac:dyDescent="0.55000000000000004"/>
    <row r="38974" x14ac:dyDescent="0.55000000000000004"/>
    <row r="38975" x14ac:dyDescent="0.55000000000000004"/>
    <row r="38976" x14ac:dyDescent="0.55000000000000004"/>
    <row r="38977" x14ac:dyDescent="0.55000000000000004"/>
    <row r="38978" x14ac:dyDescent="0.55000000000000004"/>
    <row r="38979" x14ac:dyDescent="0.55000000000000004"/>
    <row r="38980" x14ac:dyDescent="0.55000000000000004"/>
    <row r="38981" x14ac:dyDescent="0.55000000000000004"/>
    <row r="38982" x14ac:dyDescent="0.55000000000000004"/>
    <row r="38983" x14ac:dyDescent="0.55000000000000004"/>
    <row r="38984" x14ac:dyDescent="0.55000000000000004"/>
    <row r="38985" x14ac:dyDescent="0.55000000000000004"/>
    <row r="38986" x14ac:dyDescent="0.55000000000000004"/>
    <row r="38987" x14ac:dyDescent="0.55000000000000004"/>
    <row r="38988" x14ac:dyDescent="0.55000000000000004"/>
    <row r="38989" x14ac:dyDescent="0.55000000000000004"/>
    <row r="38990" x14ac:dyDescent="0.55000000000000004"/>
    <row r="38991" x14ac:dyDescent="0.55000000000000004"/>
    <row r="38992" x14ac:dyDescent="0.55000000000000004"/>
    <row r="38993" x14ac:dyDescent="0.55000000000000004"/>
    <row r="38994" x14ac:dyDescent="0.55000000000000004"/>
    <row r="38995" x14ac:dyDescent="0.55000000000000004"/>
    <row r="38996" x14ac:dyDescent="0.55000000000000004"/>
    <row r="38997" x14ac:dyDescent="0.55000000000000004"/>
    <row r="38998" x14ac:dyDescent="0.55000000000000004"/>
    <row r="38999" x14ac:dyDescent="0.55000000000000004"/>
    <row r="39000" x14ac:dyDescent="0.55000000000000004"/>
    <row r="39001" x14ac:dyDescent="0.55000000000000004"/>
    <row r="39002" x14ac:dyDescent="0.55000000000000004"/>
    <row r="39003" x14ac:dyDescent="0.55000000000000004"/>
    <row r="39004" x14ac:dyDescent="0.55000000000000004"/>
    <row r="39005" x14ac:dyDescent="0.55000000000000004"/>
    <row r="39006" x14ac:dyDescent="0.55000000000000004"/>
    <row r="39007" x14ac:dyDescent="0.55000000000000004"/>
    <row r="39008" x14ac:dyDescent="0.55000000000000004"/>
    <row r="39009" x14ac:dyDescent="0.55000000000000004"/>
    <row r="39010" x14ac:dyDescent="0.55000000000000004"/>
    <row r="39011" x14ac:dyDescent="0.55000000000000004"/>
    <row r="39012" x14ac:dyDescent="0.55000000000000004"/>
    <row r="39013" x14ac:dyDescent="0.55000000000000004"/>
    <row r="39014" x14ac:dyDescent="0.55000000000000004"/>
    <row r="39015" x14ac:dyDescent="0.55000000000000004"/>
    <row r="39016" x14ac:dyDescent="0.55000000000000004"/>
    <row r="39017" x14ac:dyDescent="0.55000000000000004"/>
    <row r="39018" x14ac:dyDescent="0.55000000000000004"/>
    <row r="39019" x14ac:dyDescent="0.55000000000000004"/>
    <row r="39020" x14ac:dyDescent="0.55000000000000004"/>
    <row r="39021" x14ac:dyDescent="0.55000000000000004"/>
    <row r="39022" x14ac:dyDescent="0.55000000000000004"/>
    <row r="39023" x14ac:dyDescent="0.55000000000000004"/>
    <row r="39024" x14ac:dyDescent="0.55000000000000004"/>
    <row r="39025" x14ac:dyDescent="0.55000000000000004"/>
    <row r="39026" x14ac:dyDescent="0.55000000000000004"/>
    <row r="39027" x14ac:dyDescent="0.55000000000000004"/>
    <row r="39028" x14ac:dyDescent="0.55000000000000004"/>
    <row r="39029" x14ac:dyDescent="0.55000000000000004"/>
    <row r="39030" x14ac:dyDescent="0.55000000000000004"/>
    <row r="39031" x14ac:dyDescent="0.55000000000000004"/>
    <row r="39032" x14ac:dyDescent="0.55000000000000004"/>
    <row r="39033" x14ac:dyDescent="0.55000000000000004"/>
    <row r="39034" x14ac:dyDescent="0.55000000000000004"/>
    <row r="39035" x14ac:dyDescent="0.55000000000000004"/>
    <row r="39036" x14ac:dyDescent="0.55000000000000004"/>
    <row r="39037" x14ac:dyDescent="0.55000000000000004"/>
    <row r="39038" x14ac:dyDescent="0.55000000000000004"/>
    <row r="39039" x14ac:dyDescent="0.55000000000000004"/>
    <row r="39040" x14ac:dyDescent="0.55000000000000004"/>
    <row r="39041" x14ac:dyDescent="0.55000000000000004"/>
    <row r="39042" x14ac:dyDescent="0.55000000000000004"/>
    <row r="39043" x14ac:dyDescent="0.55000000000000004"/>
    <row r="39044" x14ac:dyDescent="0.55000000000000004"/>
    <row r="39045" x14ac:dyDescent="0.55000000000000004"/>
    <row r="39046" x14ac:dyDescent="0.55000000000000004"/>
    <row r="39047" x14ac:dyDescent="0.55000000000000004"/>
    <row r="39048" x14ac:dyDescent="0.55000000000000004"/>
    <row r="39049" x14ac:dyDescent="0.55000000000000004"/>
    <row r="39050" x14ac:dyDescent="0.55000000000000004"/>
    <row r="39051" x14ac:dyDescent="0.55000000000000004"/>
    <row r="39052" x14ac:dyDescent="0.55000000000000004"/>
    <row r="39053" x14ac:dyDescent="0.55000000000000004"/>
    <row r="39054" x14ac:dyDescent="0.55000000000000004"/>
    <row r="39055" x14ac:dyDescent="0.55000000000000004"/>
    <row r="39056" x14ac:dyDescent="0.55000000000000004"/>
    <row r="39057" x14ac:dyDescent="0.55000000000000004"/>
    <row r="39058" x14ac:dyDescent="0.55000000000000004"/>
    <row r="39059" x14ac:dyDescent="0.55000000000000004"/>
    <row r="39060" x14ac:dyDescent="0.55000000000000004"/>
    <row r="39061" x14ac:dyDescent="0.55000000000000004"/>
    <row r="39062" x14ac:dyDescent="0.55000000000000004"/>
    <row r="39063" x14ac:dyDescent="0.55000000000000004"/>
    <row r="39064" x14ac:dyDescent="0.55000000000000004"/>
    <row r="39065" x14ac:dyDescent="0.55000000000000004"/>
    <row r="39066" x14ac:dyDescent="0.55000000000000004"/>
    <row r="39067" x14ac:dyDescent="0.55000000000000004"/>
    <row r="39068" x14ac:dyDescent="0.55000000000000004"/>
    <row r="39069" x14ac:dyDescent="0.55000000000000004"/>
    <row r="39070" x14ac:dyDescent="0.55000000000000004"/>
    <row r="39071" x14ac:dyDescent="0.55000000000000004"/>
    <row r="39072" x14ac:dyDescent="0.55000000000000004"/>
    <row r="39073" x14ac:dyDescent="0.55000000000000004"/>
    <row r="39074" x14ac:dyDescent="0.55000000000000004"/>
    <row r="39075" x14ac:dyDescent="0.55000000000000004"/>
    <row r="39076" x14ac:dyDescent="0.55000000000000004"/>
    <row r="39077" x14ac:dyDescent="0.55000000000000004"/>
    <row r="39078" x14ac:dyDescent="0.55000000000000004"/>
    <row r="39079" x14ac:dyDescent="0.55000000000000004"/>
    <row r="39080" x14ac:dyDescent="0.55000000000000004"/>
    <row r="39081" x14ac:dyDescent="0.55000000000000004"/>
    <row r="39082" x14ac:dyDescent="0.55000000000000004"/>
    <row r="39083" x14ac:dyDescent="0.55000000000000004"/>
    <row r="39084" x14ac:dyDescent="0.55000000000000004"/>
    <row r="39085" x14ac:dyDescent="0.55000000000000004"/>
    <row r="39086" x14ac:dyDescent="0.55000000000000004"/>
    <row r="39087" x14ac:dyDescent="0.55000000000000004"/>
    <row r="39088" x14ac:dyDescent="0.55000000000000004"/>
    <row r="39089" x14ac:dyDescent="0.55000000000000004"/>
    <row r="39090" x14ac:dyDescent="0.55000000000000004"/>
    <row r="39091" x14ac:dyDescent="0.55000000000000004"/>
    <row r="39092" x14ac:dyDescent="0.55000000000000004"/>
    <row r="39093" x14ac:dyDescent="0.55000000000000004"/>
    <row r="39094" x14ac:dyDescent="0.55000000000000004"/>
    <row r="39095" x14ac:dyDescent="0.55000000000000004"/>
    <row r="39096" x14ac:dyDescent="0.55000000000000004"/>
    <row r="39097" x14ac:dyDescent="0.55000000000000004"/>
    <row r="39098" x14ac:dyDescent="0.55000000000000004"/>
    <row r="39099" x14ac:dyDescent="0.55000000000000004"/>
    <row r="39100" x14ac:dyDescent="0.55000000000000004"/>
    <row r="39101" x14ac:dyDescent="0.55000000000000004"/>
    <row r="39102" x14ac:dyDescent="0.55000000000000004"/>
    <row r="39103" x14ac:dyDescent="0.55000000000000004"/>
    <row r="39104" x14ac:dyDescent="0.55000000000000004"/>
    <row r="39105" x14ac:dyDescent="0.55000000000000004"/>
    <row r="39106" x14ac:dyDescent="0.55000000000000004"/>
    <row r="39107" x14ac:dyDescent="0.55000000000000004"/>
    <row r="39108" x14ac:dyDescent="0.55000000000000004"/>
    <row r="39109" x14ac:dyDescent="0.55000000000000004"/>
    <row r="39110" x14ac:dyDescent="0.55000000000000004"/>
    <row r="39111" x14ac:dyDescent="0.55000000000000004"/>
    <row r="39112" x14ac:dyDescent="0.55000000000000004"/>
    <row r="39113" x14ac:dyDescent="0.55000000000000004"/>
    <row r="39114" x14ac:dyDescent="0.55000000000000004"/>
    <row r="39115" x14ac:dyDescent="0.55000000000000004"/>
    <row r="39116" x14ac:dyDescent="0.55000000000000004"/>
    <row r="39117" x14ac:dyDescent="0.55000000000000004"/>
    <row r="39118" x14ac:dyDescent="0.55000000000000004"/>
    <row r="39119" x14ac:dyDescent="0.55000000000000004"/>
    <row r="39120" x14ac:dyDescent="0.55000000000000004"/>
    <row r="39121" x14ac:dyDescent="0.55000000000000004"/>
    <row r="39122" x14ac:dyDescent="0.55000000000000004"/>
    <row r="39123" x14ac:dyDescent="0.55000000000000004"/>
    <row r="39124" x14ac:dyDescent="0.55000000000000004"/>
    <row r="39125" x14ac:dyDescent="0.55000000000000004"/>
    <row r="39126" x14ac:dyDescent="0.55000000000000004"/>
    <row r="39127" x14ac:dyDescent="0.55000000000000004"/>
    <row r="39128" x14ac:dyDescent="0.55000000000000004"/>
    <row r="39129" x14ac:dyDescent="0.55000000000000004"/>
    <row r="39130" x14ac:dyDescent="0.55000000000000004"/>
    <row r="39131" x14ac:dyDescent="0.55000000000000004"/>
    <row r="39132" x14ac:dyDescent="0.55000000000000004"/>
    <row r="39133" x14ac:dyDescent="0.55000000000000004"/>
    <row r="39134" x14ac:dyDescent="0.55000000000000004"/>
    <row r="39135" x14ac:dyDescent="0.55000000000000004"/>
    <row r="39136" x14ac:dyDescent="0.55000000000000004"/>
    <row r="39137" x14ac:dyDescent="0.55000000000000004"/>
    <row r="39138" x14ac:dyDescent="0.55000000000000004"/>
    <row r="39139" x14ac:dyDescent="0.55000000000000004"/>
    <row r="39140" x14ac:dyDescent="0.55000000000000004"/>
    <row r="39141" x14ac:dyDescent="0.55000000000000004"/>
    <row r="39142" x14ac:dyDescent="0.55000000000000004"/>
    <row r="39143" x14ac:dyDescent="0.55000000000000004"/>
    <row r="39144" x14ac:dyDescent="0.55000000000000004"/>
    <row r="39145" x14ac:dyDescent="0.55000000000000004"/>
    <row r="39146" x14ac:dyDescent="0.55000000000000004"/>
    <row r="39147" x14ac:dyDescent="0.55000000000000004"/>
    <row r="39148" x14ac:dyDescent="0.55000000000000004"/>
    <row r="39149" x14ac:dyDescent="0.55000000000000004"/>
    <row r="39150" x14ac:dyDescent="0.55000000000000004"/>
    <row r="39151" x14ac:dyDescent="0.55000000000000004"/>
    <row r="39152" x14ac:dyDescent="0.55000000000000004"/>
    <row r="39153" x14ac:dyDescent="0.55000000000000004"/>
    <row r="39154" x14ac:dyDescent="0.55000000000000004"/>
    <row r="39155" x14ac:dyDescent="0.55000000000000004"/>
    <row r="39156" x14ac:dyDescent="0.55000000000000004"/>
    <row r="39157" x14ac:dyDescent="0.55000000000000004"/>
    <row r="39158" x14ac:dyDescent="0.55000000000000004"/>
    <row r="39159" x14ac:dyDescent="0.55000000000000004"/>
    <row r="39160" x14ac:dyDescent="0.55000000000000004"/>
    <row r="39161" x14ac:dyDescent="0.55000000000000004"/>
    <row r="39162" x14ac:dyDescent="0.55000000000000004"/>
    <row r="39163" x14ac:dyDescent="0.55000000000000004"/>
    <row r="39164" x14ac:dyDescent="0.55000000000000004"/>
    <row r="39165" x14ac:dyDescent="0.55000000000000004"/>
    <row r="39166" x14ac:dyDescent="0.55000000000000004"/>
    <row r="39167" x14ac:dyDescent="0.55000000000000004"/>
    <row r="39168" x14ac:dyDescent="0.55000000000000004"/>
    <row r="39169" x14ac:dyDescent="0.55000000000000004"/>
    <row r="39170" x14ac:dyDescent="0.55000000000000004"/>
    <row r="39171" x14ac:dyDescent="0.55000000000000004"/>
    <row r="39172" x14ac:dyDescent="0.55000000000000004"/>
    <row r="39173" x14ac:dyDescent="0.55000000000000004"/>
    <row r="39174" x14ac:dyDescent="0.55000000000000004"/>
    <row r="39175" x14ac:dyDescent="0.55000000000000004"/>
    <row r="39176" x14ac:dyDescent="0.55000000000000004"/>
    <row r="39177" x14ac:dyDescent="0.55000000000000004"/>
    <row r="39178" x14ac:dyDescent="0.55000000000000004"/>
    <row r="39179" x14ac:dyDescent="0.55000000000000004"/>
    <row r="39180" x14ac:dyDescent="0.55000000000000004"/>
    <row r="39181" x14ac:dyDescent="0.55000000000000004"/>
    <row r="39182" x14ac:dyDescent="0.55000000000000004"/>
    <row r="39183" x14ac:dyDescent="0.55000000000000004"/>
    <row r="39184" x14ac:dyDescent="0.55000000000000004"/>
    <row r="39185" x14ac:dyDescent="0.55000000000000004"/>
    <row r="39186" x14ac:dyDescent="0.55000000000000004"/>
    <row r="39187" x14ac:dyDescent="0.55000000000000004"/>
    <row r="39188" x14ac:dyDescent="0.55000000000000004"/>
    <row r="39189" x14ac:dyDescent="0.55000000000000004"/>
    <row r="39190" x14ac:dyDescent="0.55000000000000004"/>
    <row r="39191" x14ac:dyDescent="0.55000000000000004"/>
    <row r="39192" x14ac:dyDescent="0.55000000000000004"/>
    <row r="39193" x14ac:dyDescent="0.55000000000000004"/>
    <row r="39194" x14ac:dyDescent="0.55000000000000004"/>
    <row r="39195" x14ac:dyDescent="0.55000000000000004"/>
    <row r="39196" x14ac:dyDescent="0.55000000000000004"/>
    <row r="39197" x14ac:dyDescent="0.55000000000000004"/>
    <row r="39198" x14ac:dyDescent="0.55000000000000004"/>
    <row r="39199" x14ac:dyDescent="0.55000000000000004"/>
    <row r="39200" x14ac:dyDescent="0.55000000000000004"/>
    <row r="39201" x14ac:dyDescent="0.55000000000000004"/>
    <row r="39202" x14ac:dyDescent="0.55000000000000004"/>
    <row r="39203" x14ac:dyDescent="0.55000000000000004"/>
    <row r="39204" x14ac:dyDescent="0.55000000000000004"/>
    <row r="39205" x14ac:dyDescent="0.55000000000000004"/>
    <row r="39206" x14ac:dyDescent="0.55000000000000004"/>
    <row r="39207" x14ac:dyDescent="0.55000000000000004"/>
    <row r="39208" x14ac:dyDescent="0.55000000000000004"/>
    <row r="39209" x14ac:dyDescent="0.55000000000000004"/>
    <row r="39210" x14ac:dyDescent="0.55000000000000004"/>
    <row r="39211" x14ac:dyDescent="0.55000000000000004"/>
    <row r="39212" x14ac:dyDescent="0.55000000000000004"/>
    <row r="39213" x14ac:dyDescent="0.55000000000000004"/>
    <row r="39214" x14ac:dyDescent="0.55000000000000004"/>
    <row r="39215" x14ac:dyDescent="0.55000000000000004"/>
    <row r="39216" x14ac:dyDescent="0.55000000000000004"/>
    <row r="39217" x14ac:dyDescent="0.55000000000000004"/>
    <row r="39218" x14ac:dyDescent="0.55000000000000004"/>
    <row r="39219" x14ac:dyDescent="0.55000000000000004"/>
    <row r="39220" x14ac:dyDescent="0.55000000000000004"/>
    <row r="39221" x14ac:dyDescent="0.55000000000000004"/>
    <row r="39222" x14ac:dyDescent="0.55000000000000004"/>
    <row r="39223" x14ac:dyDescent="0.55000000000000004"/>
    <row r="39224" x14ac:dyDescent="0.55000000000000004"/>
    <row r="39225" x14ac:dyDescent="0.55000000000000004"/>
    <row r="39226" x14ac:dyDescent="0.55000000000000004"/>
    <row r="39227" x14ac:dyDescent="0.55000000000000004"/>
    <row r="39228" x14ac:dyDescent="0.55000000000000004"/>
    <row r="39229" x14ac:dyDescent="0.55000000000000004"/>
    <row r="39230" x14ac:dyDescent="0.55000000000000004"/>
    <row r="39231" x14ac:dyDescent="0.55000000000000004"/>
    <row r="39232" x14ac:dyDescent="0.55000000000000004"/>
    <row r="39233" x14ac:dyDescent="0.55000000000000004"/>
    <row r="39234" x14ac:dyDescent="0.55000000000000004"/>
    <row r="39235" x14ac:dyDescent="0.55000000000000004"/>
    <row r="39236" x14ac:dyDescent="0.55000000000000004"/>
    <row r="39237" x14ac:dyDescent="0.55000000000000004"/>
    <row r="39238" x14ac:dyDescent="0.55000000000000004"/>
    <row r="39239" x14ac:dyDescent="0.55000000000000004"/>
    <row r="39240" x14ac:dyDescent="0.55000000000000004"/>
    <row r="39241" x14ac:dyDescent="0.55000000000000004"/>
    <row r="39242" x14ac:dyDescent="0.55000000000000004"/>
    <row r="39243" x14ac:dyDescent="0.55000000000000004"/>
    <row r="39244" x14ac:dyDescent="0.55000000000000004"/>
    <row r="39245" x14ac:dyDescent="0.55000000000000004"/>
    <row r="39246" x14ac:dyDescent="0.55000000000000004"/>
    <row r="39247" x14ac:dyDescent="0.55000000000000004"/>
    <row r="39248" x14ac:dyDescent="0.55000000000000004"/>
    <row r="39249" x14ac:dyDescent="0.55000000000000004"/>
    <row r="39250" x14ac:dyDescent="0.55000000000000004"/>
    <row r="39251" x14ac:dyDescent="0.55000000000000004"/>
    <row r="39252" x14ac:dyDescent="0.55000000000000004"/>
    <row r="39253" x14ac:dyDescent="0.55000000000000004"/>
    <row r="39254" x14ac:dyDescent="0.55000000000000004"/>
    <row r="39255" x14ac:dyDescent="0.55000000000000004"/>
    <row r="39256" x14ac:dyDescent="0.55000000000000004"/>
    <row r="39257" x14ac:dyDescent="0.55000000000000004"/>
    <row r="39258" x14ac:dyDescent="0.55000000000000004"/>
    <row r="39259" x14ac:dyDescent="0.55000000000000004"/>
    <row r="39260" x14ac:dyDescent="0.55000000000000004"/>
    <row r="39261" x14ac:dyDescent="0.55000000000000004"/>
    <row r="39262" x14ac:dyDescent="0.55000000000000004"/>
    <row r="39263" x14ac:dyDescent="0.55000000000000004"/>
    <row r="39264" x14ac:dyDescent="0.55000000000000004"/>
    <row r="39265" x14ac:dyDescent="0.55000000000000004"/>
    <row r="39266" x14ac:dyDescent="0.55000000000000004"/>
    <row r="39267" x14ac:dyDescent="0.55000000000000004"/>
    <row r="39268" x14ac:dyDescent="0.55000000000000004"/>
    <row r="39269" x14ac:dyDescent="0.55000000000000004"/>
    <row r="39270" x14ac:dyDescent="0.55000000000000004"/>
    <row r="39271" x14ac:dyDescent="0.55000000000000004"/>
    <row r="39272" x14ac:dyDescent="0.55000000000000004"/>
    <row r="39273" x14ac:dyDescent="0.55000000000000004"/>
    <row r="39274" x14ac:dyDescent="0.55000000000000004"/>
    <row r="39275" x14ac:dyDescent="0.55000000000000004"/>
    <row r="39276" x14ac:dyDescent="0.55000000000000004"/>
    <row r="39277" x14ac:dyDescent="0.55000000000000004"/>
    <row r="39278" x14ac:dyDescent="0.55000000000000004"/>
    <row r="39279" x14ac:dyDescent="0.55000000000000004"/>
    <row r="39280" x14ac:dyDescent="0.55000000000000004"/>
    <row r="39281" x14ac:dyDescent="0.55000000000000004"/>
    <row r="39282" x14ac:dyDescent="0.55000000000000004"/>
    <row r="39283" x14ac:dyDescent="0.55000000000000004"/>
    <row r="39284" x14ac:dyDescent="0.55000000000000004"/>
    <row r="39285" x14ac:dyDescent="0.55000000000000004"/>
    <row r="39286" x14ac:dyDescent="0.55000000000000004"/>
    <row r="39287" x14ac:dyDescent="0.55000000000000004"/>
    <row r="39288" x14ac:dyDescent="0.55000000000000004"/>
    <row r="39289" x14ac:dyDescent="0.55000000000000004"/>
    <row r="39290" x14ac:dyDescent="0.55000000000000004"/>
    <row r="39291" x14ac:dyDescent="0.55000000000000004"/>
    <row r="39292" x14ac:dyDescent="0.55000000000000004"/>
    <row r="39293" x14ac:dyDescent="0.55000000000000004"/>
    <row r="39294" x14ac:dyDescent="0.55000000000000004"/>
    <row r="39295" x14ac:dyDescent="0.55000000000000004"/>
    <row r="39296" x14ac:dyDescent="0.55000000000000004"/>
    <row r="39297" x14ac:dyDescent="0.55000000000000004"/>
    <row r="39298" x14ac:dyDescent="0.55000000000000004"/>
    <row r="39299" x14ac:dyDescent="0.55000000000000004"/>
    <row r="39300" x14ac:dyDescent="0.55000000000000004"/>
    <row r="39301" x14ac:dyDescent="0.55000000000000004"/>
    <row r="39302" x14ac:dyDescent="0.55000000000000004"/>
    <row r="39303" x14ac:dyDescent="0.55000000000000004"/>
    <row r="39304" x14ac:dyDescent="0.55000000000000004"/>
    <row r="39305" x14ac:dyDescent="0.55000000000000004"/>
    <row r="39306" x14ac:dyDescent="0.55000000000000004"/>
    <row r="39307" x14ac:dyDescent="0.55000000000000004"/>
    <row r="39308" x14ac:dyDescent="0.55000000000000004"/>
    <row r="39309" x14ac:dyDescent="0.55000000000000004"/>
    <row r="39310" x14ac:dyDescent="0.55000000000000004"/>
    <row r="39311" x14ac:dyDescent="0.55000000000000004"/>
    <row r="39312" x14ac:dyDescent="0.55000000000000004"/>
    <row r="39313" x14ac:dyDescent="0.55000000000000004"/>
    <row r="39314" x14ac:dyDescent="0.55000000000000004"/>
    <row r="39315" x14ac:dyDescent="0.55000000000000004"/>
    <row r="39316" x14ac:dyDescent="0.55000000000000004"/>
    <row r="39317" x14ac:dyDescent="0.55000000000000004"/>
    <row r="39318" x14ac:dyDescent="0.55000000000000004"/>
    <row r="39319" x14ac:dyDescent="0.55000000000000004"/>
    <row r="39320" x14ac:dyDescent="0.55000000000000004"/>
    <row r="39321" x14ac:dyDescent="0.55000000000000004"/>
    <row r="39322" x14ac:dyDescent="0.55000000000000004"/>
    <row r="39323" x14ac:dyDescent="0.55000000000000004"/>
    <row r="39324" x14ac:dyDescent="0.55000000000000004"/>
    <row r="39325" x14ac:dyDescent="0.55000000000000004"/>
    <row r="39326" x14ac:dyDescent="0.55000000000000004"/>
    <row r="39327" x14ac:dyDescent="0.55000000000000004"/>
    <row r="39328" x14ac:dyDescent="0.55000000000000004"/>
    <row r="39329" x14ac:dyDescent="0.55000000000000004"/>
    <row r="39330" x14ac:dyDescent="0.55000000000000004"/>
    <row r="39331" x14ac:dyDescent="0.55000000000000004"/>
    <row r="39332" x14ac:dyDescent="0.55000000000000004"/>
    <row r="39333" x14ac:dyDescent="0.55000000000000004"/>
    <row r="39334" x14ac:dyDescent="0.55000000000000004"/>
    <row r="39335" x14ac:dyDescent="0.55000000000000004"/>
    <row r="39336" x14ac:dyDescent="0.55000000000000004"/>
    <row r="39337" x14ac:dyDescent="0.55000000000000004"/>
    <row r="39338" x14ac:dyDescent="0.55000000000000004"/>
    <row r="39339" x14ac:dyDescent="0.55000000000000004"/>
    <row r="39340" x14ac:dyDescent="0.55000000000000004"/>
    <row r="39341" x14ac:dyDescent="0.55000000000000004"/>
    <row r="39342" x14ac:dyDescent="0.55000000000000004"/>
    <row r="39343" x14ac:dyDescent="0.55000000000000004"/>
    <row r="39344" x14ac:dyDescent="0.55000000000000004"/>
    <row r="39345" x14ac:dyDescent="0.55000000000000004"/>
    <row r="39346" x14ac:dyDescent="0.55000000000000004"/>
    <row r="39347" x14ac:dyDescent="0.55000000000000004"/>
    <row r="39348" x14ac:dyDescent="0.55000000000000004"/>
    <row r="39349" x14ac:dyDescent="0.55000000000000004"/>
    <row r="39350" x14ac:dyDescent="0.55000000000000004"/>
    <row r="39351" x14ac:dyDescent="0.55000000000000004"/>
    <row r="39352" x14ac:dyDescent="0.55000000000000004"/>
    <row r="39353" x14ac:dyDescent="0.55000000000000004"/>
    <row r="39354" x14ac:dyDescent="0.55000000000000004"/>
    <row r="39355" x14ac:dyDescent="0.55000000000000004"/>
    <row r="39356" x14ac:dyDescent="0.55000000000000004"/>
    <row r="39357" x14ac:dyDescent="0.55000000000000004"/>
    <row r="39358" x14ac:dyDescent="0.55000000000000004"/>
    <row r="39359" x14ac:dyDescent="0.55000000000000004"/>
    <row r="39360" x14ac:dyDescent="0.55000000000000004"/>
    <row r="39361" x14ac:dyDescent="0.55000000000000004"/>
    <row r="39362" x14ac:dyDescent="0.55000000000000004"/>
    <row r="39363" x14ac:dyDescent="0.55000000000000004"/>
    <row r="39364" x14ac:dyDescent="0.55000000000000004"/>
    <row r="39365" x14ac:dyDescent="0.55000000000000004"/>
    <row r="39366" x14ac:dyDescent="0.55000000000000004"/>
    <row r="39367" x14ac:dyDescent="0.55000000000000004"/>
    <row r="39368" x14ac:dyDescent="0.55000000000000004"/>
    <row r="39369" x14ac:dyDescent="0.55000000000000004"/>
    <row r="39370" x14ac:dyDescent="0.55000000000000004"/>
    <row r="39371" x14ac:dyDescent="0.55000000000000004"/>
    <row r="39372" x14ac:dyDescent="0.55000000000000004"/>
    <row r="39373" x14ac:dyDescent="0.55000000000000004"/>
    <row r="39374" x14ac:dyDescent="0.55000000000000004"/>
    <row r="39375" x14ac:dyDescent="0.55000000000000004"/>
    <row r="39376" x14ac:dyDescent="0.55000000000000004"/>
    <row r="39377" x14ac:dyDescent="0.55000000000000004"/>
    <row r="39378" x14ac:dyDescent="0.55000000000000004"/>
    <row r="39379" x14ac:dyDescent="0.55000000000000004"/>
    <row r="39380" x14ac:dyDescent="0.55000000000000004"/>
    <row r="39381" x14ac:dyDescent="0.55000000000000004"/>
    <row r="39382" x14ac:dyDescent="0.55000000000000004"/>
    <row r="39383" x14ac:dyDescent="0.55000000000000004"/>
    <row r="39384" x14ac:dyDescent="0.55000000000000004"/>
    <row r="39385" x14ac:dyDescent="0.55000000000000004"/>
    <row r="39386" x14ac:dyDescent="0.55000000000000004"/>
    <row r="39387" x14ac:dyDescent="0.55000000000000004"/>
    <row r="39388" x14ac:dyDescent="0.55000000000000004"/>
    <row r="39389" x14ac:dyDescent="0.55000000000000004"/>
    <row r="39390" x14ac:dyDescent="0.55000000000000004"/>
    <row r="39391" x14ac:dyDescent="0.55000000000000004"/>
    <row r="39392" x14ac:dyDescent="0.55000000000000004"/>
    <row r="39393" x14ac:dyDescent="0.55000000000000004"/>
    <row r="39394" x14ac:dyDescent="0.55000000000000004"/>
    <row r="39395" x14ac:dyDescent="0.55000000000000004"/>
    <row r="39396" x14ac:dyDescent="0.55000000000000004"/>
    <row r="39397" x14ac:dyDescent="0.55000000000000004"/>
    <row r="39398" x14ac:dyDescent="0.55000000000000004"/>
    <row r="39399" x14ac:dyDescent="0.55000000000000004"/>
    <row r="39400" x14ac:dyDescent="0.55000000000000004"/>
    <row r="39401" x14ac:dyDescent="0.55000000000000004"/>
    <row r="39402" x14ac:dyDescent="0.55000000000000004"/>
    <row r="39403" x14ac:dyDescent="0.55000000000000004"/>
    <row r="39404" x14ac:dyDescent="0.55000000000000004"/>
    <row r="39405" x14ac:dyDescent="0.55000000000000004"/>
    <row r="39406" x14ac:dyDescent="0.55000000000000004"/>
    <row r="39407" x14ac:dyDescent="0.55000000000000004"/>
    <row r="39408" x14ac:dyDescent="0.55000000000000004"/>
    <row r="39409" x14ac:dyDescent="0.55000000000000004"/>
    <row r="39410" x14ac:dyDescent="0.55000000000000004"/>
    <row r="39411" x14ac:dyDescent="0.55000000000000004"/>
    <row r="39412" x14ac:dyDescent="0.55000000000000004"/>
    <row r="39413" x14ac:dyDescent="0.55000000000000004"/>
    <row r="39414" x14ac:dyDescent="0.55000000000000004"/>
    <row r="39415" x14ac:dyDescent="0.55000000000000004"/>
    <row r="39416" x14ac:dyDescent="0.55000000000000004"/>
    <row r="39417" x14ac:dyDescent="0.55000000000000004"/>
    <row r="39418" x14ac:dyDescent="0.55000000000000004"/>
    <row r="39419" x14ac:dyDescent="0.55000000000000004"/>
    <row r="39420" x14ac:dyDescent="0.55000000000000004"/>
    <row r="39421" x14ac:dyDescent="0.55000000000000004"/>
    <row r="39422" x14ac:dyDescent="0.55000000000000004"/>
    <row r="39423" x14ac:dyDescent="0.55000000000000004"/>
    <row r="39424" x14ac:dyDescent="0.55000000000000004"/>
    <row r="39425" x14ac:dyDescent="0.55000000000000004"/>
    <row r="39426" x14ac:dyDescent="0.55000000000000004"/>
    <row r="39427" x14ac:dyDescent="0.55000000000000004"/>
    <row r="39428" x14ac:dyDescent="0.55000000000000004"/>
    <row r="39429" x14ac:dyDescent="0.55000000000000004"/>
    <row r="39430" x14ac:dyDescent="0.55000000000000004"/>
    <row r="39431" x14ac:dyDescent="0.55000000000000004"/>
    <row r="39432" x14ac:dyDescent="0.55000000000000004"/>
    <row r="39433" x14ac:dyDescent="0.55000000000000004"/>
    <row r="39434" x14ac:dyDescent="0.55000000000000004"/>
    <row r="39435" x14ac:dyDescent="0.55000000000000004"/>
    <row r="39436" x14ac:dyDescent="0.55000000000000004"/>
    <row r="39437" x14ac:dyDescent="0.55000000000000004"/>
    <row r="39438" x14ac:dyDescent="0.55000000000000004"/>
    <row r="39439" x14ac:dyDescent="0.55000000000000004"/>
    <row r="39440" x14ac:dyDescent="0.55000000000000004"/>
    <row r="39441" x14ac:dyDescent="0.55000000000000004"/>
    <row r="39442" x14ac:dyDescent="0.55000000000000004"/>
    <row r="39443" x14ac:dyDescent="0.55000000000000004"/>
    <row r="39444" x14ac:dyDescent="0.55000000000000004"/>
    <row r="39445" x14ac:dyDescent="0.55000000000000004"/>
    <row r="39446" x14ac:dyDescent="0.55000000000000004"/>
    <row r="39447" x14ac:dyDescent="0.55000000000000004"/>
    <row r="39448" x14ac:dyDescent="0.55000000000000004"/>
    <row r="39449" x14ac:dyDescent="0.55000000000000004"/>
    <row r="39450" x14ac:dyDescent="0.55000000000000004"/>
    <row r="39451" x14ac:dyDescent="0.55000000000000004"/>
    <row r="39452" x14ac:dyDescent="0.55000000000000004"/>
    <row r="39453" x14ac:dyDescent="0.55000000000000004"/>
    <row r="39454" x14ac:dyDescent="0.55000000000000004"/>
    <row r="39455" x14ac:dyDescent="0.55000000000000004"/>
    <row r="39456" x14ac:dyDescent="0.55000000000000004"/>
    <row r="39457" x14ac:dyDescent="0.55000000000000004"/>
    <row r="39458" x14ac:dyDescent="0.55000000000000004"/>
    <row r="39459" x14ac:dyDescent="0.55000000000000004"/>
    <row r="39460" x14ac:dyDescent="0.55000000000000004"/>
    <row r="39461" x14ac:dyDescent="0.55000000000000004"/>
    <row r="39462" x14ac:dyDescent="0.55000000000000004"/>
    <row r="39463" x14ac:dyDescent="0.55000000000000004"/>
    <row r="39464" x14ac:dyDescent="0.55000000000000004"/>
    <row r="39465" x14ac:dyDescent="0.55000000000000004"/>
    <row r="39466" x14ac:dyDescent="0.55000000000000004"/>
    <row r="39467" x14ac:dyDescent="0.55000000000000004"/>
    <row r="39468" x14ac:dyDescent="0.55000000000000004"/>
    <row r="39469" x14ac:dyDescent="0.55000000000000004"/>
    <row r="39470" x14ac:dyDescent="0.55000000000000004"/>
    <row r="39471" x14ac:dyDescent="0.55000000000000004"/>
    <row r="39472" x14ac:dyDescent="0.55000000000000004"/>
    <row r="39473" x14ac:dyDescent="0.55000000000000004"/>
    <row r="39474" x14ac:dyDescent="0.55000000000000004"/>
    <row r="39475" x14ac:dyDescent="0.55000000000000004"/>
    <row r="39476" x14ac:dyDescent="0.55000000000000004"/>
    <row r="39477" x14ac:dyDescent="0.55000000000000004"/>
    <row r="39478" x14ac:dyDescent="0.55000000000000004"/>
    <row r="39479" x14ac:dyDescent="0.55000000000000004"/>
    <row r="39480" x14ac:dyDescent="0.55000000000000004"/>
    <row r="39481" x14ac:dyDescent="0.55000000000000004"/>
    <row r="39482" x14ac:dyDescent="0.55000000000000004"/>
    <row r="39483" x14ac:dyDescent="0.55000000000000004"/>
    <row r="39484" x14ac:dyDescent="0.55000000000000004"/>
    <row r="39485" x14ac:dyDescent="0.55000000000000004"/>
    <row r="39486" x14ac:dyDescent="0.55000000000000004"/>
    <row r="39487" x14ac:dyDescent="0.55000000000000004"/>
    <row r="39488" x14ac:dyDescent="0.55000000000000004"/>
    <row r="39489" x14ac:dyDescent="0.55000000000000004"/>
    <row r="39490" x14ac:dyDescent="0.55000000000000004"/>
    <row r="39491" x14ac:dyDescent="0.55000000000000004"/>
    <row r="39492" x14ac:dyDescent="0.55000000000000004"/>
    <row r="39493" x14ac:dyDescent="0.55000000000000004"/>
    <row r="39494" x14ac:dyDescent="0.55000000000000004"/>
    <row r="39495" x14ac:dyDescent="0.55000000000000004"/>
    <row r="39496" x14ac:dyDescent="0.55000000000000004"/>
    <row r="39497" x14ac:dyDescent="0.55000000000000004"/>
    <row r="39498" x14ac:dyDescent="0.55000000000000004"/>
    <row r="39499" x14ac:dyDescent="0.55000000000000004"/>
    <row r="39500" x14ac:dyDescent="0.55000000000000004"/>
    <row r="39501" x14ac:dyDescent="0.55000000000000004"/>
    <row r="39502" x14ac:dyDescent="0.55000000000000004"/>
    <row r="39503" x14ac:dyDescent="0.55000000000000004"/>
    <row r="39504" x14ac:dyDescent="0.55000000000000004"/>
    <row r="39505" x14ac:dyDescent="0.55000000000000004"/>
    <row r="39506" x14ac:dyDescent="0.55000000000000004"/>
    <row r="39507" x14ac:dyDescent="0.55000000000000004"/>
    <row r="39508" x14ac:dyDescent="0.55000000000000004"/>
    <row r="39509" x14ac:dyDescent="0.55000000000000004"/>
    <row r="39510" x14ac:dyDescent="0.55000000000000004"/>
    <row r="39511" x14ac:dyDescent="0.55000000000000004"/>
    <row r="39512" x14ac:dyDescent="0.55000000000000004"/>
    <row r="39513" x14ac:dyDescent="0.55000000000000004"/>
    <row r="39514" x14ac:dyDescent="0.55000000000000004"/>
    <row r="39515" x14ac:dyDescent="0.55000000000000004"/>
    <row r="39516" x14ac:dyDescent="0.55000000000000004"/>
    <row r="39517" x14ac:dyDescent="0.55000000000000004"/>
    <row r="39518" x14ac:dyDescent="0.55000000000000004"/>
    <row r="39519" x14ac:dyDescent="0.55000000000000004"/>
    <row r="39520" x14ac:dyDescent="0.55000000000000004"/>
    <row r="39521" x14ac:dyDescent="0.55000000000000004"/>
    <row r="39522" x14ac:dyDescent="0.55000000000000004"/>
    <row r="39523" x14ac:dyDescent="0.55000000000000004"/>
    <row r="39524" x14ac:dyDescent="0.55000000000000004"/>
    <row r="39525" x14ac:dyDescent="0.55000000000000004"/>
    <row r="39526" x14ac:dyDescent="0.55000000000000004"/>
    <row r="39527" x14ac:dyDescent="0.55000000000000004"/>
    <row r="39528" x14ac:dyDescent="0.55000000000000004"/>
    <row r="39529" x14ac:dyDescent="0.55000000000000004"/>
    <row r="39530" x14ac:dyDescent="0.55000000000000004"/>
    <row r="39531" x14ac:dyDescent="0.55000000000000004"/>
    <row r="39532" x14ac:dyDescent="0.55000000000000004"/>
    <row r="39533" x14ac:dyDescent="0.55000000000000004"/>
    <row r="39534" x14ac:dyDescent="0.55000000000000004"/>
    <row r="39535" x14ac:dyDescent="0.55000000000000004"/>
    <row r="39536" x14ac:dyDescent="0.55000000000000004"/>
    <row r="39537" x14ac:dyDescent="0.55000000000000004"/>
    <row r="39538" x14ac:dyDescent="0.55000000000000004"/>
    <row r="39539" x14ac:dyDescent="0.55000000000000004"/>
    <row r="39540" x14ac:dyDescent="0.55000000000000004"/>
    <row r="39541" x14ac:dyDescent="0.55000000000000004"/>
    <row r="39542" x14ac:dyDescent="0.55000000000000004"/>
    <row r="39543" x14ac:dyDescent="0.55000000000000004"/>
    <row r="39544" x14ac:dyDescent="0.55000000000000004"/>
    <row r="39545" x14ac:dyDescent="0.55000000000000004"/>
    <row r="39546" x14ac:dyDescent="0.55000000000000004"/>
    <row r="39547" x14ac:dyDescent="0.55000000000000004"/>
    <row r="39548" x14ac:dyDescent="0.55000000000000004"/>
    <row r="39549" x14ac:dyDescent="0.55000000000000004"/>
    <row r="39550" x14ac:dyDescent="0.55000000000000004"/>
    <row r="39551" x14ac:dyDescent="0.55000000000000004"/>
    <row r="39552" x14ac:dyDescent="0.55000000000000004"/>
    <row r="39553" x14ac:dyDescent="0.55000000000000004"/>
    <row r="39554" x14ac:dyDescent="0.55000000000000004"/>
    <row r="39555" x14ac:dyDescent="0.55000000000000004"/>
    <row r="39556" x14ac:dyDescent="0.55000000000000004"/>
    <row r="39557" x14ac:dyDescent="0.55000000000000004"/>
    <row r="39558" x14ac:dyDescent="0.55000000000000004"/>
    <row r="39559" x14ac:dyDescent="0.55000000000000004"/>
    <row r="39560" x14ac:dyDescent="0.55000000000000004"/>
    <row r="39561" x14ac:dyDescent="0.55000000000000004"/>
    <row r="39562" x14ac:dyDescent="0.55000000000000004"/>
    <row r="39563" x14ac:dyDescent="0.55000000000000004"/>
    <row r="39564" x14ac:dyDescent="0.55000000000000004"/>
    <row r="39565" x14ac:dyDescent="0.55000000000000004"/>
    <row r="39566" x14ac:dyDescent="0.55000000000000004"/>
    <row r="39567" x14ac:dyDescent="0.55000000000000004"/>
    <row r="39568" x14ac:dyDescent="0.55000000000000004"/>
    <row r="39569" x14ac:dyDescent="0.55000000000000004"/>
    <row r="39570" x14ac:dyDescent="0.55000000000000004"/>
    <row r="39571" x14ac:dyDescent="0.55000000000000004"/>
    <row r="39572" x14ac:dyDescent="0.55000000000000004"/>
    <row r="39573" x14ac:dyDescent="0.55000000000000004"/>
    <row r="39574" x14ac:dyDescent="0.55000000000000004"/>
    <row r="39575" x14ac:dyDescent="0.55000000000000004"/>
    <row r="39576" x14ac:dyDescent="0.55000000000000004"/>
    <row r="39577" x14ac:dyDescent="0.55000000000000004"/>
    <row r="39578" x14ac:dyDescent="0.55000000000000004"/>
    <row r="39579" x14ac:dyDescent="0.55000000000000004"/>
    <row r="39580" x14ac:dyDescent="0.55000000000000004"/>
    <row r="39581" x14ac:dyDescent="0.55000000000000004"/>
    <row r="39582" x14ac:dyDescent="0.55000000000000004"/>
    <row r="39583" x14ac:dyDescent="0.55000000000000004"/>
    <row r="39584" x14ac:dyDescent="0.55000000000000004"/>
    <row r="39585" x14ac:dyDescent="0.55000000000000004"/>
    <row r="39586" x14ac:dyDescent="0.55000000000000004"/>
    <row r="39587" x14ac:dyDescent="0.55000000000000004"/>
    <row r="39588" x14ac:dyDescent="0.55000000000000004"/>
    <row r="39589" x14ac:dyDescent="0.55000000000000004"/>
    <row r="39590" x14ac:dyDescent="0.55000000000000004"/>
    <row r="39591" x14ac:dyDescent="0.55000000000000004"/>
    <row r="39592" x14ac:dyDescent="0.55000000000000004"/>
    <row r="39593" x14ac:dyDescent="0.55000000000000004"/>
    <row r="39594" x14ac:dyDescent="0.55000000000000004"/>
    <row r="39595" x14ac:dyDescent="0.55000000000000004"/>
    <row r="39596" x14ac:dyDescent="0.55000000000000004"/>
    <row r="39597" x14ac:dyDescent="0.55000000000000004"/>
    <row r="39598" x14ac:dyDescent="0.55000000000000004"/>
    <row r="39599" x14ac:dyDescent="0.55000000000000004"/>
    <row r="39600" x14ac:dyDescent="0.55000000000000004"/>
    <row r="39601" x14ac:dyDescent="0.55000000000000004"/>
    <row r="39602" x14ac:dyDescent="0.55000000000000004"/>
    <row r="39603" x14ac:dyDescent="0.55000000000000004"/>
    <row r="39604" x14ac:dyDescent="0.55000000000000004"/>
    <row r="39605" x14ac:dyDescent="0.55000000000000004"/>
    <row r="39606" x14ac:dyDescent="0.55000000000000004"/>
    <row r="39607" x14ac:dyDescent="0.55000000000000004"/>
    <row r="39608" x14ac:dyDescent="0.55000000000000004"/>
    <row r="39609" x14ac:dyDescent="0.55000000000000004"/>
    <row r="39610" x14ac:dyDescent="0.55000000000000004"/>
    <row r="39611" x14ac:dyDescent="0.55000000000000004"/>
    <row r="39612" x14ac:dyDescent="0.55000000000000004"/>
    <row r="39613" x14ac:dyDescent="0.55000000000000004"/>
    <row r="39614" x14ac:dyDescent="0.55000000000000004"/>
    <row r="39615" x14ac:dyDescent="0.55000000000000004"/>
    <row r="39616" x14ac:dyDescent="0.55000000000000004"/>
    <row r="39617" x14ac:dyDescent="0.55000000000000004"/>
    <row r="39618" x14ac:dyDescent="0.55000000000000004"/>
    <row r="39619" x14ac:dyDescent="0.55000000000000004"/>
    <row r="39620" x14ac:dyDescent="0.55000000000000004"/>
    <row r="39621" x14ac:dyDescent="0.55000000000000004"/>
    <row r="39622" x14ac:dyDescent="0.55000000000000004"/>
    <row r="39623" x14ac:dyDescent="0.55000000000000004"/>
    <row r="39624" x14ac:dyDescent="0.55000000000000004"/>
    <row r="39625" x14ac:dyDescent="0.55000000000000004"/>
    <row r="39626" x14ac:dyDescent="0.55000000000000004"/>
    <row r="39627" x14ac:dyDescent="0.55000000000000004"/>
    <row r="39628" x14ac:dyDescent="0.55000000000000004"/>
    <row r="39629" x14ac:dyDescent="0.55000000000000004"/>
    <row r="39630" x14ac:dyDescent="0.55000000000000004"/>
    <row r="39631" x14ac:dyDescent="0.55000000000000004"/>
    <row r="39632" x14ac:dyDescent="0.55000000000000004"/>
    <row r="39633" x14ac:dyDescent="0.55000000000000004"/>
    <row r="39634" x14ac:dyDescent="0.55000000000000004"/>
    <row r="39635" x14ac:dyDescent="0.55000000000000004"/>
    <row r="39636" x14ac:dyDescent="0.55000000000000004"/>
    <row r="39637" x14ac:dyDescent="0.55000000000000004"/>
    <row r="39638" x14ac:dyDescent="0.55000000000000004"/>
    <row r="39639" x14ac:dyDescent="0.55000000000000004"/>
    <row r="39640" x14ac:dyDescent="0.55000000000000004"/>
    <row r="39641" x14ac:dyDescent="0.55000000000000004"/>
    <row r="39642" x14ac:dyDescent="0.55000000000000004"/>
    <row r="39643" x14ac:dyDescent="0.55000000000000004"/>
    <row r="39644" x14ac:dyDescent="0.55000000000000004"/>
    <row r="39645" x14ac:dyDescent="0.55000000000000004"/>
    <row r="39646" x14ac:dyDescent="0.55000000000000004"/>
    <row r="39647" x14ac:dyDescent="0.55000000000000004"/>
    <row r="39648" x14ac:dyDescent="0.55000000000000004"/>
    <row r="39649" x14ac:dyDescent="0.55000000000000004"/>
    <row r="39650" x14ac:dyDescent="0.55000000000000004"/>
    <row r="39651" x14ac:dyDescent="0.55000000000000004"/>
    <row r="39652" x14ac:dyDescent="0.55000000000000004"/>
    <row r="39653" x14ac:dyDescent="0.55000000000000004"/>
    <row r="39654" x14ac:dyDescent="0.55000000000000004"/>
    <row r="39655" x14ac:dyDescent="0.55000000000000004"/>
    <row r="39656" x14ac:dyDescent="0.55000000000000004"/>
    <row r="39657" x14ac:dyDescent="0.55000000000000004"/>
    <row r="39658" x14ac:dyDescent="0.55000000000000004"/>
    <row r="39659" x14ac:dyDescent="0.55000000000000004"/>
    <row r="39660" x14ac:dyDescent="0.55000000000000004"/>
    <row r="39661" x14ac:dyDescent="0.55000000000000004"/>
    <row r="39662" x14ac:dyDescent="0.55000000000000004"/>
    <row r="39663" x14ac:dyDescent="0.55000000000000004"/>
    <row r="39664" x14ac:dyDescent="0.55000000000000004"/>
    <row r="39665" x14ac:dyDescent="0.55000000000000004"/>
    <row r="39666" x14ac:dyDescent="0.55000000000000004"/>
    <row r="39667" x14ac:dyDescent="0.55000000000000004"/>
    <row r="39668" x14ac:dyDescent="0.55000000000000004"/>
    <row r="39669" x14ac:dyDescent="0.55000000000000004"/>
    <row r="39670" x14ac:dyDescent="0.55000000000000004"/>
    <row r="39671" x14ac:dyDescent="0.55000000000000004"/>
    <row r="39672" x14ac:dyDescent="0.55000000000000004"/>
    <row r="39673" x14ac:dyDescent="0.55000000000000004"/>
    <row r="39674" x14ac:dyDescent="0.55000000000000004"/>
    <row r="39675" x14ac:dyDescent="0.55000000000000004"/>
    <row r="39676" x14ac:dyDescent="0.55000000000000004"/>
    <row r="39677" x14ac:dyDescent="0.55000000000000004"/>
    <row r="39678" x14ac:dyDescent="0.55000000000000004"/>
    <row r="39679" x14ac:dyDescent="0.55000000000000004"/>
    <row r="39680" x14ac:dyDescent="0.55000000000000004"/>
    <row r="39681" x14ac:dyDescent="0.55000000000000004"/>
    <row r="39682" x14ac:dyDescent="0.55000000000000004"/>
    <row r="39683" x14ac:dyDescent="0.55000000000000004"/>
    <row r="39684" x14ac:dyDescent="0.55000000000000004"/>
    <row r="39685" x14ac:dyDescent="0.55000000000000004"/>
    <row r="39686" x14ac:dyDescent="0.55000000000000004"/>
    <row r="39687" x14ac:dyDescent="0.55000000000000004"/>
    <row r="39688" x14ac:dyDescent="0.55000000000000004"/>
    <row r="39689" x14ac:dyDescent="0.55000000000000004"/>
    <row r="39690" x14ac:dyDescent="0.55000000000000004"/>
    <row r="39691" x14ac:dyDescent="0.55000000000000004"/>
    <row r="39692" x14ac:dyDescent="0.55000000000000004"/>
    <row r="39693" x14ac:dyDescent="0.55000000000000004"/>
    <row r="39694" x14ac:dyDescent="0.55000000000000004"/>
    <row r="39695" x14ac:dyDescent="0.55000000000000004"/>
    <row r="39696" x14ac:dyDescent="0.55000000000000004"/>
    <row r="39697" x14ac:dyDescent="0.55000000000000004"/>
    <row r="39698" x14ac:dyDescent="0.55000000000000004"/>
    <row r="39699" x14ac:dyDescent="0.55000000000000004"/>
    <row r="39700" x14ac:dyDescent="0.55000000000000004"/>
    <row r="39701" x14ac:dyDescent="0.55000000000000004"/>
    <row r="39702" x14ac:dyDescent="0.55000000000000004"/>
    <row r="39703" x14ac:dyDescent="0.55000000000000004"/>
    <row r="39704" x14ac:dyDescent="0.55000000000000004"/>
    <row r="39705" x14ac:dyDescent="0.55000000000000004"/>
    <row r="39706" x14ac:dyDescent="0.55000000000000004"/>
    <row r="39707" x14ac:dyDescent="0.55000000000000004"/>
    <row r="39708" x14ac:dyDescent="0.55000000000000004"/>
    <row r="39709" x14ac:dyDescent="0.55000000000000004"/>
    <row r="39710" x14ac:dyDescent="0.55000000000000004"/>
    <row r="39711" x14ac:dyDescent="0.55000000000000004"/>
    <row r="39712" x14ac:dyDescent="0.55000000000000004"/>
    <row r="39713" x14ac:dyDescent="0.55000000000000004"/>
    <row r="39714" x14ac:dyDescent="0.55000000000000004"/>
    <row r="39715" x14ac:dyDescent="0.55000000000000004"/>
    <row r="39716" x14ac:dyDescent="0.55000000000000004"/>
    <row r="39717" x14ac:dyDescent="0.55000000000000004"/>
    <row r="39718" x14ac:dyDescent="0.55000000000000004"/>
    <row r="39719" x14ac:dyDescent="0.55000000000000004"/>
    <row r="39720" x14ac:dyDescent="0.55000000000000004"/>
    <row r="39721" x14ac:dyDescent="0.55000000000000004"/>
    <row r="39722" x14ac:dyDescent="0.55000000000000004"/>
    <row r="39723" x14ac:dyDescent="0.55000000000000004"/>
    <row r="39724" x14ac:dyDescent="0.55000000000000004"/>
    <row r="39725" x14ac:dyDescent="0.55000000000000004"/>
    <row r="39726" x14ac:dyDescent="0.55000000000000004"/>
    <row r="39727" x14ac:dyDescent="0.55000000000000004"/>
    <row r="39728" x14ac:dyDescent="0.55000000000000004"/>
    <row r="39729" x14ac:dyDescent="0.55000000000000004"/>
    <row r="39730" x14ac:dyDescent="0.55000000000000004"/>
    <row r="39731" x14ac:dyDescent="0.55000000000000004"/>
    <row r="39732" x14ac:dyDescent="0.55000000000000004"/>
    <row r="39733" x14ac:dyDescent="0.55000000000000004"/>
    <row r="39734" x14ac:dyDescent="0.55000000000000004"/>
    <row r="39735" x14ac:dyDescent="0.55000000000000004"/>
    <row r="39736" x14ac:dyDescent="0.55000000000000004"/>
    <row r="39737" x14ac:dyDescent="0.55000000000000004"/>
    <row r="39738" x14ac:dyDescent="0.55000000000000004"/>
    <row r="39739" x14ac:dyDescent="0.55000000000000004"/>
    <row r="39740" x14ac:dyDescent="0.55000000000000004"/>
    <row r="39741" x14ac:dyDescent="0.55000000000000004"/>
    <row r="39742" x14ac:dyDescent="0.55000000000000004"/>
    <row r="39743" x14ac:dyDescent="0.55000000000000004"/>
    <row r="39744" x14ac:dyDescent="0.55000000000000004"/>
    <row r="39745" x14ac:dyDescent="0.55000000000000004"/>
    <row r="39746" x14ac:dyDescent="0.55000000000000004"/>
    <row r="39747" x14ac:dyDescent="0.55000000000000004"/>
    <row r="39748" x14ac:dyDescent="0.55000000000000004"/>
    <row r="39749" x14ac:dyDescent="0.55000000000000004"/>
    <row r="39750" x14ac:dyDescent="0.55000000000000004"/>
    <row r="39751" x14ac:dyDescent="0.55000000000000004"/>
    <row r="39752" x14ac:dyDescent="0.55000000000000004"/>
    <row r="39753" x14ac:dyDescent="0.55000000000000004"/>
    <row r="39754" x14ac:dyDescent="0.55000000000000004"/>
    <row r="39755" x14ac:dyDescent="0.55000000000000004"/>
    <row r="39756" x14ac:dyDescent="0.55000000000000004"/>
    <row r="39757" x14ac:dyDescent="0.55000000000000004"/>
    <row r="39758" x14ac:dyDescent="0.55000000000000004"/>
    <row r="39759" x14ac:dyDescent="0.55000000000000004"/>
    <row r="39760" x14ac:dyDescent="0.55000000000000004"/>
    <row r="39761" x14ac:dyDescent="0.55000000000000004"/>
    <row r="39762" x14ac:dyDescent="0.55000000000000004"/>
    <row r="39763" x14ac:dyDescent="0.55000000000000004"/>
    <row r="39764" x14ac:dyDescent="0.55000000000000004"/>
    <row r="39765" x14ac:dyDescent="0.55000000000000004"/>
    <row r="39766" x14ac:dyDescent="0.55000000000000004"/>
    <row r="39767" x14ac:dyDescent="0.55000000000000004"/>
    <row r="39768" x14ac:dyDescent="0.55000000000000004"/>
    <row r="39769" x14ac:dyDescent="0.55000000000000004"/>
    <row r="39770" x14ac:dyDescent="0.55000000000000004"/>
    <row r="39771" x14ac:dyDescent="0.55000000000000004"/>
    <row r="39772" x14ac:dyDescent="0.55000000000000004"/>
    <row r="39773" x14ac:dyDescent="0.55000000000000004"/>
    <row r="39774" x14ac:dyDescent="0.55000000000000004"/>
    <row r="39775" x14ac:dyDescent="0.55000000000000004"/>
    <row r="39776" x14ac:dyDescent="0.55000000000000004"/>
    <row r="39777" x14ac:dyDescent="0.55000000000000004"/>
    <row r="39778" x14ac:dyDescent="0.55000000000000004"/>
    <row r="39779" x14ac:dyDescent="0.55000000000000004"/>
    <row r="39780" x14ac:dyDescent="0.55000000000000004"/>
    <row r="39781" x14ac:dyDescent="0.55000000000000004"/>
    <row r="39782" x14ac:dyDescent="0.55000000000000004"/>
    <row r="39783" x14ac:dyDescent="0.55000000000000004"/>
    <row r="39784" x14ac:dyDescent="0.55000000000000004"/>
    <row r="39785" x14ac:dyDescent="0.55000000000000004"/>
    <row r="39786" x14ac:dyDescent="0.55000000000000004"/>
    <row r="39787" x14ac:dyDescent="0.55000000000000004"/>
    <row r="39788" x14ac:dyDescent="0.55000000000000004"/>
    <row r="39789" x14ac:dyDescent="0.55000000000000004"/>
    <row r="39790" x14ac:dyDescent="0.55000000000000004"/>
    <row r="39791" x14ac:dyDescent="0.55000000000000004"/>
    <row r="39792" x14ac:dyDescent="0.55000000000000004"/>
    <row r="39793" x14ac:dyDescent="0.55000000000000004"/>
    <row r="39794" x14ac:dyDescent="0.55000000000000004"/>
    <row r="39795" x14ac:dyDescent="0.55000000000000004"/>
    <row r="39796" x14ac:dyDescent="0.55000000000000004"/>
    <row r="39797" x14ac:dyDescent="0.55000000000000004"/>
    <row r="39798" x14ac:dyDescent="0.55000000000000004"/>
    <row r="39799" x14ac:dyDescent="0.55000000000000004"/>
    <row r="39800" x14ac:dyDescent="0.55000000000000004"/>
    <row r="39801" x14ac:dyDescent="0.55000000000000004"/>
    <row r="39802" x14ac:dyDescent="0.55000000000000004"/>
    <row r="39803" x14ac:dyDescent="0.55000000000000004"/>
    <row r="39804" x14ac:dyDescent="0.55000000000000004"/>
    <row r="39805" x14ac:dyDescent="0.55000000000000004"/>
    <row r="39806" x14ac:dyDescent="0.55000000000000004"/>
    <row r="39807" x14ac:dyDescent="0.55000000000000004"/>
    <row r="39808" x14ac:dyDescent="0.55000000000000004"/>
    <row r="39809" x14ac:dyDescent="0.55000000000000004"/>
    <row r="39810" x14ac:dyDescent="0.55000000000000004"/>
    <row r="39811" x14ac:dyDescent="0.55000000000000004"/>
    <row r="39812" x14ac:dyDescent="0.55000000000000004"/>
    <row r="39813" x14ac:dyDescent="0.55000000000000004"/>
    <row r="39814" x14ac:dyDescent="0.55000000000000004"/>
    <row r="39815" x14ac:dyDescent="0.55000000000000004"/>
    <row r="39816" x14ac:dyDescent="0.55000000000000004"/>
    <row r="39817" x14ac:dyDescent="0.55000000000000004"/>
    <row r="39818" x14ac:dyDescent="0.55000000000000004"/>
    <row r="39819" x14ac:dyDescent="0.55000000000000004"/>
    <row r="39820" x14ac:dyDescent="0.55000000000000004"/>
    <row r="39821" x14ac:dyDescent="0.55000000000000004"/>
    <row r="39822" x14ac:dyDescent="0.55000000000000004"/>
    <row r="39823" x14ac:dyDescent="0.55000000000000004"/>
    <row r="39824" x14ac:dyDescent="0.55000000000000004"/>
    <row r="39825" x14ac:dyDescent="0.55000000000000004"/>
    <row r="39826" x14ac:dyDescent="0.55000000000000004"/>
    <row r="39827" x14ac:dyDescent="0.55000000000000004"/>
    <row r="39828" x14ac:dyDescent="0.55000000000000004"/>
    <row r="39829" x14ac:dyDescent="0.55000000000000004"/>
    <row r="39830" x14ac:dyDescent="0.55000000000000004"/>
    <row r="39831" x14ac:dyDescent="0.55000000000000004"/>
    <row r="39832" x14ac:dyDescent="0.55000000000000004"/>
    <row r="39833" x14ac:dyDescent="0.55000000000000004"/>
    <row r="39834" x14ac:dyDescent="0.55000000000000004"/>
    <row r="39835" x14ac:dyDescent="0.55000000000000004"/>
    <row r="39836" x14ac:dyDescent="0.55000000000000004"/>
    <row r="39837" x14ac:dyDescent="0.55000000000000004"/>
    <row r="39838" x14ac:dyDescent="0.55000000000000004"/>
    <row r="39839" x14ac:dyDescent="0.55000000000000004"/>
    <row r="39840" x14ac:dyDescent="0.55000000000000004"/>
    <row r="39841" x14ac:dyDescent="0.55000000000000004"/>
    <row r="39842" x14ac:dyDescent="0.55000000000000004"/>
    <row r="39843" x14ac:dyDescent="0.55000000000000004"/>
    <row r="39844" x14ac:dyDescent="0.55000000000000004"/>
    <row r="39845" x14ac:dyDescent="0.55000000000000004"/>
    <row r="39846" x14ac:dyDescent="0.55000000000000004"/>
    <row r="39847" x14ac:dyDescent="0.55000000000000004"/>
    <row r="39848" x14ac:dyDescent="0.55000000000000004"/>
    <row r="39849" x14ac:dyDescent="0.55000000000000004"/>
    <row r="39850" x14ac:dyDescent="0.55000000000000004"/>
    <row r="39851" x14ac:dyDescent="0.55000000000000004"/>
    <row r="39852" x14ac:dyDescent="0.55000000000000004"/>
    <row r="39853" x14ac:dyDescent="0.55000000000000004"/>
    <row r="39854" x14ac:dyDescent="0.55000000000000004"/>
    <row r="39855" x14ac:dyDescent="0.55000000000000004"/>
    <row r="39856" x14ac:dyDescent="0.55000000000000004"/>
    <row r="39857" x14ac:dyDescent="0.55000000000000004"/>
    <row r="39858" x14ac:dyDescent="0.55000000000000004"/>
    <row r="39859" x14ac:dyDescent="0.55000000000000004"/>
    <row r="39860" x14ac:dyDescent="0.55000000000000004"/>
    <row r="39861" x14ac:dyDescent="0.55000000000000004"/>
    <row r="39862" x14ac:dyDescent="0.55000000000000004"/>
    <row r="39863" x14ac:dyDescent="0.55000000000000004"/>
    <row r="39864" x14ac:dyDescent="0.55000000000000004"/>
    <row r="39865" x14ac:dyDescent="0.55000000000000004"/>
    <row r="39866" x14ac:dyDescent="0.55000000000000004"/>
    <row r="39867" x14ac:dyDescent="0.55000000000000004"/>
    <row r="39868" x14ac:dyDescent="0.55000000000000004"/>
    <row r="39869" x14ac:dyDescent="0.55000000000000004"/>
    <row r="39870" x14ac:dyDescent="0.55000000000000004"/>
    <row r="39871" x14ac:dyDescent="0.55000000000000004"/>
    <row r="39872" x14ac:dyDescent="0.55000000000000004"/>
    <row r="39873" x14ac:dyDescent="0.55000000000000004"/>
    <row r="39874" x14ac:dyDescent="0.55000000000000004"/>
    <row r="39875" x14ac:dyDescent="0.55000000000000004"/>
    <row r="39876" x14ac:dyDescent="0.55000000000000004"/>
    <row r="39877" x14ac:dyDescent="0.55000000000000004"/>
    <row r="39878" x14ac:dyDescent="0.55000000000000004"/>
    <row r="39879" x14ac:dyDescent="0.55000000000000004"/>
    <row r="39880" x14ac:dyDescent="0.55000000000000004"/>
    <row r="39881" x14ac:dyDescent="0.55000000000000004"/>
    <row r="39882" x14ac:dyDescent="0.55000000000000004"/>
    <row r="39883" x14ac:dyDescent="0.55000000000000004"/>
    <row r="39884" x14ac:dyDescent="0.55000000000000004"/>
    <row r="39885" x14ac:dyDescent="0.55000000000000004"/>
    <row r="39886" x14ac:dyDescent="0.55000000000000004"/>
    <row r="39887" x14ac:dyDescent="0.55000000000000004"/>
    <row r="39888" x14ac:dyDescent="0.55000000000000004"/>
    <row r="39889" x14ac:dyDescent="0.55000000000000004"/>
    <row r="39890" x14ac:dyDescent="0.55000000000000004"/>
    <row r="39891" x14ac:dyDescent="0.55000000000000004"/>
    <row r="39892" x14ac:dyDescent="0.55000000000000004"/>
    <row r="39893" x14ac:dyDescent="0.55000000000000004"/>
    <row r="39894" x14ac:dyDescent="0.55000000000000004"/>
    <row r="39895" x14ac:dyDescent="0.55000000000000004"/>
    <row r="39896" x14ac:dyDescent="0.55000000000000004"/>
    <row r="39897" x14ac:dyDescent="0.55000000000000004"/>
    <row r="39898" x14ac:dyDescent="0.55000000000000004"/>
    <row r="39899" x14ac:dyDescent="0.55000000000000004"/>
    <row r="39900" x14ac:dyDescent="0.55000000000000004"/>
    <row r="39901" x14ac:dyDescent="0.55000000000000004"/>
    <row r="39902" x14ac:dyDescent="0.55000000000000004"/>
    <row r="39903" x14ac:dyDescent="0.55000000000000004"/>
    <row r="39904" x14ac:dyDescent="0.55000000000000004"/>
    <row r="39905" x14ac:dyDescent="0.55000000000000004"/>
    <row r="39906" x14ac:dyDescent="0.55000000000000004"/>
    <row r="39907" x14ac:dyDescent="0.55000000000000004"/>
    <row r="39908" x14ac:dyDescent="0.55000000000000004"/>
    <row r="39909" x14ac:dyDescent="0.55000000000000004"/>
    <row r="39910" x14ac:dyDescent="0.55000000000000004"/>
    <row r="39911" x14ac:dyDescent="0.55000000000000004"/>
    <row r="39912" x14ac:dyDescent="0.55000000000000004"/>
    <row r="39913" x14ac:dyDescent="0.55000000000000004"/>
    <row r="39914" x14ac:dyDescent="0.55000000000000004"/>
    <row r="39915" x14ac:dyDescent="0.55000000000000004"/>
    <row r="39916" x14ac:dyDescent="0.55000000000000004"/>
    <row r="39917" x14ac:dyDescent="0.55000000000000004"/>
    <row r="39918" x14ac:dyDescent="0.55000000000000004"/>
    <row r="39919" x14ac:dyDescent="0.55000000000000004"/>
    <row r="39920" x14ac:dyDescent="0.55000000000000004"/>
    <row r="39921" x14ac:dyDescent="0.55000000000000004"/>
    <row r="39922" x14ac:dyDescent="0.55000000000000004"/>
    <row r="39923" x14ac:dyDescent="0.55000000000000004"/>
    <row r="39924" x14ac:dyDescent="0.55000000000000004"/>
    <row r="39925" x14ac:dyDescent="0.55000000000000004"/>
    <row r="39926" x14ac:dyDescent="0.55000000000000004"/>
    <row r="39927" x14ac:dyDescent="0.55000000000000004"/>
    <row r="39928" x14ac:dyDescent="0.55000000000000004"/>
    <row r="39929" x14ac:dyDescent="0.55000000000000004"/>
    <row r="39930" x14ac:dyDescent="0.55000000000000004"/>
    <row r="39931" x14ac:dyDescent="0.55000000000000004"/>
    <row r="39932" x14ac:dyDescent="0.55000000000000004"/>
    <row r="39933" x14ac:dyDescent="0.55000000000000004"/>
    <row r="39934" x14ac:dyDescent="0.55000000000000004"/>
    <row r="39935" x14ac:dyDescent="0.55000000000000004"/>
    <row r="39936" x14ac:dyDescent="0.55000000000000004"/>
    <row r="39937" x14ac:dyDescent="0.55000000000000004"/>
    <row r="39938" x14ac:dyDescent="0.55000000000000004"/>
    <row r="39939" x14ac:dyDescent="0.55000000000000004"/>
    <row r="39940" x14ac:dyDescent="0.55000000000000004"/>
    <row r="39941" x14ac:dyDescent="0.55000000000000004"/>
    <row r="39942" x14ac:dyDescent="0.55000000000000004"/>
    <row r="39943" x14ac:dyDescent="0.55000000000000004"/>
    <row r="39944" x14ac:dyDescent="0.55000000000000004"/>
    <row r="39945" x14ac:dyDescent="0.55000000000000004"/>
    <row r="39946" x14ac:dyDescent="0.55000000000000004"/>
    <row r="39947" x14ac:dyDescent="0.55000000000000004"/>
    <row r="39948" x14ac:dyDescent="0.55000000000000004"/>
    <row r="39949" x14ac:dyDescent="0.55000000000000004"/>
    <row r="39950" x14ac:dyDescent="0.55000000000000004"/>
    <row r="39951" x14ac:dyDescent="0.55000000000000004"/>
    <row r="39952" x14ac:dyDescent="0.55000000000000004"/>
    <row r="39953" x14ac:dyDescent="0.55000000000000004"/>
    <row r="39954" x14ac:dyDescent="0.55000000000000004"/>
    <row r="39955" x14ac:dyDescent="0.55000000000000004"/>
    <row r="39956" x14ac:dyDescent="0.55000000000000004"/>
    <row r="39957" x14ac:dyDescent="0.55000000000000004"/>
    <row r="39958" x14ac:dyDescent="0.55000000000000004"/>
    <row r="39959" x14ac:dyDescent="0.55000000000000004"/>
    <row r="39960" x14ac:dyDescent="0.55000000000000004"/>
    <row r="39961" x14ac:dyDescent="0.55000000000000004"/>
    <row r="39962" x14ac:dyDescent="0.55000000000000004"/>
    <row r="39963" x14ac:dyDescent="0.55000000000000004"/>
    <row r="39964" x14ac:dyDescent="0.55000000000000004"/>
    <row r="39965" x14ac:dyDescent="0.55000000000000004"/>
    <row r="39966" x14ac:dyDescent="0.55000000000000004"/>
    <row r="39967" x14ac:dyDescent="0.55000000000000004"/>
    <row r="39968" x14ac:dyDescent="0.55000000000000004"/>
    <row r="39969" x14ac:dyDescent="0.55000000000000004"/>
    <row r="39970" x14ac:dyDescent="0.55000000000000004"/>
    <row r="39971" x14ac:dyDescent="0.55000000000000004"/>
    <row r="39972" x14ac:dyDescent="0.55000000000000004"/>
    <row r="39973" x14ac:dyDescent="0.55000000000000004"/>
    <row r="39974" x14ac:dyDescent="0.55000000000000004"/>
    <row r="39975" x14ac:dyDescent="0.55000000000000004"/>
    <row r="39976" x14ac:dyDescent="0.55000000000000004"/>
    <row r="39977" x14ac:dyDescent="0.55000000000000004"/>
    <row r="39978" x14ac:dyDescent="0.55000000000000004"/>
    <row r="39979" x14ac:dyDescent="0.55000000000000004"/>
    <row r="39980" x14ac:dyDescent="0.55000000000000004"/>
    <row r="39981" x14ac:dyDescent="0.55000000000000004"/>
    <row r="39982" x14ac:dyDescent="0.55000000000000004"/>
    <row r="39983" x14ac:dyDescent="0.55000000000000004"/>
    <row r="39984" x14ac:dyDescent="0.55000000000000004"/>
    <row r="39985" x14ac:dyDescent="0.55000000000000004"/>
    <row r="39986" x14ac:dyDescent="0.55000000000000004"/>
    <row r="39987" x14ac:dyDescent="0.55000000000000004"/>
    <row r="39988" x14ac:dyDescent="0.55000000000000004"/>
    <row r="39989" x14ac:dyDescent="0.55000000000000004"/>
    <row r="39990" x14ac:dyDescent="0.55000000000000004"/>
    <row r="39991" x14ac:dyDescent="0.55000000000000004"/>
    <row r="39992" x14ac:dyDescent="0.55000000000000004"/>
    <row r="39993" x14ac:dyDescent="0.55000000000000004"/>
    <row r="39994" x14ac:dyDescent="0.55000000000000004"/>
    <row r="39995" x14ac:dyDescent="0.55000000000000004"/>
    <row r="39996" x14ac:dyDescent="0.55000000000000004"/>
    <row r="39997" x14ac:dyDescent="0.55000000000000004"/>
    <row r="39998" x14ac:dyDescent="0.55000000000000004"/>
    <row r="39999" x14ac:dyDescent="0.55000000000000004"/>
    <row r="40000" x14ac:dyDescent="0.55000000000000004"/>
    <row r="40001" x14ac:dyDescent="0.55000000000000004"/>
    <row r="40002" x14ac:dyDescent="0.55000000000000004"/>
    <row r="40003" x14ac:dyDescent="0.55000000000000004"/>
    <row r="40004" x14ac:dyDescent="0.55000000000000004"/>
    <row r="40005" x14ac:dyDescent="0.55000000000000004"/>
    <row r="40006" x14ac:dyDescent="0.55000000000000004"/>
    <row r="40007" x14ac:dyDescent="0.55000000000000004"/>
    <row r="40008" x14ac:dyDescent="0.55000000000000004"/>
    <row r="40009" x14ac:dyDescent="0.55000000000000004"/>
    <row r="40010" x14ac:dyDescent="0.55000000000000004"/>
    <row r="40011" x14ac:dyDescent="0.55000000000000004"/>
    <row r="40012" x14ac:dyDescent="0.55000000000000004"/>
    <row r="40013" x14ac:dyDescent="0.55000000000000004"/>
    <row r="40014" x14ac:dyDescent="0.55000000000000004"/>
    <row r="40015" x14ac:dyDescent="0.55000000000000004"/>
    <row r="40016" x14ac:dyDescent="0.55000000000000004"/>
    <row r="40017" x14ac:dyDescent="0.55000000000000004"/>
    <row r="40018" x14ac:dyDescent="0.55000000000000004"/>
    <row r="40019" x14ac:dyDescent="0.55000000000000004"/>
    <row r="40020" x14ac:dyDescent="0.55000000000000004"/>
    <row r="40021" x14ac:dyDescent="0.55000000000000004"/>
    <row r="40022" x14ac:dyDescent="0.55000000000000004"/>
    <row r="40023" x14ac:dyDescent="0.55000000000000004"/>
    <row r="40024" x14ac:dyDescent="0.55000000000000004"/>
    <row r="40025" x14ac:dyDescent="0.55000000000000004"/>
    <row r="40026" x14ac:dyDescent="0.55000000000000004"/>
    <row r="40027" x14ac:dyDescent="0.55000000000000004"/>
    <row r="40028" x14ac:dyDescent="0.55000000000000004"/>
    <row r="40029" x14ac:dyDescent="0.55000000000000004"/>
    <row r="40030" x14ac:dyDescent="0.55000000000000004"/>
    <row r="40031" x14ac:dyDescent="0.55000000000000004"/>
    <row r="40032" x14ac:dyDescent="0.55000000000000004"/>
    <row r="40033" x14ac:dyDescent="0.55000000000000004"/>
    <row r="40034" x14ac:dyDescent="0.55000000000000004"/>
    <row r="40035" x14ac:dyDescent="0.55000000000000004"/>
    <row r="40036" x14ac:dyDescent="0.55000000000000004"/>
    <row r="40037" x14ac:dyDescent="0.55000000000000004"/>
    <row r="40038" x14ac:dyDescent="0.55000000000000004"/>
    <row r="40039" x14ac:dyDescent="0.55000000000000004"/>
    <row r="40040" x14ac:dyDescent="0.55000000000000004"/>
    <row r="40041" x14ac:dyDescent="0.55000000000000004"/>
    <row r="40042" x14ac:dyDescent="0.55000000000000004"/>
    <row r="40043" x14ac:dyDescent="0.55000000000000004"/>
    <row r="40044" x14ac:dyDescent="0.55000000000000004"/>
    <row r="40045" x14ac:dyDescent="0.55000000000000004"/>
    <row r="40046" x14ac:dyDescent="0.55000000000000004"/>
    <row r="40047" x14ac:dyDescent="0.55000000000000004"/>
    <row r="40048" x14ac:dyDescent="0.55000000000000004"/>
    <row r="40049" x14ac:dyDescent="0.55000000000000004"/>
    <row r="40050" x14ac:dyDescent="0.55000000000000004"/>
    <row r="40051" x14ac:dyDescent="0.55000000000000004"/>
    <row r="40052" x14ac:dyDescent="0.55000000000000004"/>
    <row r="40053" x14ac:dyDescent="0.55000000000000004"/>
    <row r="40054" x14ac:dyDescent="0.55000000000000004"/>
    <row r="40055" x14ac:dyDescent="0.55000000000000004"/>
    <row r="40056" x14ac:dyDescent="0.55000000000000004"/>
    <row r="40057" x14ac:dyDescent="0.55000000000000004"/>
    <row r="40058" x14ac:dyDescent="0.55000000000000004"/>
    <row r="40059" x14ac:dyDescent="0.55000000000000004"/>
    <row r="40060" x14ac:dyDescent="0.55000000000000004"/>
    <row r="40061" x14ac:dyDescent="0.55000000000000004"/>
    <row r="40062" x14ac:dyDescent="0.55000000000000004"/>
    <row r="40063" x14ac:dyDescent="0.55000000000000004"/>
    <row r="40064" x14ac:dyDescent="0.55000000000000004"/>
    <row r="40065" x14ac:dyDescent="0.55000000000000004"/>
    <row r="40066" x14ac:dyDescent="0.55000000000000004"/>
    <row r="40067" x14ac:dyDescent="0.55000000000000004"/>
    <row r="40068" x14ac:dyDescent="0.55000000000000004"/>
    <row r="40069" x14ac:dyDescent="0.55000000000000004"/>
    <row r="40070" x14ac:dyDescent="0.55000000000000004"/>
    <row r="40071" x14ac:dyDescent="0.55000000000000004"/>
    <row r="40072" x14ac:dyDescent="0.55000000000000004"/>
    <row r="40073" x14ac:dyDescent="0.55000000000000004"/>
    <row r="40074" x14ac:dyDescent="0.55000000000000004"/>
    <row r="40075" x14ac:dyDescent="0.55000000000000004"/>
    <row r="40076" x14ac:dyDescent="0.55000000000000004"/>
    <row r="40077" x14ac:dyDescent="0.55000000000000004"/>
    <row r="40078" x14ac:dyDescent="0.55000000000000004"/>
    <row r="40079" x14ac:dyDescent="0.55000000000000004"/>
    <row r="40080" x14ac:dyDescent="0.55000000000000004"/>
    <row r="40081" x14ac:dyDescent="0.55000000000000004"/>
    <row r="40082" x14ac:dyDescent="0.55000000000000004"/>
    <row r="40083" x14ac:dyDescent="0.55000000000000004"/>
    <row r="40084" x14ac:dyDescent="0.55000000000000004"/>
    <row r="40085" x14ac:dyDescent="0.55000000000000004"/>
    <row r="40086" x14ac:dyDescent="0.55000000000000004"/>
    <row r="40087" x14ac:dyDescent="0.55000000000000004"/>
    <row r="40088" x14ac:dyDescent="0.55000000000000004"/>
    <row r="40089" x14ac:dyDescent="0.55000000000000004"/>
    <row r="40090" x14ac:dyDescent="0.55000000000000004"/>
    <row r="40091" x14ac:dyDescent="0.55000000000000004"/>
    <row r="40092" x14ac:dyDescent="0.55000000000000004"/>
    <row r="40093" x14ac:dyDescent="0.55000000000000004"/>
    <row r="40094" x14ac:dyDescent="0.55000000000000004"/>
    <row r="40095" x14ac:dyDescent="0.55000000000000004"/>
    <row r="40096" x14ac:dyDescent="0.55000000000000004"/>
    <row r="40097" x14ac:dyDescent="0.55000000000000004"/>
    <row r="40098" x14ac:dyDescent="0.55000000000000004"/>
    <row r="40099" x14ac:dyDescent="0.55000000000000004"/>
    <row r="40100" x14ac:dyDescent="0.55000000000000004"/>
    <row r="40101" x14ac:dyDescent="0.55000000000000004"/>
    <row r="40102" x14ac:dyDescent="0.55000000000000004"/>
    <row r="40103" x14ac:dyDescent="0.55000000000000004"/>
    <row r="40104" x14ac:dyDescent="0.55000000000000004"/>
    <row r="40105" x14ac:dyDescent="0.55000000000000004"/>
    <row r="40106" x14ac:dyDescent="0.55000000000000004"/>
    <row r="40107" x14ac:dyDescent="0.55000000000000004"/>
    <row r="40108" x14ac:dyDescent="0.55000000000000004"/>
    <row r="40109" x14ac:dyDescent="0.55000000000000004"/>
    <row r="40110" x14ac:dyDescent="0.55000000000000004"/>
    <row r="40111" x14ac:dyDescent="0.55000000000000004"/>
    <row r="40112" x14ac:dyDescent="0.55000000000000004"/>
    <row r="40113" x14ac:dyDescent="0.55000000000000004"/>
    <row r="40114" x14ac:dyDescent="0.55000000000000004"/>
    <row r="40115" x14ac:dyDescent="0.55000000000000004"/>
    <row r="40116" x14ac:dyDescent="0.55000000000000004"/>
    <row r="40117" x14ac:dyDescent="0.55000000000000004"/>
    <row r="40118" x14ac:dyDescent="0.55000000000000004"/>
    <row r="40119" x14ac:dyDescent="0.55000000000000004"/>
    <row r="40120" x14ac:dyDescent="0.55000000000000004"/>
    <row r="40121" x14ac:dyDescent="0.55000000000000004"/>
    <row r="40122" x14ac:dyDescent="0.55000000000000004"/>
    <row r="40123" x14ac:dyDescent="0.55000000000000004"/>
    <row r="40124" x14ac:dyDescent="0.55000000000000004"/>
    <row r="40125" x14ac:dyDescent="0.55000000000000004"/>
    <row r="40126" x14ac:dyDescent="0.55000000000000004"/>
    <row r="40127" x14ac:dyDescent="0.55000000000000004"/>
    <row r="40128" x14ac:dyDescent="0.55000000000000004"/>
    <row r="40129" x14ac:dyDescent="0.55000000000000004"/>
    <row r="40130" x14ac:dyDescent="0.55000000000000004"/>
    <row r="40131" x14ac:dyDescent="0.55000000000000004"/>
    <row r="40132" x14ac:dyDescent="0.55000000000000004"/>
    <row r="40133" x14ac:dyDescent="0.55000000000000004"/>
    <row r="40134" x14ac:dyDescent="0.55000000000000004"/>
    <row r="40135" x14ac:dyDescent="0.55000000000000004"/>
    <row r="40136" x14ac:dyDescent="0.55000000000000004"/>
    <row r="40137" x14ac:dyDescent="0.55000000000000004"/>
    <row r="40138" x14ac:dyDescent="0.55000000000000004"/>
    <row r="40139" x14ac:dyDescent="0.55000000000000004"/>
    <row r="40140" x14ac:dyDescent="0.55000000000000004"/>
    <row r="40141" x14ac:dyDescent="0.55000000000000004"/>
    <row r="40142" x14ac:dyDescent="0.55000000000000004"/>
    <row r="40143" x14ac:dyDescent="0.55000000000000004"/>
    <row r="40144" x14ac:dyDescent="0.55000000000000004"/>
    <row r="40145" x14ac:dyDescent="0.55000000000000004"/>
    <row r="40146" x14ac:dyDescent="0.55000000000000004"/>
    <row r="40147" x14ac:dyDescent="0.55000000000000004"/>
    <row r="40148" x14ac:dyDescent="0.55000000000000004"/>
    <row r="40149" x14ac:dyDescent="0.55000000000000004"/>
    <row r="40150" x14ac:dyDescent="0.55000000000000004"/>
    <row r="40151" x14ac:dyDescent="0.55000000000000004"/>
    <row r="40152" x14ac:dyDescent="0.55000000000000004"/>
    <row r="40153" x14ac:dyDescent="0.55000000000000004"/>
    <row r="40154" x14ac:dyDescent="0.55000000000000004"/>
    <row r="40155" x14ac:dyDescent="0.55000000000000004"/>
    <row r="40156" x14ac:dyDescent="0.55000000000000004"/>
    <row r="40157" x14ac:dyDescent="0.55000000000000004"/>
    <row r="40158" x14ac:dyDescent="0.55000000000000004"/>
    <row r="40159" x14ac:dyDescent="0.55000000000000004"/>
    <row r="40160" x14ac:dyDescent="0.55000000000000004"/>
    <row r="40161" x14ac:dyDescent="0.55000000000000004"/>
    <row r="40162" x14ac:dyDescent="0.55000000000000004"/>
    <row r="40163" x14ac:dyDescent="0.55000000000000004"/>
    <row r="40164" x14ac:dyDescent="0.55000000000000004"/>
    <row r="40165" x14ac:dyDescent="0.55000000000000004"/>
    <row r="40166" x14ac:dyDescent="0.55000000000000004"/>
    <row r="40167" x14ac:dyDescent="0.55000000000000004"/>
    <row r="40168" x14ac:dyDescent="0.55000000000000004"/>
    <row r="40169" x14ac:dyDescent="0.55000000000000004"/>
    <row r="40170" x14ac:dyDescent="0.55000000000000004"/>
    <row r="40171" x14ac:dyDescent="0.55000000000000004"/>
    <row r="40172" x14ac:dyDescent="0.55000000000000004"/>
    <row r="40173" x14ac:dyDescent="0.55000000000000004"/>
    <row r="40174" x14ac:dyDescent="0.55000000000000004"/>
    <row r="40175" x14ac:dyDescent="0.55000000000000004"/>
    <row r="40176" x14ac:dyDescent="0.55000000000000004"/>
    <row r="40177" x14ac:dyDescent="0.55000000000000004"/>
    <row r="40178" x14ac:dyDescent="0.55000000000000004"/>
    <row r="40179" x14ac:dyDescent="0.55000000000000004"/>
    <row r="40180" x14ac:dyDescent="0.55000000000000004"/>
    <row r="40181" x14ac:dyDescent="0.55000000000000004"/>
    <row r="40182" x14ac:dyDescent="0.55000000000000004"/>
    <row r="40183" x14ac:dyDescent="0.55000000000000004"/>
    <row r="40184" x14ac:dyDescent="0.55000000000000004"/>
    <row r="40185" x14ac:dyDescent="0.55000000000000004"/>
    <row r="40186" x14ac:dyDescent="0.55000000000000004"/>
    <row r="40187" x14ac:dyDescent="0.55000000000000004"/>
    <row r="40188" x14ac:dyDescent="0.55000000000000004"/>
    <row r="40189" x14ac:dyDescent="0.55000000000000004"/>
    <row r="40190" x14ac:dyDescent="0.55000000000000004"/>
    <row r="40191" x14ac:dyDescent="0.55000000000000004"/>
    <row r="40192" x14ac:dyDescent="0.55000000000000004"/>
    <row r="40193" x14ac:dyDescent="0.55000000000000004"/>
    <row r="40194" x14ac:dyDescent="0.55000000000000004"/>
    <row r="40195" x14ac:dyDescent="0.55000000000000004"/>
    <row r="40196" x14ac:dyDescent="0.55000000000000004"/>
    <row r="40197" x14ac:dyDescent="0.55000000000000004"/>
    <row r="40198" x14ac:dyDescent="0.55000000000000004"/>
    <row r="40199" x14ac:dyDescent="0.55000000000000004"/>
    <row r="40200" x14ac:dyDescent="0.55000000000000004"/>
    <row r="40201" x14ac:dyDescent="0.55000000000000004"/>
    <row r="40202" x14ac:dyDescent="0.55000000000000004"/>
    <row r="40203" x14ac:dyDescent="0.55000000000000004"/>
    <row r="40204" x14ac:dyDescent="0.55000000000000004"/>
    <row r="40205" x14ac:dyDescent="0.55000000000000004"/>
    <row r="40206" x14ac:dyDescent="0.55000000000000004"/>
    <row r="40207" x14ac:dyDescent="0.55000000000000004"/>
    <row r="40208" x14ac:dyDescent="0.55000000000000004"/>
    <row r="40209" x14ac:dyDescent="0.55000000000000004"/>
    <row r="40210" x14ac:dyDescent="0.55000000000000004"/>
    <row r="40211" x14ac:dyDescent="0.55000000000000004"/>
    <row r="40212" x14ac:dyDescent="0.55000000000000004"/>
    <row r="40213" x14ac:dyDescent="0.55000000000000004"/>
    <row r="40214" x14ac:dyDescent="0.55000000000000004"/>
    <row r="40215" x14ac:dyDescent="0.55000000000000004"/>
    <row r="40216" x14ac:dyDescent="0.55000000000000004"/>
    <row r="40217" x14ac:dyDescent="0.55000000000000004"/>
    <row r="40218" x14ac:dyDescent="0.55000000000000004"/>
    <row r="40219" x14ac:dyDescent="0.55000000000000004"/>
    <row r="40220" x14ac:dyDescent="0.55000000000000004"/>
    <row r="40221" x14ac:dyDescent="0.55000000000000004"/>
    <row r="40222" x14ac:dyDescent="0.55000000000000004"/>
    <row r="40223" x14ac:dyDescent="0.55000000000000004"/>
    <row r="40224" x14ac:dyDescent="0.55000000000000004"/>
    <row r="40225" x14ac:dyDescent="0.55000000000000004"/>
    <row r="40226" x14ac:dyDescent="0.55000000000000004"/>
    <row r="40227" x14ac:dyDescent="0.55000000000000004"/>
    <row r="40228" x14ac:dyDescent="0.55000000000000004"/>
    <row r="40229" x14ac:dyDescent="0.55000000000000004"/>
    <row r="40230" x14ac:dyDescent="0.55000000000000004"/>
    <row r="40231" x14ac:dyDescent="0.55000000000000004"/>
    <row r="40232" x14ac:dyDescent="0.55000000000000004"/>
    <row r="40233" x14ac:dyDescent="0.55000000000000004"/>
    <row r="40234" x14ac:dyDescent="0.55000000000000004"/>
    <row r="40235" x14ac:dyDescent="0.55000000000000004"/>
    <row r="40236" x14ac:dyDescent="0.55000000000000004"/>
    <row r="40237" x14ac:dyDescent="0.55000000000000004"/>
    <row r="40238" x14ac:dyDescent="0.55000000000000004"/>
    <row r="40239" x14ac:dyDescent="0.55000000000000004"/>
    <row r="40240" x14ac:dyDescent="0.55000000000000004"/>
    <row r="40241" x14ac:dyDescent="0.55000000000000004"/>
    <row r="40242" x14ac:dyDescent="0.55000000000000004"/>
    <row r="40243" x14ac:dyDescent="0.55000000000000004"/>
    <row r="40244" x14ac:dyDescent="0.55000000000000004"/>
    <row r="40245" x14ac:dyDescent="0.55000000000000004"/>
    <row r="40246" x14ac:dyDescent="0.55000000000000004"/>
    <row r="40247" x14ac:dyDescent="0.55000000000000004"/>
    <row r="40248" x14ac:dyDescent="0.55000000000000004"/>
    <row r="40249" x14ac:dyDescent="0.55000000000000004"/>
    <row r="40250" x14ac:dyDescent="0.55000000000000004"/>
    <row r="40251" x14ac:dyDescent="0.55000000000000004"/>
    <row r="40252" x14ac:dyDescent="0.55000000000000004"/>
    <row r="40253" x14ac:dyDescent="0.55000000000000004"/>
    <row r="40254" x14ac:dyDescent="0.55000000000000004"/>
    <row r="40255" x14ac:dyDescent="0.55000000000000004"/>
    <row r="40256" x14ac:dyDescent="0.55000000000000004"/>
    <row r="40257" x14ac:dyDescent="0.55000000000000004"/>
    <row r="40258" x14ac:dyDescent="0.55000000000000004"/>
    <row r="40259" x14ac:dyDescent="0.55000000000000004"/>
    <row r="40260" x14ac:dyDescent="0.55000000000000004"/>
    <row r="40261" x14ac:dyDescent="0.55000000000000004"/>
    <row r="40262" x14ac:dyDescent="0.55000000000000004"/>
    <row r="40263" x14ac:dyDescent="0.55000000000000004"/>
    <row r="40264" x14ac:dyDescent="0.55000000000000004"/>
    <row r="40265" x14ac:dyDescent="0.55000000000000004"/>
    <row r="40266" x14ac:dyDescent="0.55000000000000004"/>
    <row r="40267" x14ac:dyDescent="0.55000000000000004"/>
    <row r="40268" x14ac:dyDescent="0.55000000000000004"/>
    <row r="40269" x14ac:dyDescent="0.55000000000000004"/>
    <row r="40270" x14ac:dyDescent="0.55000000000000004"/>
    <row r="40271" x14ac:dyDescent="0.55000000000000004"/>
    <row r="40272" x14ac:dyDescent="0.55000000000000004"/>
    <row r="40273" x14ac:dyDescent="0.55000000000000004"/>
    <row r="40274" x14ac:dyDescent="0.55000000000000004"/>
    <row r="40275" x14ac:dyDescent="0.55000000000000004"/>
    <row r="40276" x14ac:dyDescent="0.55000000000000004"/>
    <row r="40277" x14ac:dyDescent="0.55000000000000004"/>
    <row r="40278" x14ac:dyDescent="0.55000000000000004"/>
    <row r="40279" x14ac:dyDescent="0.55000000000000004"/>
    <row r="40280" x14ac:dyDescent="0.55000000000000004"/>
    <row r="40281" x14ac:dyDescent="0.55000000000000004"/>
    <row r="40282" x14ac:dyDescent="0.55000000000000004"/>
    <row r="40283" x14ac:dyDescent="0.55000000000000004"/>
    <row r="40284" x14ac:dyDescent="0.55000000000000004"/>
    <row r="40285" x14ac:dyDescent="0.55000000000000004"/>
    <row r="40286" x14ac:dyDescent="0.55000000000000004"/>
    <row r="40287" x14ac:dyDescent="0.55000000000000004"/>
    <row r="40288" x14ac:dyDescent="0.55000000000000004"/>
    <row r="40289" x14ac:dyDescent="0.55000000000000004"/>
    <row r="40290" x14ac:dyDescent="0.55000000000000004"/>
    <row r="40291" x14ac:dyDescent="0.55000000000000004"/>
    <row r="40292" x14ac:dyDescent="0.55000000000000004"/>
    <row r="40293" x14ac:dyDescent="0.55000000000000004"/>
    <row r="40294" x14ac:dyDescent="0.55000000000000004"/>
    <row r="40295" x14ac:dyDescent="0.55000000000000004"/>
    <row r="40296" x14ac:dyDescent="0.55000000000000004"/>
    <row r="40297" x14ac:dyDescent="0.55000000000000004"/>
    <row r="40298" x14ac:dyDescent="0.55000000000000004"/>
    <row r="40299" x14ac:dyDescent="0.55000000000000004"/>
    <row r="40300" x14ac:dyDescent="0.55000000000000004"/>
    <row r="40301" x14ac:dyDescent="0.55000000000000004"/>
    <row r="40302" x14ac:dyDescent="0.55000000000000004"/>
    <row r="40303" x14ac:dyDescent="0.55000000000000004"/>
    <row r="40304" x14ac:dyDescent="0.55000000000000004"/>
    <row r="40305" x14ac:dyDescent="0.55000000000000004"/>
    <row r="40306" x14ac:dyDescent="0.55000000000000004"/>
    <row r="40307" x14ac:dyDescent="0.55000000000000004"/>
    <row r="40308" x14ac:dyDescent="0.55000000000000004"/>
    <row r="40309" x14ac:dyDescent="0.55000000000000004"/>
    <row r="40310" x14ac:dyDescent="0.55000000000000004"/>
    <row r="40311" x14ac:dyDescent="0.55000000000000004"/>
    <row r="40312" x14ac:dyDescent="0.55000000000000004"/>
    <row r="40313" x14ac:dyDescent="0.55000000000000004"/>
    <row r="40314" x14ac:dyDescent="0.55000000000000004"/>
    <row r="40315" x14ac:dyDescent="0.55000000000000004"/>
    <row r="40316" x14ac:dyDescent="0.55000000000000004"/>
    <row r="40317" x14ac:dyDescent="0.55000000000000004"/>
    <row r="40318" x14ac:dyDescent="0.55000000000000004"/>
    <row r="40319" x14ac:dyDescent="0.55000000000000004"/>
    <row r="40320" x14ac:dyDescent="0.55000000000000004"/>
    <row r="40321" x14ac:dyDescent="0.55000000000000004"/>
    <row r="40322" x14ac:dyDescent="0.55000000000000004"/>
    <row r="40323" x14ac:dyDescent="0.55000000000000004"/>
    <row r="40324" x14ac:dyDescent="0.55000000000000004"/>
    <row r="40325" x14ac:dyDescent="0.55000000000000004"/>
    <row r="40326" x14ac:dyDescent="0.55000000000000004"/>
    <row r="40327" x14ac:dyDescent="0.55000000000000004"/>
    <row r="40328" x14ac:dyDescent="0.55000000000000004"/>
    <row r="40329" x14ac:dyDescent="0.55000000000000004"/>
    <row r="40330" x14ac:dyDescent="0.55000000000000004"/>
    <row r="40331" x14ac:dyDescent="0.55000000000000004"/>
    <row r="40332" x14ac:dyDescent="0.55000000000000004"/>
    <row r="40333" x14ac:dyDescent="0.55000000000000004"/>
    <row r="40334" x14ac:dyDescent="0.55000000000000004"/>
    <row r="40335" x14ac:dyDescent="0.55000000000000004"/>
    <row r="40336" x14ac:dyDescent="0.55000000000000004"/>
    <row r="40337" x14ac:dyDescent="0.55000000000000004"/>
    <row r="40338" x14ac:dyDescent="0.55000000000000004"/>
    <row r="40339" x14ac:dyDescent="0.55000000000000004"/>
    <row r="40340" x14ac:dyDescent="0.55000000000000004"/>
    <row r="40341" x14ac:dyDescent="0.55000000000000004"/>
    <row r="40342" x14ac:dyDescent="0.55000000000000004"/>
    <row r="40343" x14ac:dyDescent="0.55000000000000004"/>
    <row r="40344" x14ac:dyDescent="0.55000000000000004"/>
    <row r="40345" x14ac:dyDescent="0.55000000000000004"/>
    <row r="40346" x14ac:dyDescent="0.55000000000000004"/>
    <row r="40347" x14ac:dyDescent="0.55000000000000004"/>
    <row r="40348" x14ac:dyDescent="0.55000000000000004"/>
    <row r="40349" x14ac:dyDescent="0.55000000000000004"/>
    <row r="40350" x14ac:dyDescent="0.55000000000000004"/>
    <row r="40351" x14ac:dyDescent="0.55000000000000004"/>
    <row r="40352" x14ac:dyDescent="0.55000000000000004"/>
    <row r="40353" x14ac:dyDescent="0.55000000000000004"/>
    <row r="40354" x14ac:dyDescent="0.55000000000000004"/>
    <row r="40355" x14ac:dyDescent="0.55000000000000004"/>
    <row r="40356" x14ac:dyDescent="0.55000000000000004"/>
    <row r="40357" x14ac:dyDescent="0.55000000000000004"/>
    <row r="40358" x14ac:dyDescent="0.55000000000000004"/>
    <row r="40359" x14ac:dyDescent="0.55000000000000004"/>
    <row r="40360" x14ac:dyDescent="0.55000000000000004"/>
    <row r="40361" x14ac:dyDescent="0.55000000000000004"/>
    <row r="40362" x14ac:dyDescent="0.55000000000000004"/>
    <row r="40363" x14ac:dyDescent="0.55000000000000004"/>
    <row r="40364" x14ac:dyDescent="0.55000000000000004"/>
    <row r="40365" x14ac:dyDescent="0.55000000000000004"/>
    <row r="40366" x14ac:dyDescent="0.55000000000000004"/>
    <row r="40367" x14ac:dyDescent="0.55000000000000004"/>
    <row r="40368" x14ac:dyDescent="0.55000000000000004"/>
    <row r="40369" x14ac:dyDescent="0.55000000000000004"/>
    <row r="40370" x14ac:dyDescent="0.55000000000000004"/>
    <row r="40371" x14ac:dyDescent="0.55000000000000004"/>
    <row r="40372" x14ac:dyDescent="0.55000000000000004"/>
    <row r="40373" x14ac:dyDescent="0.55000000000000004"/>
    <row r="40374" x14ac:dyDescent="0.55000000000000004"/>
    <row r="40375" x14ac:dyDescent="0.55000000000000004"/>
    <row r="40376" x14ac:dyDescent="0.55000000000000004"/>
    <row r="40377" x14ac:dyDescent="0.55000000000000004"/>
    <row r="40378" x14ac:dyDescent="0.55000000000000004"/>
    <row r="40379" x14ac:dyDescent="0.55000000000000004"/>
    <row r="40380" x14ac:dyDescent="0.55000000000000004"/>
    <row r="40381" x14ac:dyDescent="0.55000000000000004"/>
    <row r="40382" x14ac:dyDescent="0.55000000000000004"/>
    <row r="40383" x14ac:dyDescent="0.55000000000000004"/>
    <row r="40384" x14ac:dyDescent="0.55000000000000004"/>
    <row r="40385" x14ac:dyDescent="0.55000000000000004"/>
    <row r="40386" x14ac:dyDescent="0.55000000000000004"/>
    <row r="40387" x14ac:dyDescent="0.55000000000000004"/>
    <row r="40388" x14ac:dyDescent="0.55000000000000004"/>
    <row r="40389" x14ac:dyDescent="0.55000000000000004"/>
    <row r="40390" x14ac:dyDescent="0.55000000000000004"/>
    <row r="40391" x14ac:dyDescent="0.55000000000000004"/>
    <row r="40392" x14ac:dyDescent="0.55000000000000004"/>
    <row r="40393" x14ac:dyDescent="0.55000000000000004"/>
    <row r="40394" x14ac:dyDescent="0.55000000000000004"/>
    <row r="40395" x14ac:dyDescent="0.55000000000000004"/>
    <row r="40396" x14ac:dyDescent="0.55000000000000004"/>
    <row r="40397" x14ac:dyDescent="0.55000000000000004"/>
    <row r="40398" x14ac:dyDescent="0.55000000000000004"/>
    <row r="40399" x14ac:dyDescent="0.55000000000000004"/>
    <row r="40400" x14ac:dyDescent="0.55000000000000004"/>
    <row r="40401" x14ac:dyDescent="0.55000000000000004"/>
    <row r="40402" x14ac:dyDescent="0.55000000000000004"/>
    <row r="40403" x14ac:dyDescent="0.55000000000000004"/>
    <row r="40404" x14ac:dyDescent="0.55000000000000004"/>
    <row r="40405" x14ac:dyDescent="0.55000000000000004"/>
    <row r="40406" x14ac:dyDescent="0.55000000000000004"/>
    <row r="40407" x14ac:dyDescent="0.55000000000000004"/>
    <row r="40408" x14ac:dyDescent="0.55000000000000004"/>
    <row r="40409" x14ac:dyDescent="0.55000000000000004"/>
    <row r="40410" x14ac:dyDescent="0.55000000000000004"/>
    <row r="40411" x14ac:dyDescent="0.55000000000000004"/>
    <row r="40412" x14ac:dyDescent="0.55000000000000004"/>
    <row r="40413" x14ac:dyDescent="0.55000000000000004"/>
    <row r="40414" x14ac:dyDescent="0.55000000000000004"/>
    <row r="40415" x14ac:dyDescent="0.55000000000000004"/>
    <row r="40416" x14ac:dyDescent="0.55000000000000004"/>
    <row r="40417" x14ac:dyDescent="0.55000000000000004"/>
    <row r="40418" x14ac:dyDescent="0.55000000000000004"/>
    <row r="40419" x14ac:dyDescent="0.55000000000000004"/>
    <row r="40420" x14ac:dyDescent="0.55000000000000004"/>
    <row r="40421" x14ac:dyDescent="0.55000000000000004"/>
    <row r="40422" x14ac:dyDescent="0.55000000000000004"/>
    <row r="40423" x14ac:dyDescent="0.55000000000000004"/>
    <row r="40424" x14ac:dyDescent="0.55000000000000004"/>
    <row r="40425" x14ac:dyDescent="0.55000000000000004"/>
    <row r="40426" x14ac:dyDescent="0.55000000000000004"/>
    <row r="40427" x14ac:dyDescent="0.55000000000000004"/>
    <row r="40428" x14ac:dyDescent="0.55000000000000004"/>
    <row r="40429" x14ac:dyDescent="0.55000000000000004"/>
    <row r="40430" x14ac:dyDescent="0.55000000000000004"/>
    <row r="40431" x14ac:dyDescent="0.55000000000000004"/>
    <row r="40432" x14ac:dyDescent="0.55000000000000004"/>
    <row r="40433" x14ac:dyDescent="0.55000000000000004"/>
    <row r="40434" x14ac:dyDescent="0.55000000000000004"/>
    <row r="40435" x14ac:dyDescent="0.55000000000000004"/>
    <row r="40436" x14ac:dyDescent="0.55000000000000004"/>
    <row r="40437" x14ac:dyDescent="0.55000000000000004"/>
    <row r="40438" x14ac:dyDescent="0.55000000000000004"/>
    <row r="40439" x14ac:dyDescent="0.55000000000000004"/>
    <row r="40440" x14ac:dyDescent="0.55000000000000004"/>
    <row r="40441" x14ac:dyDescent="0.55000000000000004"/>
    <row r="40442" x14ac:dyDescent="0.55000000000000004"/>
    <row r="40443" x14ac:dyDescent="0.55000000000000004"/>
    <row r="40444" x14ac:dyDescent="0.55000000000000004"/>
    <row r="40445" x14ac:dyDescent="0.55000000000000004"/>
    <row r="40446" x14ac:dyDescent="0.55000000000000004"/>
    <row r="40447" x14ac:dyDescent="0.55000000000000004"/>
    <row r="40448" x14ac:dyDescent="0.55000000000000004"/>
    <row r="40449" x14ac:dyDescent="0.55000000000000004"/>
    <row r="40450" x14ac:dyDescent="0.55000000000000004"/>
    <row r="40451" x14ac:dyDescent="0.55000000000000004"/>
    <row r="40452" x14ac:dyDescent="0.55000000000000004"/>
    <row r="40453" x14ac:dyDescent="0.55000000000000004"/>
    <row r="40454" x14ac:dyDescent="0.55000000000000004"/>
    <row r="40455" x14ac:dyDescent="0.55000000000000004"/>
    <row r="40456" x14ac:dyDescent="0.55000000000000004"/>
    <row r="40457" x14ac:dyDescent="0.55000000000000004"/>
    <row r="40458" x14ac:dyDescent="0.55000000000000004"/>
    <row r="40459" x14ac:dyDescent="0.55000000000000004"/>
    <row r="40460" x14ac:dyDescent="0.55000000000000004"/>
    <row r="40461" x14ac:dyDescent="0.55000000000000004"/>
    <row r="40462" x14ac:dyDescent="0.55000000000000004"/>
    <row r="40463" x14ac:dyDescent="0.55000000000000004"/>
    <row r="40464" x14ac:dyDescent="0.55000000000000004"/>
    <row r="40465" x14ac:dyDescent="0.55000000000000004"/>
    <row r="40466" x14ac:dyDescent="0.55000000000000004"/>
    <row r="40467" x14ac:dyDescent="0.55000000000000004"/>
    <row r="40468" x14ac:dyDescent="0.55000000000000004"/>
    <row r="40469" x14ac:dyDescent="0.55000000000000004"/>
    <row r="40470" x14ac:dyDescent="0.55000000000000004"/>
    <row r="40471" x14ac:dyDescent="0.55000000000000004"/>
    <row r="40472" x14ac:dyDescent="0.55000000000000004"/>
    <row r="40473" x14ac:dyDescent="0.55000000000000004"/>
    <row r="40474" x14ac:dyDescent="0.55000000000000004"/>
    <row r="40475" x14ac:dyDescent="0.55000000000000004"/>
    <row r="40476" x14ac:dyDescent="0.55000000000000004"/>
    <row r="40477" x14ac:dyDescent="0.55000000000000004"/>
    <row r="40478" x14ac:dyDescent="0.55000000000000004"/>
    <row r="40479" x14ac:dyDescent="0.55000000000000004"/>
    <row r="40480" x14ac:dyDescent="0.55000000000000004"/>
    <row r="40481" x14ac:dyDescent="0.55000000000000004"/>
    <row r="40482" x14ac:dyDescent="0.55000000000000004"/>
    <row r="40483" x14ac:dyDescent="0.55000000000000004"/>
    <row r="40484" x14ac:dyDescent="0.55000000000000004"/>
    <row r="40485" x14ac:dyDescent="0.55000000000000004"/>
    <row r="40486" x14ac:dyDescent="0.55000000000000004"/>
    <row r="40487" x14ac:dyDescent="0.55000000000000004"/>
    <row r="40488" x14ac:dyDescent="0.55000000000000004"/>
    <row r="40489" x14ac:dyDescent="0.55000000000000004"/>
    <row r="40490" x14ac:dyDescent="0.55000000000000004"/>
    <row r="40491" x14ac:dyDescent="0.55000000000000004"/>
    <row r="40492" x14ac:dyDescent="0.55000000000000004"/>
    <row r="40493" x14ac:dyDescent="0.55000000000000004"/>
    <row r="40494" x14ac:dyDescent="0.55000000000000004"/>
    <row r="40495" x14ac:dyDescent="0.55000000000000004"/>
    <row r="40496" x14ac:dyDescent="0.55000000000000004"/>
    <row r="40497" x14ac:dyDescent="0.55000000000000004"/>
    <row r="40498" x14ac:dyDescent="0.55000000000000004"/>
    <row r="40499" x14ac:dyDescent="0.55000000000000004"/>
    <row r="40500" x14ac:dyDescent="0.55000000000000004"/>
    <row r="40501" x14ac:dyDescent="0.55000000000000004"/>
    <row r="40502" x14ac:dyDescent="0.55000000000000004"/>
    <row r="40503" x14ac:dyDescent="0.55000000000000004"/>
    <row r="40504" x14ac:dyDescent="0.55000000000000004"/>
    <row r="40505" x14ac:dyDescent="0.55000000000000004"/>
    <row r="40506" x14ac:dyDescent="0.55000000000000004"/>
    <row r="40507" x14ac:dyDescent="0.55000000000000004"/>
    <row r="40508" x14ac:dyDescent="0.55000000000000004"/>
    <row r="40509" x14ac:dyDescent="0.55000000000000004"/>
    <row r="40510" x14ac:dyDescent="0.55000000000000004"/>
    <row r="40511" x14ac:dyDescent="0.55000000000000004"/>
    <row r="40512" x14ac:dyDescent="0.55000000000000004"/>
    <row r="40513" x14ac:dyDescent="0.55000000000000004"/>
    <row r="40514" x14ac:dyDescent="0.55000000000000004"/>
    <row r="40515" x14ac:dyDescent="0.55000000000000004"/>
    <row r="40516" x14ac:dyDescent="0.55000000000000004"/>
    <row r="40517" x14ac:dyDescent="0.55000000000000004"/>
    <row r="40518" x14ac:dyDescent="0.55000000000000004"/>
    <row r="40519" x14ac:dyDescent="0.55000000000000004"/>
    <row r="40520" x14ac:dyDescent="0.55000000000000004"/>
    <row r="40521" x14ac:dyDescent="0.55000000000000004"/>
    <row r="40522" x14ac:dyDescent="0.55000000000000004"/>
    <row r="40523" x14ac:dyDescent="0.55000000000000004"/>
    <row r="40524" x14ac:dyDescent="0.55000000000000004"/>
    <row r="40525" x14ac:dyDescent="0.55000000000000004"/>
    <row r="40526" x14ac:dyDescent="0.55000000000000004"/>
    <row r="40527" x14ac:dyDescent="0.55000000000000004"/>
    <row r="40528" x14ac:dyDescent="0.55000000000000004"/>
    <row r="40529" x14ac:dyDescent="0.55000000000000004"/>
    <row r="40530" x14ac:dyDescent="0.55000000000000004"/>
    <row r="40531" x14ac:dyDescent="0.55000000000000004"/>
    <row r="40532" x14ac:dyDescent="0.55000000000000004"/>
    <row r="40533" x14ac:dyDescent="0.55000000000000004"/>
    <row r="40534" x14ac:dyDescent="0.55000000000000004"/>
    <row r="40535" x14ac:dyDescent="0.55000000000000004"/>
    <row r="40536" x14ac:dyDescent="0.55000000000000004"/>
    <row r="40537" x14ac:dyDescent="0.55000000000000004"/>
    <row r="40538" x14ac:dyDescent="0.55000000000000004"/>
    <row r="40539" x14ac:dyDescent="0.55000000000000004"/>
    <row r="40540" x14ac:dyDescent="0.55000000000000004"/>
    <row r="40541" x14ac:dyDescent="0.55000000000000004"/>
    <row r="40542" x14ac:dyDescent="0.55000000000000004"/>
    <row r="40543" x14ac:dyDescent="0.55000000000000004"/>
    <row r="40544" x14ac:dyDescent="0.55000000000000004"/>
    <row r="40545" x14ac:dyDescent="0.55000000000000004"/>
    <row r="40546" x14ac:dyDescent="0.55000000000000004"/>
    <row r="40547" x14ac:dyDescent="0.55000000000000004"/>
    <row r="40548" x14ac:dyDescent="0.55000000000000004"/>
    <row r="40549" x14ac:dyDescent="0.55000000000000004"/>
    <row r="40550" x14ac:dyDescent="0.55000000000000004"/>
    <row r="40551" x14ac:dyDescent="0.55000000000000004"/>
    <row r="40552" x14ac:dyDescent="0.55000000000000004"/>
    <row r="40553" x14ac:dyDescent="0.55000000000000004"/>
    <row r="40554" x14ac:dyDescent="0.55000000000000004"/>
    <row r="40555" x14ac:dyDescent="0.55000000000000004"/>
    <row r="40556" x14ac:dyDescent="0.55000000000000004"/>
    <row r="40557" x14ac:dyDescent="0.55000000000000004"/>
    <row r="40558" x14ac:dyDescent="0.55000000000000004"/>
    <row r="40559" x14ac:dyDescent="0.55000000000000004"/>
    <row r="40560" x14ac:dyDescent="0.55000000000000004"/>
    <row r="40561" x14ac:dyDescent="0.55000000000000004"/>
    <row r="40562" x14ac:dyDescent="0.55000000000000004"/>
    <row r="40563" x14ac:dyDescent="0.55000000000000004"/>
    <row r="40564" x14ac:dyDescent="0.55000000000000004"/>
    <row r="40565" x14ac:dyDescent="0.55000000000000004"/>
    <row r="40566" x14ac:dyDescent="0.55000000000000004"/>
    <row r="40567" x14ac:dyDescent="0.55000000000000004"/>
    <row r="40568" x14ac:dyDescent="0.55000000000000004"/>
    <row r="40569" x14ac:dyDescent="0.55000000000000004"/>
    <row r="40570" x14ac:dyDescent="0.55000000000000004"/>
    <row r="40571" x14ac:dyDescent="0.55000000000000004"/>
    <row r="40572" x14ac:dyDescent="0.55000000000000004"/>
    <row r="40573" x14ac:dyDescent="0.55000000000000004"/>
    <row r="40574" x14ac:dyDescent="0.55000000000000004"/>
    <row r="40575" x14ac:dyDescent="0.55000000000000004"/>
    <row r="40576" x14ac:dyDescent="0.55000000000000004"/>
    <row r="40577" x14ac:dyDescent="0.55000000000000004"/>
    <row r="40578" x14ac:dyDescent="0.55000000000000004"/>
    <row r="40579" x14ac:dyDescent="0.55000000000000004"/>
    <row r="40580" x14ac:dyDescent="0.55000000000000004"/>
    <row r="40581" x14ac:dyDescent="0.55000000000000004"/>
    <row r="40582" x14ac:dyDescent="0.55000000000000004"/>
    <row r="40583" x14ac:dyDescent="0.55000000000000004"/>
    <row r="40584" x14ac:dyDescent="0.55000000000000004"/>
    <row r="40585" x14ac:dyDescent="0.55000000000000004"/>
    <row r="40586" x14ac:dyDescent="0.55000000000000004"/>
    <row r="40587" x14ac:dyDescent="0.55000000000000004"/>
    <row r="40588" x14ac:dyDescent="0.55000000000000004"/>
    <row r="40589" x14ac:dyDescent="0.55000000000000004"/>
    <row r="40590" x14ac:dyDescent="0.55000000000000004"/>
    <row r="40591" x14ac:dyDescent="0.55000000000000004"/>
    <row r="40592" x14ac:dyDescent="0.55000000000000004"/>
    <row r="40593" x14ac:dyDescent="0.55000000000000004"/>
    <row r="40594" x14ac:dyDescent="0.55000000000000004"/>
    <row r="40595" x14ac:dyDescent="0.55000000000000004"/>
    <row r="40596" x14ac:dyDescent="0.55000000000000004"/>
    <row r="40597" x14ac:dyDescent="0.55000000000000004"/>
    <row r="40598" x14ac:dyDescent="0.55000000000000004"/>
    <row r="40599" x14ac:dyDescent="0.55000000000000004"/>
    <row r="40600" x14ac:dyDescent="0.55000000000000004"/>
    <row r="40601" x14ac:dyDescent="0.55000000000000004"/>
    <row r="40602" x14ac:dyDescent="0.55000000000000004"/>
    <row r="40603" x14ac:dyDescent="0.55000000000000004"/>
    <row r="40604" x14ac:dyDescent="0.55000000000000004"/>
    <row r="40605" x14ac:dyDescent="0.55000000000000004"/>
    <row r="40606" x14ac:dyDescent="0.55000000000000004"/>
    <row r="40607" x14ac:dyDescent="0.55000000000000004"/>
    <row r="40608" x14ac:dyDescent="0.55000000000000004"/>
    <row r="40609" x14ac:dyDescent="0.55000000000000004"/>
    <row r="40610" x14ac:dyDescent="0.55000000000000004"/>
    <row r="40611" x14ac:dyDescent="0.55000000000000004"/>
    <row r="40612" x14ac:dyDescent="0.55000000000000004"/>
    <row r="40613" x14ac:dyDescent="0.55000000000000004"/>
    <row r="40614" x14ac:dyDescent="0.55000000000000004"/>
    <row r="40615" x14ac:dyDescent="0.55000000000000004"/>
    <row r="40616" x14ac:dyDescent="0.55000000000000004"/>
    <row r="40617" x14ac:dyDescent="0.55000000000000004"/>
    <row r="40618" x14ac:dyDescent="0.55000000000000004"/>
    <row r="40619" x14ac:dyDescent="0.55000000000000004"/>
    <row r="40620" x14ac:dyDescent="0.55000000000000004"/>
    <row r="40621" x14ac:dyDescent="0.55000000000000004"/>
    <row r="40622" x14ac:dyDescent="0.55000000000000004"/>
    <row r="40623" x14ac:dyDescent="0.55000000000000004"/>
    <row r="40624" x14ac:dyDescent="0.55000000000000004"/>
    <row r="40625" x14ac:dyDescent="0.55000000000000004"/>
    <row r="40626" x14ac:dyDescent="0.55000000000000004"/>
    <row r="40627" x14ac:dyDescent="0.55000000000000004"/>
    <row r="40628" x14ac:dyDescent="0.55000000000000004"/>
    <row r="40629" x14ac:dyDescent="0.55000000000000004"/>
    <row r="40630" x14ac:dyDescent="0.55000000000000004"/>
    <row r="40631" x14ac:dyDescent="0.55000000000000004"/>
    <row r="40632" x14ac:dyDescent="0.55000000000000004"/>
    <row r="40633" x14ac:dyDescent="0.55000000000000004"/>
    <row r="40634" x14ac:dyDescent="0.55000000000000004"/>
    <row r="40635" x14ac:dyDescent="0.55000000000000004"/>
    <row r="40636" x14ac:dyDescent="0.55000000000000004"/>
    <row r="40637" x14ac:dyDescent="0.55000000000000004"/>
    <row r="40638" x14ac:dyDescent="0.55000000000000004"/>
    <row r="40639" x14ac:dyDescent="0.55000000000000004"/>
    <row r="40640" x14ac:dyDescent="0.55000000000000004"/>
    <row r="40641" x14ac:dyDescent="0.55000000000000004"/>
    <row r="40642" x14ac:dyDescent="0.55000000000000004"/>
    <row r="40643" x14ac:dyDescent="0.55000000000000004"/>
    <row r="40644" x14ac:dyDescent="0.55000000000000004"/>
    <row r="40645" x14ac:dyDescent="0.55000000000000004"/>
    <row r="40646" x14ac:dyDescent="0.55000000000000004"/>
    <row r="40647" x14ac:dyDescent="0.55000000000000004"/>
    <row r="40648" x14ac:dyDescent="0.55000000000000004"/>
    <row r="40649" x14ac:dyDescent="0.55000000000000004"/>
    <row r="40650" x14ac:dyDescent="0.55000000000000004"/>
    <row r="40651" x14ac:dyDescent="0.55000000000000004"/>
    <row r="40652" x14ac:dyDescent="0.55000000000000004"/>
    <row r="40653" x14ac:dyDescent="0.55000000000000004"/>
    <row r="40654" x14ac:dyDescent="0.55000000000000004"/>
    <row r="40655" x14ac:dyDescent="0.55000000000000004"/>
    <row r="40656" x14ac:dyDescent="0.55000000000000004"/>
    <row r="40657" x14ac:dyDescent="0.55000000000000004"/>
    <row r="40658" x14ac:dyDescent="0.55000000000000004"/>
    <row r="40659" x14ac:dyDescent="0.55000000000000004"/>
    <row r="40660" x14ac:dyDescent="0.55000000000000004"/>
    <row r="40661" x14ac:dyDescent="0.55000000000000004"/>
    <row r="40662" x14ac:dyDescent="0.55000000000000004"/>
    <row r="40663" x14ac:dyDescent="0.55000000000000004"/>
    <row r="40664" x14ac:dyDescent="0.55000000000000004"/>
    <row r="40665" x14ac:dyDescent="0.55000000000000004"/>
    <row r="40666" x14ac:dyDescent="0.55000000000000004"/>
    <row r="40667" x14ac:dyDescent="0.55000000000000004"/>
    <row r="40668" x14ac:dyDescent="0.55000000000000004"/>
    <row r="40669" x14ac:dyDescent="0.55000000000000004"/>
    <row r="40670" x14ac:dyDescent="0.55000000000000004"/>
    <row r="40671" x14ac:dyDescent="0.55000000000000004"/>
    <row r="40672" x14ac:dyDescent="0.55000000000000004"/>
    <row r="40673" x14ac:dyDescent="0.55000000000000004"/>
    <row r="40674" x14ac:dyDescent="0.55000000000000004"/>
    <row r="40675" x14ac:dyDescent="0.55000000000000004"/>
    <row r="40676" x14ac:dyDescent="0.55000000000000004"/>
    <row r="40677" x14ac:dyDescent="0.55000000000000004"/>
    <row r="40678" x14ac:dyDescent="0.55000000000000004"/>
    <row r="40679" x14ac:dyDescent="0.55000000000000004"/>
    <row r="40680" x14ac:dyDescent="0.55000000000000004"/>
    <row r="40681" x14ac:dyDescent="0.55000000000000004"/>
    <row r="40682" x14ac:dyDescent="0.55000000000000004"/>
    <row r="40683" x14ac:dyDescent="0.55000000000000004"/>
    <row r="40684" x14ac:dyDescent="0.55000000000000004"/>
    <row r="40685" x14ac:dyDescent="0.55000000000000004"/>
    <row r="40686" x14ac:dyDescent="0.55000000000000004"/>
    <row r="40687" x14ac:dyDescent="0.55000000000000004"/>
    <row r="40688" x14ac:dyDescent="0.55000000000000004"/>
    <row r="40689" x14ac:dyDescent="0.55000000000000004"/>
    <row r="40690" x14ac:dyDescent="0.55000000000000004"/>
    <row r="40691" x14ac:dyDescent="0.55000000000000004"/>
    <row r="40692" x14ac:dyDescent="0.55000000000000004"/>
    <row r="40693" x14ac:dyDescent="0.55000000000000004"/>
    <row r="40694" x14ac:dyDescent="0.55000000000000004"/>
    <row r="40695" x14ac:dyDescent="0.55000000000000004"/>
    <row r="40696" x14ac:dyDescent="0.55000000000000004"/>
    <row r="40697" x14ac:dyDescent="0.55000000000000004"/>
    <row r="40698" x14ac:dyDescent="0.55000000000000004"/>
    <row r="40699" x14ac:dyDescent="0.55000000000000004"/>
    <row r="40700" x14ac:dyDescent="0.55000000000000004"/>
    <row r="40701" x14ac:dyDescent="0.55000000000000004"/>
    <row r="40702" x14ac:dyDescent="0.55000000000000004"/>
    <row r="40703" x14ac:dyDescent="0.55000000000000004"/>
    <row r="40704" x14ac:dyDescent="0.55000000000000004"/>
    <row r="40705" x14ac:dyDescent="0.55000000000000004"/>
    <row r="40706" x14ac:dyDescent="0.55000000000000004"/>
    <row r="40707" x14ac:dyDescent="0.55000000000000004"/>
    <row r="40708" x14ac:dyDescent="0.55000000000000004"/>
    <row r="40709" x14ac:dyDescent="0.55000000000000004"/>
    <row r="40710" x14ac:dyDescent="0.55000000000000004"/>
    <row r="40711" x14ac:dyDescent="0.55000000000000004"/>
    <row r="40712" x14ac:dyDescent="0.55000000000000004"/>
    <row r="40713" x14ac:dyDescent="0.55000000000000004"/>
    <row r="40714" x14ac:dyDescent="0.55000000000000004"/>
    <row r="40715" x14ac:dyDescent="0.55000000000000004"/>
    <row r="40716" x14ac:dyDescent="0.55000000000000004"/>
    <row r="40717" x14ac:dyDescent="0.55000000000000004"/>
    <row r="40718" x14ac:dyDescent="0.55000000000000004"/>
    <row r="40719" x14ac:dyDescent="0.55000000000000004"/>
    <row r="40720" x14ac:dyDescent="0.55000000000000004"/>
    <row r="40721" x14ac:dyDescent="0.55000000000000004"/>
    <row r="40722" x14ac:dyDescent="0.55000000000000004"/>
    <row r="40723" x14ac:dyDescent="0.55000000000000004"/>
    <row r="40724" x14ac:dyDescent="0.55000000000000004"/>
    <row r="40725" x14ac:dyDescent="0.55000000000000004"/>
    <row r="40726" x14ac:dyDescent="0.55000000000000004"/>
    <row r="40727" x14ac:dyDescent="0.55000000000000004"/>
    <row r="40728" x14ac:dyDescent="0.55000000000000004"/>
    <row r="40729" x14ac:dyDescent="0.55000000000000004"/>
    <row r="40730" x14ac:dyDescent="0.55000000000000004"/>
    <row r="40731" x14ac:dyDescent="0.55000000000000004"/>
    <row r="40732" x14ac:dyDescent="0.55000000000000004"/>
    <row r="40733" x14ac:dyDescent="0.55000000000000004"/>
    <row r="40734" x14ac:dyDescent="0.55000000000000004"/>
    <row r="40735" x14ac:dyDescent="0.55000000000000004"/>
    <row r="40736" x14ac:dyDescent="0.55000000000000004"/>
    <row r="40737" x14ac:dyDescent="0.55000000000000004"/>
    <row r="40738" x14ac:dyDescent="0.55000000000000004"/>
    <row r="40739" x14ac:dyDescent="0.55000000000000004"/>
    <row r="40740" x14ac:dyDescent="0.55000000000000004"/>
    <row r="40741" x14ac:dyDescent="0.55000000000000004"/>
    <row r="40742" x14ac:dyDescent="0.55000000000000004"/>
    <row r="40743" x14ac:dyDescent="0.55000000000000004"/>
    <row r="40744" x14ac:dyDescent="0.55000000000000004"/>
    <row r="40745" x14ac:dyDescent="0.55000000000000004"/>
    <row r="40746" x14ac:dyDescent="0.55000000000000004"/>
    <row r="40747" x14ac:dyDescent="0.55000000000000004"/>
    <row r="40748" x14ac:dyDescent="0.55000000000000004"/>
    <row r="40749" x14ac:dyDescent="0.55000000000000004"/>
    <row r="40750" x14ac:dyDescent="0.55000000000000004"/>
    <row r="40751" x14ac:dyDescent="0.55000000000000004"/>
    <row r="40752" x14ac:dyDescent="0.55000000000000004"/>
    <row r="40753" x14ac:dyDescent="0.55000000000000004"/>
    <row r="40754" x14ac:dyDescent="0.55000000000000004"/>
    <row r="40755" x14ac:dyDescent="0.55000000000000004"/>
    <row r="40756" x14ac:dyDescent="0.55000000000000004"/>
    <row r="40757" x14ac:dyDescent="0.55000000000000004"/>
    <row r="40758" x14ac:dyDescent="0.55000000000000004"/>
    <row r="40759" x14ac:dyDescent="0.55000000000000004"/>
    <row r="40760" x14ac:dyDescent="0.55000000000000004"/>
    <row r="40761" x14ac:dyDescent="0.55000000000000004"/>
    <row r="40762" x14ac:dyDescent="0.55000000000000004"/>
    <row r="40763" x14ac:dyDescent="0.55000000000000004"/>
    <row r="40764" x14ac:dyDescent="0.55000000000000004"/>
    <row r="40765" x14ac:dyDescent="0.55000000000000004"/>
    <row r="40766" x14ac:dyDescent="0.55000000000000004"/>
    <row r="40767" x14ac:dyDescent="0.55000000000000004"/>
    <row r="40768" x14ac:dyDescent="0.55000000000000004"/>
    <row r="40769" x14ac:dyDescent="0.55000000000000004"/>
    <row r="40770" x14ac:dyDescent="0.55000000000000004"/>
    <row r="40771" x14ac:dyDescent="0.55000000000000004"/>
    <row r="40772" x14ac:dyDescent="0.55000000000000004"/>
    <row r="40773" x14ac:dyDescent="0.55000000000000004"/>
    <row r="40774" x14ac:dyDescent="0.55000000000000004"/>
    <row r="40775" x14ac:dyDescent="0.55000000000000004"/>
    <row r="40776" x14ac:dyDescent="0.55000000000000004"/>
    <row r="40777" x14ac:dyDescent="0.55000000000000004"/>
    <row r="40778" x14ac:dyDescent="0.55000000000000004"/>
    <row r="40779" x14ac:dyDescent="0.55000000000000004"/>
    <row r="40780" x14ac:dyDescent="0.55000000000000004"/>
    <row r="40781" x14ac:dyDescent="0.55000000000000004"/>
    <row r="40782" x14ac:dyDescent="0.55000000000000004"/>
    <row r="40783" x14ac:dyDescent="0.55000000000000004"/>
    <row r="40784" x14ac:dyDescent="0.55000000000000004"/>
    <row r="40785" x14ac:dyDescent="0.55000000000000004"/>
    <row r="40786" x14ac:dyDescent="0.55000000000000004"/>
    <row r="40787" x14ac:dyDescent="0.55000000000000004"/>
    <row r="40788" x14ac:dyDescent="0.55000000000000004"/>
    <row r="40789" x14ac:dyDescent="0.55000000000000004"/>
    <row r="40790" x14ac:dyDescent="0.55000000000000004"/>
    <row r="40791" x14ac:dyDescent="0.55000000000000004"/>
    <row r="40792" x14ac:dyDescent="0.55000000000000004"/>
    <row r="40793" x14ac:dyDescent="0.55000000000000004"/>
    <row r="40794" x14ac:dyDescent="0.55000000000000004"/>
    <row r="40795" x14ac:dyDescent="0.55000000000000004"/>
    <row r="40796" x14ac:dyDescent="0.55000000000000004"/>
    <row r="40797" x14ac:dyDescent="0.55000000000000004"/>
    <row r="40798" x14ac:dyDescent="0.55000000000000004"/>
    <row r="40799" x14ac:dyDescent="0.55000000000000004"/>
    <row r="40800" x14ac:dyDescent="0.55000000000000004"/>
    <row r="40801" x14ac:dyDescent="0.55000000000000004"/>
    <row r="40802" x14ac:dyDescent="0.55000000000000004"/>
    <row r="40803" x14ac:dyDescent="0.55000000000000004"/>
    <row r="40804" x14ac:dyDescent="0.55000000000000004"/>
    <row r="40805" x14ac:dyDescent="0.55000000000000004"/>
    <row r="40806" x14ac:dyDescent="0.55000000000000004"/>
    <row r="40807" x14ac:dyDescent="0.55000000000000004"/>
    <row r="40808" x14ac:dyDescent="0.55000000000000004"/>
    <row r="40809" x14ac:dyDescent="0.55000000000000004"/>
    <row r="40810" x14ac:dyDescent="0.55000000000000004"/>
    <row r="40811" x14ac:dyDescent="0.55000000000000004"/>
    <row r="40812" x14ac:dyDescent="0.55000000000000004"/>
    <row r="40813" x14ac:dyDescent="0.55000000000000004"/>
    <row r="40814" x14ac:dyDescent="0.55000000000000004"/>
    <row r="40815" x14ac:dyDescent="0.55000000000000004"/>
    <row r="40816" x14ac:dyDescent="0.55000000000000004"/>
    <row r="40817" x14ac:dyDescent="0.55000000000000004"/>
    <row r="40818" x14ac:dyDescent="0.55000000000000004"/>
    <row r="40819" x14ac:dyDescent="0.55000000000000004"/>
    <row r="40820" x14ac:dyDescent="0.55000000000000004"/>
    <row r="40821" x14ac:dyDescent="0.55000000000000004"/>
    <row r="40822" x14ac:dyDescent="0.55000000000000004"/>
    <row r="40823" x14ac:dyDescent="0.55000000000000004"/>
    <row r="40824" x14ac:dyDescent="0.55000000000000004"/>
    <row r="40825" x14ac:dyDescent="0.55000000000000004"/>
    <row r="40826" x14ac:dyDescent="0.55000000000000004"/>
    <row r="40827" x14ac:dyDescent="0.55000000000000004"/>
    <row r="40828" x14ac:dyDescent="0.55000000000000004"/>
    <row r="40829" x14ac:dyDescent="0.55000000000000004"/>
    <row r="40830" x14ac:dyDescent="0.55000000000000004"/>
    <row r="40831" x14ac:dyDescent="0.55000000000000004"/>
    <row r="40832" x14ac:dyDescent="0.55000000000000004"/>
    <row r="40833" x14ac:dyDescent="0.55000000000000004"/>
    <row r="40834" x14ac:dyDescent="0.55000000000000004"/>
    <row r="40835" x14ac:dyDescent="0.55000000000000004"/>
    <row r="40836" x14ac:dyDescent="0.55000000000000004"/>
    <row r="40837" x14ac:dyDescent="0.55000000000000004"/>
    <row r="40838" x14ac:dyDescent="0.55000000000000004"/>
    <row r="40839" x14ac:dyDescent="0.55000000000000004"/>
    <row r="40840" x14ac:dyDescent="0.55000000000000004"/>
    <row r="40841" x14ac:dyDescent="0.55000000000000004"/>
    <row r="40842" x14ac:dyDescent="0.55000000000000004"/>
    <row r="40843" x14ac:dyDescent="0.55000000000000004"/>
    <row r="40844" x14ac:dyDescent="0.55000000000000004"/>
    <row r="40845" x14ac:dyDescent="0.55000000000000004"/>
    <row r="40846" x14ac:dyDescent="0.55000000000000004"/>
    <row r="40847" x14ac:dyDescent="0.55000000000000004"/>
    <row r="40848" x14ac:dyDescent="0.55000000000000004"/>
    <row r="40849" x14ac:dyDescent="0.55000000000000004"/>
    <row r="40850" x14ac:dyDescent="0.55000000000000004"/>
    <row r="40851" x14ac:dyDescent="0.55000000000000004"/>
    <row r="40852" x14ac:dyDescent="0.55000000000000004"/>
    <row r="40853" x14ac:dyDescent="0.55000000000000004"/>
    <row r="40854" x14ac:dyDescent="0.55000000000000004"/>
    <row r="40855" x14ac:dyDescent="0.55000000000000004"/>
    <row r="40856" x14ac:dyDescent="0.55000000000000004"/>
    <row r="40857" x14ac:dyDescent="0.55000000000000004"/>
    <row r="40858" x14ac:dyDescent="0.55000000000000004"/>
    <row r="40859" x14ac:dyDescent="0.55000000000000004"/>
    <row r="40860" x14ac:dyDescent="0.55000000000000004"/>
    <row r="40861" x14ac:dyDescent="0.55000000000000004"/>
    <row r="40862" x14ac:dyDescent="0.55000000000000004"/>
    <row r="40863" x14ac:dyDescent="0.55000000000000004"/>
    <row r="40864" x14ac:dyDescent="0.55000000000000004"/>
    <row r="40865" x14ac:dyDescent="0.55000000000000004"/>
    <row r="40866" x14ac:dyDescent="0.55000000000000004"/>
    <row r="40867" x14ac:dyDescent="0.55000000000000004"/>
    <row r="40868" x14ac:dyDescent="0.55000000000000004"/>
    <row r="40869" x14ac:dyDescent="0.55000000000000004"/>
    <row r="40870" x14ac:dyDescent="0.55000000000000004"/>
    <row r="40871" x14ac:dyDescent="0.55000000000000004"/>
    <row r="40872" x14ac:dyDescent="0.55000000000000004"/>
    <row r="40873" x14ac:dyDescent="0.55000000000000004"/>
    <row r="40874" x14ac:dyDescent="0.55000000000000004"/>
    <row r="40875" x14ac:dyDescent="0.55000000000000004"/>
    <row r="40876" x14ac:dyDescent="0.55000000000000004"/>
    <row r="40877" x14ac:dyDescent="0.55000000000000004"/>
    <row r="40878" x14ac:dyDescent="0.55000000000000004"/>
    <row r="40879" x14ac:dyDescent="0.55000000000000004"/>
    <row r="40880" x14ac:dyDescent="0.55000000000000004"/>
    <row r="40881" x14ac:dyDescent="0.55000000000000004"/>
    <row r="40882" x14ac:dyDescent="0.55000000000000004"/>
    <row r="40883" x14ac:dyDescent="0.55000000000000004"/>
    <row r="40884" x14ac:dyDescent="0.55000000000000004"/>
    <row r="40885" x14ac:dyDescent="0.55000000000000004"/>
    <row r="40886" x14ac:dyDescent="0.55000000000000004"/>
    <row r="40887" x14ac:dyDescent="0.55000000000000004"/>
    <row r="40888" x14ac:dyDescent="0.55000000000000004"/>
    <row r="40889" x14ac:dyDescent="0.55000000000000004"/>
    <row r="40890" x14ac:dyDescent="0.55000000000000004"/>
    <row r="40891" x14ac:dyDescent="0.55000000000000004"/>
    <row r="40892" x14ac:dyDescent="0.55000000000000004"/>
    <row r="40893" x14ac:dyDescent="0.55000000000000004"/>
    <row r="40894" x14ac:dyDescent="0.55000000000000004"/>
    <row r="40895" x14ac:dyDescent="0.55000000000000004"/>
    <row r="40896" x14ac:dyDescent="0.55000000000000004"/>
    <row r="40897" x14ac:dyDescent="0.55000000000000004"/>
    <row r="40898" x14ac:dyDescent="0.55000000000000004"/>
    <row r="40899" x14ac:dyDescent="0.55000000000000004"/>
    <row r="40900" x14ac:dyDescent="0.55000000000000004"/>
    <row r="40901" x14ac:dyDescent="0.55000000000000004"/>
    <row r="40902" x14ac:dyDescent="0.55000000000000004"/>
    <row r="40903" x14ac:dyDescent="0.55000000000000004"/>
    <row r="40904" x14ac:dyDescent="0.55000000000000004"/>
    <row r="40905" x14ac:dyDescent="0.55000000000000004"/>
    <row r="40906" x14ac:dyDescent="0.55000000000000004"/>
    <row r="40907" x14ac:dyDescent="0.55000000000000004"/>
    <row r="40908" x14ac:dyDescent="0.55000000000000004"/>
    <row r="40909" x14ac:dyDescent="0.55000000000000004"/>
    <row r="40910" x14ac:dyDescent="0.55000000000000004"/>
    <row r="40911" x14ac:dyDescent="0.55000000000000004"/>
    <row r="40912" x14ac:dyDescent="0.55000000000000004"/>
    <row r="40913" x14ac:dyDescent="0.55000000000000004"/>
    <row r="40914" x14ac:dyDescent="0.55000000000000004"/>
    <row r="40915" x14ac:dyDescent="0.55000000000000004"/>
    <row r="40916" x14ac:dyDescent="0.55000000000000004"/>
    <row r="40917" x14ac:dyDescent="0.55000000000000004"/>
    <row r="40918" x14ac:dyDescent="0.55000000000000004"/>
    <row r="40919" x14ac:dyDescent="0.55000000000000004"/>
    <row r="40920" x14ac:dyDescent="0.55000000000000004"/>
    <row r="40921" x14ac:dyDescent="0.55000000000000004"/>
    <row r="40922" x14ac:dyDescent="0.55000000000000004"/>
    <row r="40923" x14ac:dyDescent="0.55000000000000004"/>
    <row r="40924" x14ac:dyDescent="0.55000000000000004"/>
    <row r="40925" x14ac:dyDescent="0.55000000000000004"/>
    <row r="40926" x14ac:dyDescent="0.55000000000000004"/>
    <row r="40927" x14ac:dyDescent="0.55000000000000004"/>
    <row r="40928" x14ac:dyDescent="0.55000000000000004"/>
    <row r="40929" x14ac:dyDescent="0.55000000000000004"/>
    <row r="40930" x14ac:dyDescent="0.55000000000000004"/>
    <row r="40931" x14ac:dyDescent="0.55000000000000004"/>
    <row r="40932" x14ac:dyDescent="0.55000000000000004"/>
    <row r="40933" x14ac:dyDescent="0.55000000000000004"/>
    <row r="40934" x14ac:dyDescent="0.55000000000000004"/>
    <row r="40935" x14ac:dyDescent="0.55000000000000004"/>
    <row r="40936" x14ac:dyDescent="0.55000000000000004"/>
    <row r="40937" x14ac:dyDescent="0.55000000000000004"/>
    <row r="40938" x14ac:dyDescent="0.55000000000000004"/>
    <row r="40939" x14ac:dyDescent="0.55000000000000004"/>
    <row r="40940" x14ac:dyDescent="0.55000000000000004"/>
    <row r="40941" x14ac:dyDescent="0.55000000000000004"/>
    <row r="40942" x14ac:dyDescent="0.55000000000000004"/>
    <row r="40943" x14ac:dyDescent="0.55000000000000004"/>
    <row r="40944" x14ac:dyDescent="0.55000000000000004"/>
    <row r="40945" x14ac:dyDescent="0.55000000000000004"/>
    <row r="40946" x14ac:dyDescent="0.55000000000000004"/>
    <row r="40947" x14ac:dyDescent="0.55000000000000004"/>
    <row r="40948" x14ac:dyDescent="0.55000000000000004"/>
    <row r="40949" x14ac:dyDescent="0.55000000000000004"/>
    <row r="40950" x14ac:dyDescent="0.55000000000000004"/>
    <row r="40951" x14ac:dyDescent="0.55000000000000004"/>
    <row r="40952" x14ac:dyDescent="0.55000000000000004"/>
    <row r="40953" x14ac:dyDescent="0.55000000000000004"/>
    <row r="40954" x14ac:dyDescent="0.55000000000000004"/>
    <row r="40955" x14ac:dyDescent="0.55000000000000004"/>
    <row r="40956" x14ac:dyDescent="0.55000000000000004"/>
    <row r="40957" x14ac:dyDescent="0.55000000000000004"/>
    <row r="40958" x14ac:dyDescent="0.55000000000000004"/>
    <row r="40959" x14ac:dyDescent="0.55000000000000004"/>
    <row r="40960" x14ac:dyDescent="0.55000000000000004"/>
    <row r="40961" x14ac:dyDescent="0.55000000000000004"/>
    <row r="40962" x14ac:dyDescent="0.55000000000000004"/>
    <row r="40963" x14ac:dyDescent="0.55000000000000004"/>
    <row r="40964" x14ac:dyDescent="0.55000000000000004"/>
    <row r="40965" x14ac:dyDescent="0.55000000000000004"/>
    <row r="40966" x14ac:dyDescent="0.55000000000000004"/>
    <row r="40967" x14ac:dyDescent="0.55000000000000004"/>
    <row r="40968" x14ac:dyDescent="0.55000000000000004"/>
    <row r="40969" x14ac:dyDescent="0.55000000000000004"/>
    <row r="40970" x14ac:dyDescent="0.55000000000000004"/>
    <row r="40971" x14ac:dyDescent="0.55000000000000004"/>
    <row r="40972" x14ac:dyDescent="0.55000000000000004"/>
    <row r="40973" x14ac:dyDescent="0.55000000000000004"/>
    <row r="40974" x14ac:dyDescent="0.55000000000000004"/>
    <row r="40975" x14ac:dyDescent="0.55000000000000004"/>
    <row r="40976" x14ac:dyDescent="0.55000000000000004"/>
    <row r="40977" x14ac:dyDescent="0.55000000000000004"/>
    <row r="40978" x14ac:dyDescent="0.55000000000000004"/>
    <row r="40979" x14ac:dyDescent="0.55000000000000004"/>
    <row r="40980" x14ac:dyDescent="0.55000000000000004"/>
    <row r="40981" x14ac:dyDescent="0.55000000000000004"/>
    <row r="40982" x14ac:dyDescent="0.55000000000000004"/>
    <row r="40983" x14ac:dyDescent="0.55000000000000004"/>
    <row r="40984" x14ac:dyDescent="0.55000000000000004"/>
    <row r="40985" x14ac:dyDescent="0.55000000000000004"/>
    <row r="40986" x14ac:dyDescent="0.55000000000000004"/>
    <row r="40987" x14ac:dyDescent="0.55000000000000004"/>
    <row r="40988" x14ac:dyDescent="0.55000000000000004"/>
    <row r="40989" x14ac:dyDescent="0.55000000000000004"/>
    <row r="40990" x14ac:dyDescent="0.55000000000000004"/>
    <row r="40991" x14ac:dyDescent="0.55000000000000004"/>
    <row r="40992" x14ac:dyDescent="0.55000000000000004"/>
    <row r="40993" x14ac:dyDescent="0.55000000000000004"/>
    <row r="40994" x14ac:dyDescent="0.55000000000000004"/>
    <row r="40995" x14ac:dyDescent="0.55000000000000004"/>
    <row r="40996" x14ac:dyDescent="0.55000000000000004"/>
    <row r="40997" x14ac:dyDescent="0.55000000000000004"/>
    <row r="40998" x14ac:dyDescent="0.55000000000000004"/>
    <row r="40999" x14ac:dyDescent="0.55000000000000004"/>
    <row r="41000" x14ac:dyDescent="0.55000000000000004"/>
    <row r="41001" x14ac:dyDescent="0.55000000000000004"/>
    <row r="41002" x14ac:dyDescent="0.55000000000000004"/>
    <row r="41003" x14ac:dyDescent="0.55000000000000004"/>
    <row r="41004" x14ac:dyDescent="0.55000000000000004"/>
    <row r="41005" x14ac:dyDescent="0.55000000000000004"/>
    <row r="41006" x14ac:dyDescent="0.55000000000000004"/>
    <row r="41007" x14ac:dyDescent="0.55000000000000004"/>
    <row r="41008" x14ac:dyDescent="0.55000000000000004"/>
    <row r="41009" x14ac:dyDescent="0.55000000000000004"/>
    <row r="41010" x14ac:dyDescent="0.55000000000000004"/>
    <row r="41011" x14ac:dyDescent="0.55000000000000004"/>
    <row r="41012" x14ac:dyDescent="0.55000000000000004"/>
    <row r="41013" x14ac:dyDescent="0.55000000000000004"/>
    <row r="41014" x14ac:dyDescent="0.55000000000000004"/>
    <row r="41015" x14ac:dyDescent="0.55000000000000004"/>
    <row r="41016" x14ac:dyDescent="0.55000000000000004"/>
    <row r="41017" x14ac:dyDescent="0.55000000000000004"/>
    <row r="41018" x14ac:dyDescent="0.55000000000000004"/>
    <row r="41019" x14ac:dyDescent="0.55000000000000004"/>
    <row r="41020" x14ac:dyDescent="0.55000000000000004"/>
    <row r="41021" x14ac:dyDescent="0.55000000000000004"/>
    <row r="41022" x14ac:dyDescent="0.55000000000000004"/>
    <row r="41023" x14ac:dyDescent="0.55000000000000004"/>
    <row r="41024" x14ac:dyDescent="0.55000000000000004"/>
    <row r="41025" x14ac:dyDescent="0.55000000000000004"/>
    <row r="41026" x14ac:dyDescent="0.55000000000000004"/>
    <row r="41027" x14ac:dyDescent="0.55000000000000004"/>
    <row r="41028" x14ac:dyDescent="0.55000000000000004"/>
    <row r="41029" x14ac:dyDescent="0.55000000000000004"/>
    <row r="41030" x14ac:dyDescent="0.55000000000000004"/>
    <row r="41031" x14ac:dyDescent="0.55000000000000004"/>
    <row r="41032" x14ac:dyDescent="0.55000000000000004"/>
    <row r="41033" x14ac:dyDescent="0.55000000000000004"/>
    <row r="41034" x14ac:dyDescent="0.55000000000000004"/>
    <row r="41035" x14ac:dyDescent="0.55000000000000004"/>
    <row r="41036" x14ac:dyDescent="0.55000000000000004"/>
    <row r="41037" x14ac:dyDescent="0.55000000000000004"/>
    <row r="41038" x14ac:dyDescent="0.55000000000000004"/>
    <row r="41039" x14ac:dyDescent="0.55000000000000004"/>
    <row r="41040" x14ac:dyDescent="0.55000000000000004"/>
    <row r="41041" x14ac:dyDescent="0.55000000000000004"/>
    <row r="41042" x14ac:dyDescent="0.55000000000000004"/>
    <row r="41043" x14ac:dyDescent="0.55000000000000004"/>
    <row r="41044" x14ac:dyDescent="0.55000000000000004"/>
    <row r="41045" x14ac:dyDescent="0.55000000000000004"/>
    <row r="41046" x14ac:dyDescent="0.55000000000000004"/>
    <row r="41047" x14ac:dyDescent="0.55000000000000004"/>
    <row r="41048" x14ac:dyDescent="0.55000000000000004"/>
    <row r="41049" x14ac:dyDescent="0.55000000000000004"/>
    <row r="41050" x14ac:dyDescent="0.55000000000000004"/>
    <row r="41051" x14ac:dyDescent="0.55000000000000004"/>
    <row r="41052" x14ac:dyDescent="0.55000000000000004"/>
    <row r="41053" x14ac:dyDescent="0.55000000000000004"/>
    <row r="41054" x14ac:dyDescent="0.55000000000000004"/>
    <row r="41055" x14ac:dyDescent="0.55000000000000004"/>
    <row r="41056" x14ac:dyDescent="0.55000000000000004"/>
    <row r="41057" x14ac:dyDescent="0.55000000000000004"/>
    <row r="41058" x14ac:dyDescent="0.55000000000000004"/>
    <row r="41059" x14ac:dyDescent="0.55000000000000004"/>
    <row r="41060" x14ac:dyDescent="0.55000000000000004"/>
    <row r="41061" x14ac:dyDescent="0.55000000000000004"/>
    <row r="41062" x14ac:dyDescent="0.55000000000000004"/>
    <row r="41063" x14ac:dyDescent="0.55000000000000004"/>
    <row r="41064" x14ac:dyDescent="0.55000000000000004"/>
    <row r="41065" x14ac:dyDescent="0.55000000000000004"/>
    <row r="41066" x14ac:dyDescent="0.55000000000000004"/>
    <row r="41067" x14ac:dyDescent="0.55000000000000004"/>
    <row r="41068" x14ac:dyDescent="0.55000000000000004"/>
    <row r="41069" x14ac:dyDescent="0.55000000000000004"/>
    <row r="41070" x14ac:dyDescent="0.55000000000000004"/>
    <row r="41071" x14ac:dyDescent="0.55000000000000004"/>
    <row r="41072" x14ac:dyDescent="0.55000000000000004"/>
    <row r="41073" x14ac:dyDescent="0.55000000000000004"/>
    <row r="41074" x14ac:dyDescent="0.55000000000000004"/>
    <row r="41075" x14ac:dyDescent="0.55000000000000004"/>
    <row r="41076" x14ac:dyDescent="0.55000000000000004"/>
    <row r="41077" x14ac:dyDescent="0.55000000000000004"/>
    <row r="41078" x14ac:dyDescent="0.55000000000000004"/>
    <row r="41079" x14ac:dyDescent="0.55000000000000004"/>
    <row r="41080" x14ac:dyDescent="0.55000000000000004"/>
    <row r="41081" x14ac:dyDescent="0.55000000000000004"/>
    <row r="41082" x14ac:dyDescent="0.55000000000000004"/>
    <row r="41083" x14ac:dyDescent="0.55000000000000004"/>
    <row r="41084" x14ac:dyDescent="0.55000000000000004"/>
    <row r="41085" x14ac:dyDescent="0.55000000000000004"/>
    <row r="41086" x14ac:dyDescent="0.55000000000000004"/>
    <row r="41087" x14ac:dyDescent="0.55000000000000004"/>
    <row r="41088" x14ac:dyDescent="0.55000000000000004"/>
    <row r="41089" x14ac:dyDescent="0.55000000000000004"/>
    <row r="41090" x14ac:dyDescent="0.55000000000000004"/>
    <row r="41091" x14ac:dyDescent="0.55000000000000004"/>
    <row r="41092" x14ac:dyDescent="0.55000000000000004"/>
    <row r="41093" x14ac:dyDescent="0.55000000000000004"/>
    <row r="41094" x14ac:dyDescent="0.55000000000000004"/>
    <row r="41095" x14ac:dyDescent="0.55000000000000004"/>
    <row r="41096" x14ac:dyDescent="0.55000000000000004"/>
    <row r="41097" x14ac:dyDescent="0.55000000000000004"/>
    <row r="41098" x14ac:dyDescent="0.55000000000000004"/>
    <row r="41099" x14ac:dyDescent="0.55000000000000004"/>
    <row r="41100" x14ac:dyDescent="0.55000000000000004"/>
    <row r="41101" x14ac:dyDescent="0.55000000000000004"/>
    <row r="41102" x14ac:dyDescent="0.55000000000000004"/>
    <row r="41103" x14ac:dyDescent="0.55000000000000004"/>
    <row r="41104" x14ac:dyDescent="0.55000000000000004"/>
    <row r="41105" x14ac:dyDescent="0.55000000000000004"/>
    <row r="41106" x14ac:dyDescent="0.55000000000000004"/>
    <row r="41107" x14ac:dyDescent="0.55000000000000004"/>
    <row r="41108" x14ac:dyDescent="0.55000000000000004"/>
    <row r="41109" x14ac:dyDescent="0.55000000000000004"/>
    <row r="41110" x14ac:dyDescent="0.55000000000000004"/>
    <row r="41111" x14ac:dyDescent="0.55000000000000004"/>
    <row r="41112" x14ac:dyDescent="0.55000000000000004"/>
    <row r="41113" x14ac:dyDescent="0.55000000000000004"/>
    <row r="41114" x14ac:dyDescent="0.55000000000000004"/>
    <row r="41115" x14ac:dyDescent="0.55000000000000004"/>
    <row r="41116" x14ac:dyDescent="0.55000000000000004"/>
    <row r="41117" x14ac:dyDescent="0.55000000000000004"/>
    <row r="41118" x14ac:dyDescent="0.55000000000000004"/>
    <row r="41119" x14ac:dyDescent="0.55000000000000004"/>
    <row r="41120" x14ac:dyDescent="0.55000000000000004"/>
    <row r="41121" x14ac:dyDescent="0.55000000000000004"/>
    <row r="41122" x14ac:dyDescent="0.55000000000000004"/>
    <row r="41123" x14ac:dyDescent="0.55000000000000004"/>
    <row r="41124" x14ac:dyDescent="0.55000000000000004"/>
    <row r="41125" x14ac:dyDescent="0.55000000000000004"/>
    <row r="41126" x14ac:dyDescent="0.55000000000000004"/>
    <row r="41127" x14ac:dyDescent="0.55000000000000004"/>
    <row r="41128" x14ac:dyDescent="0.55000000000000004"/>
    <row r="41129" x14ac:dyDescent="0.55000000000000004"/>
    <row r="41130" x14ac:dyDescent="0.55000000000000004"/>
    <row r="41131" x14ac:dyDescent="0.55000000000000004"/>
    <row r="41132" x14ac:dyDescent="0.55000000000000004"/>
    <row r="41133" x14ac:dyDescent="0.55000000000000004"/>
    <row r="41134" x14ac:dyDescent="0.55000000000000004"/>
    <row r="41135" x14ac:dyDescent="0.55000000000000004"/>
    <row r="41136" x14ac:dyDescent="0.55000000000000004"/>
    <row r="41137" x14ac:dyDescent="0.55000000000000004"/>
    <row r="41138" x14ac:dyDescent="0.55000000000000004"/>
    <row r="41139" x14ac:dyDescent="0.55000000000000004"/>
    <row r="41140" x14ac:dyDescent="0.55000000000000004"/>
    <row r="41141" x14ac:dyDescent="0.55000000000000004"/>
    <row r="41142" x14ac:dyDescent="0.55000000000000004"/>
    <row r="41143" x14ac:dyDescent="0.55000000000000004"/>
    <row r="41144" x14ac:dyDescent="0.55000000000000004"/>
    <row r="41145" x14ac:dyDescent="0.55000000000000004"/>
    <row r="41146" x14ac:dyDescent="0.55000000000000004"/>
    <row r="41147" x14ac:dyDescent="0.55000000000000004"/>
    <row r="41148" x14ac:dyDescent="0.55000000000000004"/>
    <row r="41149" x14ac:dyDescent="0.55000000000000004"/>
    <row r="41150" x14ac:dyDescent="0.55000000000000004"/>
    <row r="41151" x14ac:dyDescent="0.55000000000000004"/>
    <row r="41152" x14ac:dyDescent="0.55000000000000004"/>
    <row r="41153" x14ac:dyDescent="0.55000000000000004"/>
    <row r="41154" x14ac:dyDescent="0.55000000000000004"/>
    <row r="41155" x14ac:dyDescent="0.55000000000000004"/>
    <row r="41156" x14ac:dyDescent="0.55000000000000004"/>
    <row r="41157" x14ac:dyDescent="0.55000000000000004"/>
    <row r="41158" x14ac:dyDescent="0.55000000000000004"/>
    <row r="41159" x14ac:dyDescent="0.55000000000000004"/>
    <row r="41160" x14ac:dyDescent="0.55000000000000004"/>
    <row r="41161" x14ac:dyDescent="0.55000000000000004"/>
    <row r="41162" x14ac:dyDescent="0.55000000000000004"/>
    <row r="41163" x14ac:dyDescent="0.55000000000000004"/>
    <row r="41164" x14ac:dyDescent="0.55000000000000004"/>
    <row r="41165" x14ac:dyDescent="0.55000000000000004"/>
    <row r="41166" x14ac:dyDescent="0.55000000000000004"/>
    <row r="41167" x14ac:dyDescent="0.55000000000000004"/>
    <row r="41168" x14ac:dyDescent="0.55000000000000004"/>
    <row r="41169" x14ac:dyDescent="0.55000000000000004"/>
    <row r="41170" x14ac:dyDescent="0.55000000000000004"/>
    <row r="41171" x14ac:dyDescent="0.55000000000000004"/>
    <row r="41172" x14ac:dyDescent="0.55000000000000004"/>
    <row r="41173" x14ac:dyDescent="0.55000000000000004"/>
    <row r="41174" x14ac:dyDescent="0.55000000000000004"/>
    <row r="41175" x14ac:dyDescent="0.55000000000000004"/>
    <row r="41176" x14ac:dyDescent="0.55000000000000004"/>
    <row r="41177" x14ac:dyDescent="0.55000000000000004"/>
    <row r="41178" x14ac:dyDescent="0.55000000000000004"/>
    <row r="41179" x14ac:dyDescent="0.55000000000000004"/>
    <row r="41180" x14ac:dyDescent="0.55000000000000004"/>
    <row r="41181" x14ac:dyDescent="0.55000000000000004"/>
    <row r="41182" x14ac:dyDescent="0.55000000000000004"/>
    <row r="41183" x14ac:dyDescent="0.55000000000000004"/>
    <row r="41184" x14ac:dyDescent="0.55000000000000004"/>
    <row r="41185" x14ac:dyDescent="0.55000000000000004"/>
    <row r="41186" x14ac:dyDescent="0.55000000000000004"/>
    <row r="41187" x14ac:dyDescent="0.55000000000000004"/>
    <row r="41188" x14ac:dyDescent="0.55000000000000004"/>
    <row r="41189" x14ac:dyDescent="0.55000000000000004"/>
    <row r="41190" x14ac:dyDescent="0.55000000000000004"/>
    <row r="41191" x14ac:dyDescent="0.55000000000000004"/>
    <row r="41192" x14ac:dyDescent="0.55000000000000004"/>
    <row r="41193" x14ac:dyDescent="0.55000000000000004"/>
    <row r="41194" x14ac:dyDescent="0.55000000000000004"/>
    <row r="41195" x14ac:dyDescent="0.55000000000000004"/>
    <row r="41196" x14ac:dyDescent="0.55000000000000004"/>
    <row r="41197" x14ac:dyDescent="0.55000000000000004"/>
    <row r="41198" x14ac:dyDescent="0.55000000000000004"/>
    <row r="41199" x14ac:dyDescent="0.55000000000000004"/>
    <row r="41200" x14ac:dyDescent="0.55000000000000004"/>
    <row r="41201" x14ac:dyDescent="0.55000000000000004"/>
    <row r="41202" x14ac:dyDescent="0.55000000000000004"/>
    <row r="41203" x14ac:dyDescent="0.55000000000000004"/>
    <row r="41204" x14ac:dyDescent="0.55000000000000004"/>
    <row r="41205" x14ac:dyDescent="0.55000000000000004"/>
    <row r="41206" x14ac:dyDescent="0.55000000000000004"/>
    <row r="41207" x14ac:dyDescent="0.55000000000000004"/>
    <row r="41208" x14ac:dyDescent="0.55000000000000004"/>
    <row r="41209" x14ac:dyDescent="0.55000000000000004"/>
    <row r="41210" x14ac:dyDescent="0.55000000000000004"/>
    <row r="41211" x14ac:dyDescent="0.55000000000000004"/>
    <row r="41212" x14ac:dyDescent="0.55000000000000004"/>
    <row r="41213" x14ac:dyDescent="0.55000000000000004"/>
    <row r="41214" x14ac:dyDescent="0.55000000000000004"/>
    <row r="41215" x14ac:dyDescent="0.55000000000000004"/>
    <row r="41216" x14ac:dyDescent="0.55000000000000004"/>
    <row r="41217" x14ac:dyDescent="0.55000000000000004"/>
    <row r="41218" x14ac:dyDescent="0.55000000000000004"/>
    <row r="41219" x14ac:dyDescent="0.55000000000000004"/>
    <row r="41220" x14ac:dyDescent="0.55000000000000004"/>
    <row r="41221" x14ac:dyDescent="0.55000000000000004"/>
    <row r="41222" x14ac:dyDescent="0.55000000000000004"/>
    <row r="41223" x14ac:dyDescent="0.55000000000000004"/>
    <row r="41224" x14ac:dyDescent="0.55000000000000004"/>
    <row r="41225" x14ac:dyDescent="0.55000000000000004"/>
    <row r="41226" x14ac:dyDescent="0.55000000000000004"/>
    <row r="41227" x14ac:dyDescent="0.55000000000000004"/>
    <row r="41228" x14ac:dyDescent="0.55000000000000004"/>
    <row r="41229" x14ac:dyDescent="0.55000000000000004"/>
    <row r="41230" x14ac:dyDescent="0.55000000000000004"/>
    <row r="41231" x14ac:dyDescent="0.55000000000000004"/>
    <row r="41232" x14ac:dyDescent="0.55000000000000004"/>
    <row r="41233" x14ac:dyDescent="0.55000000000000004"/>
    <row r="41234" x14ac:dyDescent="0.55000000000000004"/>
    <row r="41235" x14ac:dyDescent="0.55000000000000004"/>
    <row r="41236" x14ac:dyDescent="0.55000000000000004"/>
    <row r="41237" x14ac:dyDescent="0.55000000000000004"/>
    <row r="41238" x14ac:dyDescent="0.55000000000000004"/>
    <row r="41239" x14ac:dyDescent="0.55000000000000004"/>
    <row r="41240" x14ac:dyDescent="0.55000000000000004"/>
    <row r="41241" x14ac:dyDescent="0.55000000000000004"/>
    <row r="41242" x14ac:dyDescent="0.55000000000000004"/>
    <row r="41243" x14ac:dyDescent="0.55000000000000004"/>
    <row r="41244" x14ac:dyDescent="0.55000000000000004"/>
    <row r="41245" x14ac:dyDescent="0.55000000000000004"/>
    <row r="41246" x14ac:dyDescent="0.55000000000000004"/>
    <row r="41247" x14ac:dyDescent="0.55000000000000004"/>
    <row r="41248" x14ac:dyDescent="0.55000000000000004"/>
    <row r="41249" x14ac:dyDescent="0.55000000000000004"/>
    <row r="41250" x14ac:dyDescent="0.55000000000000004"/>
    <row r="41251" x14ac:dyDescent="0.55000000000000004"/>
    <row r="41252" x14ac:dyDescent="0.55000000000000004"/>
    <row r="41253" x14ac:dyDescent="0.55000000000000004"/>
    <row r="41254" x14ac:dyDescent="0.55000000000000004"/>
    <row r="41255" x14ac:dyDescent="0.55000000000000004"/>
    <row r="41256" x14ac:dyDescent="0.55000000000000004"/>
    <row r="41257" x14ac:dyDescent="0.55000000000000004"/>
    <row r="41258" x14ac:dyDescent="0.55000000000000004"/>
    <row r="41259" x14ac:dyDescent="0.55000000000000004"/>
    <row r="41260" x14ac:dyDescent="0.55000000000000004"/>
    <row r="41261" x14ac:dyDescent="0.55000000000000004"/>
    <row r="41262" x14ac:dyDescent="0.55000000000000004"/>
    <row r="41263" x14ac:dyDescent="0.55000000000000004"/>
    <row r="41264" x14ac:dyDescent="0.55000000000000004"/>
    <row r="41265" x14ac:dyDescent="0.55000000000000004"/>
    <row r="41266" x14ac:dyDescent="0.55000000000000004"/>
    <row r="41267" x14ac:dyDescent="0.55000000000000004"/>
    <row r="41268" x14ac:dyDescent="0.55000000000000004"/>
    <row r="41269" x14ac:dyDescent="0.55000000000000004"/>
    <row r="41270" x14ac:dyDescent="0.55000000000000004"/>
    <row r="41271" x14ac:dyDescent="0.55000000000000004"/>
    <row r="41272" x14ac:dyDescent="0.55000000000000004"/>
    <row r="41273" x14ac:dyDescent="0.55000000000000004"/>
    <row r="41274" x14ac:dyDescent="0.55000000000000004"/>
    <row r="41275" x14ac:dyDescent="0.55000000000000004"/>
    <row r="41276" x14ac:dyDescent="0.55000000000000004"/>
    <row r="41277" x14ac:dyDescent="0.55000000000000004"/>
    <row r="41278" x14ac:dyDescent="0.55000000000000004"/>
    <row r="41279" x14ac:dyDescent="0.55000000000000004"/>
    <row r="41280" x14ac:dyDescent="0.55000000000000004"/>
    <row r="41281" x14ac:dyDescent="0.55000000000000004"/>
    <row r="41282" x14ac:dyDescent="0.55000000000000004"/>
    <row r="41283" x14ac:dyDescent="0.55000000000000004"/>
    <row r="41284" x14ac:dyDescent="0.55000000000000004"/>
    <row r="41285" x14ac:dyDescent="0.55000000000000004"/>
    <row r="41286" x14ac:dyDescent="0.55000000000000004"/>
    <row r="41287" x14ac:dyDescent="0.55000000000000004"/>
    <row r="41288" x14ac:dyDescent="0.55000000000000004"/>
    <row r="41289" x14ac:dyDescent="0.55000000000000004"/>
    <row r="41290" x14ac:dyDescent="0.55000000000000004"/>
    <row r="41291" x14ac:dyDescent="0.55000000000000004"/>
    <row r="41292" x14ac:dyDescent="0.55000000000000004"/>
    <row r="41293" x14ac:dyDescent="0.55000000000000004"/>
    <row r="41294" x14ac:dyDescent="0.55000000000000004"/>
    <row r="41295" x14ac:dyDescent="0.55000000000000004"/>
    <row r="41296" x14ac:dyDescent="0.55000000000000004"/>
    <row r="41297" x14ac:dyDescent="0.55000000000000004"/>
    <row r="41298" x14ac:dyDescent="0.55000000000000004"/>
    <row r="41299" x14ac:dyDescent="0.55000000000000004"/>
    <row r="41300" x14ac:dyDescent="0.55000000000000004"/>
    <row r="41301" x14ac:dyDescent="0.55000000000000004"/>
    <row r="41302" x14ac:dyDescent="0.55000000000000004"/>
    <row r="41303" x14ac:dyDescent="0.55000000000000004"/>
    <row r="41304" x14ac:dyDescent="0.55000000000000004"/>
    <row r="41305" x14ac:dyDescent="0.55000000000000004"/>
    <row r="41306" x14ac:dyDescent="0.55000000000000004"/>
    <row r="41307" x14ac:dyDescent="0.55000000000000004"/>
    <row r="41308" x14ac:dyDescent="0.55000000000000004"/>
    <row r="41309" x14ac:dyDescent="0.55000000000000004"/>
    <row r="41310" x14ac:dyDescent="0.55000000000000004"/>
    <row r="41311" x14ac:dyDescent="0.55000000000000004"/>
    <row r="41312" x14ac:dyDescent="0.55000000000000004"/>
    <row r="41313" x14ac:dyDescent="0.55000000000000004"/>
    <row r="41314" x14ac:dyDescent="0.55000000000000004"/>
    <row r="41315" x14ac:dyDescent="0.55000000000000004"/>
    <row r="41316" x14ac:dyDescent="0.55000000000000004"/>
    <row r="41317" x14ac:dyDescent="0.55000000000000004"/>
    <row r="41318" x14ac:dyDescent="0.55000000000000004"/>
    <row r="41319" x14ac:dyDescent="0.55000000000000004"/>
    <row r="41320" x14ac:dyDescent="0.55000000000000004"/>
    <row r="41321" x14ac:dyDescent="0.55000000000000004"/>
    <row r="41322" x14ac:dyDescent="0.55000000000000004"/>
    <row r="41323" x14ac:dyDescent="0.55000000000000004"/>
    <row r="41324" x14ac:dyDescent="0.55000000000000004"/>
    <row r="41325" x14ac:dyDescent="0.55000000000000004"/>
    <row r="41326" x14ac:dyDescent="0.55000000000000004"/>
    <row r="41327" x14ac:dyDescent="0.55000000000000004"/>
    <row r="41328" x14ac:dyDescent="0.55000000000000004"/>
    <row r="41329" x14ac:dyDescent="0.55000000000000004"/>
    <row r="41330" x14ac:dyDescent="0.55000000000000004"/>
    <row r="41331" x14ac:dyDescent="0.55000000000000004"/>
    <row r="41332" x14ac:dyDescent="0.55000000000000004"/>
    <row r="41333" x14ac:dyDescent="0.55000000000000004"/>
    <row r="41334" x14ac:dyDescent="0.55000000000000004"/>
    <row r="41335" x14ac:dyDescent="0.55000000000000004"/>
    <row r="41336" x14ac:dyDescent="0.55000000000000004"/>
    <row r="41337" x14ac:dyDescent="0.55000000000000004"/>
    <row r="41338" x14ac:dyDescent="0.55000000000000004"/>
    <row r="41339" x14ac:dyDescent="0.55000000000000004"/>
    <row r="41340" x14ac:dyDescent="0.55000000000000004"/>
    <row r="41341" x14ac:dyDescent="0.55000000000000004"/>
    <row r="41342" x14ac:dyDescent="0.55000000000000004"/>
    <row r="41343" x14ac:dyDescent="0.55000000000000004"/>
    <row r="41344" x14ac:dyDescent="0.55000000000000004"/>
    <row r="41345" x14ac:dyDescent="0.55000000000000004"/>
    <row r="41346" x14ac:dyDescent="0.55000000000000004"/>
    <row r="41347" x14ac:dyDescent="0.55000000000000004"/>
    <row r="41348" x14ac:dyDescent="0.55000000000000004"/>
    <row r="41349" x14ac:dyDescent="0.55000000000000004"/>
    <row r="41350" x14ac:dyDescent="0.55000000000000004"/>
    <row r="41351" x14ac:dyDescent="0.55000000000000004"/>
    <row r="41352" x14ac:dyDescent="0.55000000000000004"/>
    <row r="41353" x14ac:dyDescent="0.55000000000000004"/>
    <row r="41354" x14ac:dyDescent="0.55000000000000004"/>
    <row r="41355" x14ac:dyDescent="0.55000000000000004"/>
    <row r="41356" x14ac:dyDescent="0.55000000000000004"/>
    <row r="41357" x14ac:dyDescent="0.55000000000000004"/>
    <row r="41358" x14ac:dyDescent="0.55000000000000004"/>
    <row r="41359" x14ac:dyDescent="0.55000000000000004"/>
    <row r="41360" x14ac:dyDescent="0.55000000000000004"/>
    <row r="41361" x14ac:dyDescent="0.55000000000000004"/>
    <row r="41362" x14ac:dyDescent="0.55000000000000004"/>
    <row r="41363" x14ac:dyDescent="0.55000000000000004"/>
    <row r="41364" x14ac:dyDescent="0.55000000000000004"/>
    <row r="41365" x14ac:dyDescent="0.55000000000000004"/>
    <row r="41366" x14ac:dyDescent="0.55000000000000004"/>
    <row r="41367" x14ac:dyDescent="0.55000000000000004"/>
    <row r="41368" x14ac:dyDescent="0.55000000000000004"/>
    <row r="41369" x14ac:dyDescent="0.55000000000000004"/>
    <row r="41370" x14ac:dyDescent="0.55000000000000004"/>
    <row r="41371" x14ac:dyDescent="0.55000000000000004"/>
    <row r="41372" x14ac:dyDescent="0.55000000000000004"/>
    <row r="41373" x14ac:dyDescent="0.55000000000000004"/>
    <row r="41374" x14ac:dyDescent="0.55000000000000004"/>
    <row r="41375" x14ac:dyDescent="0.55000000000000004"/>
    <row r="41376" x14ac:dyDescent="0.55000000000000004"/>
    <row r="41377" x14ac:dyDescent="0.55000000000000004"/>
    <row r="41378" x14ac:dyDescent="0.55000000000000004"/>
    <row r="41379" x14ac:dyDescent="0.55000000000000004"/>
    <row r="41380" x14ac:dyDescent="0.55000000000000004"/>
    <row r="41381" x14ac:dyDescent="0.55000000000000004"/>
    <row r="41382" x14ac:dyDescent="0.55000000000000004"/>
    <row r="41383" x14ac:dyDescent="0.55000000000000004"/>
    <row r="41384" x14ac:dyDescent="0.55000000000000004"/>
    <row r="41385" x14ac:dyDescent="0.55000000000000004"/>
    <row r="41386" x14ac:dyDescent="0.55000000000000004"/>
    <row r="41387" x14ac:dyDescent="0.55000000000000004"/>
    <row r="41388" x14ac:dyDescent="0.55000000000000004"/>
    <row r="41389" x14ac:dyDescent="0.55000000000000004"/>
    <row r="41390" x14ac:dyDescent="0.55000000000000004"/>
    <row r="41391" x14ac:dyDescent="0.55000000000000004"/>
    <row r="41392" x14ac:dyDescent="0.55000000000000004"/>
    <row r="41393" x14ac:dyDescent="0.55000000000000004"/>
    <row r="41394" x14ac:dyDescent="0.55000000000000004"/>
    <row r="41395" x14ac:dyDescent="0.55000000000000004"/>
    <row r="41396" x14ac:dyDescent="0.55000000000000004"/>
    <row r="41397" x14ac:dyDescent="0.55000000000000004"/>
    <row r="41398" x14ac:dyDescent="0.55000000000000004"/>
    <row r="41399" x14ac:dyDescent="0.55000000000000004"/>
    <row r="41400" x14ac:dyDescent="0.55000000000000004"/>
    <row r="41401" x14ac:dyDescent="0.55000000000000004"/>
    <row r="41402" x14ac:dyDescent="0.55000000000000004"/>
    <row r="41403" x14ac:dyDescent="0.55000000000000004"/>
    <row r="41404" x14ac:dyDescent="0.55000000000000004"/>
    <row r="41405" x14ac:dyDescent="0.55000000000000004"/>
    <row r="41406" x14ac:dyDescent="0.55000000000000004"/>
    <row r="41407" x14ac:dyDescent="0.55000000000000004"/>
    <row r="41408" x14ac:dyDescent="0.55000000000000004"/>
    <row r="41409" x14ac:dyDescent="0.55000000000000004"/>
    <row r="41410" x14ac:dyDescent="0.55000000000000004"/>
    <row r="41411" x14ac:dyDescent="0.55000000000000004"/>
    <row r="41412" x14ac:dyDescent="0.55000000000000004"/>
    <row r="41413" x14ac:dyDescent="0.55000000000000004"/>
    <row r="41414" x14ac:dyDescent="0.55000000000000004"/>
    <row r="41415" x14ac:dyDescent="0.55000000000000004"/>
    <row r="41416" x14ac:dyDescent="0.55000000000000004"/>
    <row r="41417" x14ac:dyDescent="0.55000000000000004"/>
    <row r="41418" x14ac:dyDescent="0.55000000000000004"/>
    <row r="41419" x14ac:dyDescent="0.55000000000000004"/>
    <row r="41420" x14ac:dyDescent="0.55000000000000004"/>
    <row r="41421" x14ac:dyDescent="0.55000000000000004"/>
    <row r="41422" x14ac:dyDescent="0.55000000000000004"/>
    <row r="41423" x14ac:dyDescent="0.55000000000000004"/>
    <row r="41424" x14ac:dyDescent="0.55000000000000004"/>
    <row r="41425" x14ac:dyDescent="0.55000000000000004"/>
    <row r="41426" x14ac:dyDescent="0.55000000000000004"/>
    <row r="41427" x14ac:dyDescent="0.55000000000000004"/>
    <row r="41428" x14ac:dyDescent="0.55000000000000004"/>
    <row r="41429" x14ac:dyDescent="0.55000000000000004"/>
    <row r="41430" x14ac:dyDescent="0.55000000000000004"/>
    <row r="41431" x14ac:dyDescent="0.55000000000000004"/>
    <row r="41432" x14ac:dyDescent="0.55000000000000004"/>
    <row r="41433" x14ac:dyDescent="0.55000000000000004"/>
    <row r="41434" x14ac:dyDescent="0.55000000000000004"/>
    <row r="41435" x14ac:dyDescent="0.55000000000000004"/>
    <row r="41436" x14ac:dyDescent="0.55000000000000004"/>
    <row r="41437" x14ac:dyDescent="0.55000000000000004"/>
    <row r="41438" x14ac:dyDescent="0.55000000000000004"/>
    <row r="41439" x14ac:dyDescent="0.55000000000000004"/>
    <row r="41440" x14ac:dyDescent="0.55000000000000004"/>
    <row r="41441" x14ac:dyDescent="0.55000000000000004"/>
    <row r="41442" x14ac:dyDescent="0.55000000000000004"/>
    <row r="41443" x14ac:dyDescent="0.55000000000000004"/>
    <row r="41444" x14ac:dyDescent="0.55000000000000004"/>
    <row r="41445" x14ac:dyDescent="0.55000000000000004"/>
    <row r="41446" x14ac:dyDescent="0.55000000000000004"/>
    <row r="41447" x14ac:dyDescent="0.55000000000000004"/>
    <row r="41448" x14ac:dyDescent="0.55000000000000004"/>
    <row r="41449" x14ac:dyDescent="0.55000000000000004"/>
    <row r="41450" x14ac:dyDescent="0.55000000000000004"/>
    <row r="41451" x14ac:dyDescent="0.55000000000000004"/>
    <row r="41452" x14ac:dyDescent="0.55000000000000004"/>
    <row r="41453" x14ac:dyDescent="0.55000000000000004"/>
    <row r="41454" x14ac:dyDescent="0.55000000000000004"/>
    <row r="41455" x14ac:dyDescent="0.55000000000000004"/>
    <row r="41456" x14ac:dyDescent="0.55000000000000004"/>
    <row r="41457" x14ac:dyDescent="0.55000000000000004"/>
    <row r="41458" x14ac:dyDescent="0.55000000000000004"/>
    <row r="41459" x14ac:dyDescent="0.55000000000000004"/>
    <row r="41460" x14ac:dyDescent="0.55000000000000004"/>
    <row r="41461" x14ac:dyDescent="0.55000000000000004"/>
    <row r="41462" x14ac:dyDescent="0.55000000000000004"/>
    <row r="41463" x14ac:dyDescent="0.55000000000000004"/>
    <row r="41464" x14ac:dyDescent="0.55000000000000004"/>
    <row r="41465" x14ac:dyDescent="0.55000000000000004"/>
    <row r="41466" x14ac:dyDescent="0.55000000000000004"/>
    <row r="41467" x14ac:dyDescent="0.55000000000000004"/>
    <row r="41468" x14ac:dyDescent="0.55000000000000004"/>
    <row r="41469" x14ac:dyDescent="0.55000000000000004"/>
    <row r="41470" x14ac:dyDescent="0.55000000000000004"/>
    <row r="41471" x14ac:dyDescent="0.55000000000000004"/>
    <row r="41472" x14ac:dyDescent="0.55000000000000004"/>
    <row r="41473" x14ac:dyDescent="0.55000000000000004"/>
    <row r="41474" x14ac:dyDescent="0.55000000000000004"/>
    <row r="41475" x14ac:dyDescent="0.55000000000000004"/>
    <row r="41476" x14ac:dyDescent="0.55000000000000004"/>
    <row r="41477" x14ac:dyDescent="0.55000000000000004"/>
    <row r="41478" x14ac:dyDescent="0.55000000000000004"/>
    <row r="41479" x14ac:dyDescent="0.55000000000000004"/>
    <row r="41480" x14ac:dyDescent="0.55000000000000004"/>
    <row r="41481" x14ac:dyDescent="0.55000000000000004"/>
    <row r="41482" x14ac:dyDescent="0.55000000000000004"/>
    <row r="41483" x14ac:dyDescent="0.55000000000000004"/>
    <row r="41484" x14ac:dyDescent="0.55000000000000004"/>
    <row r="41485" x14ac:dyDescent="0.55000000000000004"/>
    <row r="41486" x14ac:dyDescent="0.55000000000000004"/>
    <row r="41487" x14ac:dyDescent="0.55000000000000004"/>
    <row r="41488" x14ac:dyDescent="0.55000000000000004"/>
    <row r="41489" x14ac:dyDescent="0.55000000000000004"/>
    <row r="41490" x14ac:dyDescent="0.55000000000000004"/>
    <row r="41491" x14ac:dyDescent="0.55000000000000004"/>
    <row r="41492" x14ac:dyDescent="0.55000000000000004"/>
    <row r="41493" x14ac:dyDescent="0.55000000000000004"/>
    <row r="41494" x14ac:dyDescent="0.55000000000000004"/>
    <row r="41495" x14ac:dyDescent="0.55000000000000004"/>
    <row r="41496" x14ac:dyDescent="0.55000000000000004"/>
    <row r="41497" x14ac:dyDescent="0.55000000000000004"/>
    <row r="41498" x14ac:dyDescent="0.55000000000000004"/>
    <row r="41499" x14ac:dyDescent="0.55000000000000004"/>
    <row r="41500" x14ac:dyDescent="0.55000000000000004"/>
    <row r="41501" x14ac:dyDescent="0.55000000000000004"/>
    <row r="41502" x14ac:dyDescent="0.55000000000000004"/>
    <row r="41503" x14ac:dyDescent="0.55000000000000004"/>
    <row r="41504" x14ac:dyDescent="0.55000000000000004"/>
    <row r="41505" x14ac:dyDescent="0.55000000000000004"/>
    <row r="41506" x14ac:dyDescent="0.55000000000000004"/>
    <row r="41507" x14ac:dyDescent="0.55000000000000004"/>
    <row r="41508" x14ac:dyDescent="0.55000000000000004"/>
    <row r="41509" x14ac:dyDescent="0.55000000000000004"/>
    <row r="41510" x14ac:dyDescent="0.55000000000000004"/>
    <row r="41511" x14ac:dyDescent="0.55000000000000004"/>
    <row r="41512" x14ac:dyDescent="0.55000000000000004"/>
    <row r="41513" x14ac:dyDescent="0.55000000000000004"/>
    <row r="41514" x14ac:dyDescent="0.55000000000000004"/>
    <row r="41515" x14ac:dyDescent="0.55000000000000004"/>
    <row r="41516" x14ac:dyDescent="0.55000000000000004"/>
    <row r="41517" x14ac:dyDescent="0.55000000000000004"/>
    <row r="41518" x14ac:dyDescent="0.55000000000000004"/>
    <row r="41519" x14ac:dyDescent="0.55000000000000004"/>
    <row r="41520" x14ac:dyDescent="0.55000000000000004"/>
    <row r="41521" x14ac:dyDescent="0.55000000000000004"/>
    <row r="41522" x14ac:dyDescent="0.55000000000000004"/>
    <row r="41523" x14ac:dyDescent="0.55000000000000004"/>
    <row r="41524" x14ac:dyDescent="0.55000000000000004"/>
    <row r="41525" x14ac:dyDescent="0.55000000000000004"/>
    <row r="41526" x14ac:dyDescent="0.55000000000000004"/>
    <row r="41527" x14ac:dyDescent="0.55000000000000004"/>
    <row r="41528" x14ac:dyDescent="0.55000000000000004"/>
    <row r="41529" x14ac:dyDescent="0.55000000000000004"/>
    <row r="41530" x14ac:dyDescent="0.55000000000000004"/>
    <row r="41531" x14ac:dyDescent="0.55000000000000004"/>
    <row r="41532" x14ac:dyDescent="0.55000000000000004"/>
    <row r="41533" x14ac:dyDescent="0.55000000000000004"/>
    <row r="41534" x14ac:dyDescent="0.55000000000000004"/>
    <row r="41535" x14ac:dyDescent="0.55000000000000004"/>
    <row r="41536" x14ac:dyDescent="0.55000000000000004"/>
    <row r="41537" x14ac:dyDescent="0.55000000000000004"/>
    <row r="41538" x14ac:dyDescent="0.55000000000000004"/>
    <row r="41539" x14ac:dyDescent="0.55000000000000004"/>
    <row r="41540" x14ac:dyDescent="0.55000000000000004"/>
    <row r="41541" x14ac:dyDescent="0.55000000000000004"/>
    <row r="41542" x14ac:dyDescent="0.55000000000000004"/>
    <row r="41543" x14ac:dyDescent="0.55000000000000004"/>
    <row r="41544" x14ac:dyDescent="0.55000000000000004"/>
    <row r="41545" x14ac:dyDescent="0.55000000000000004"/>
    <row r="41546" x14ac:dyDescent="0.55000000000000004"/>
    <row r="41547" x14ac:dyDescent="0.55000000000000004"/>
    <row r="41548" x14ac:dyDescent="0.55000000000000004"/>
    <row r="41549" x14ac:dyDescent="0.55000000000000004"/>
    <row r="41550" x14ac:dyDescent="0.55000000000000004"/>
    <row r="41551" x14ac:dyDescent="0.55000000000000004"/>
    <row r="41552" x14ac:dyDescent="0.55000000000000004"/>
    <row r="41553" x14ac:dyDescent="0.55000000000000004"/>
    <row r="41554" x14ac:dyDescent="0.55000000000000004"/>
    <row r="41555" x14ac:dyDescent="0.55000000000000004"/>
    <row r="41556" x14ac:dyDescent="0.55000000000000004"/>
    <row r="41557" x14ac:dyDescent="0.55000000000000004"/>
    <row r="41558" x14ac:dyDescent="0.55000000000000004"/>
    <row r="41559" x14ac:dyDescent="0.55000000000000004"/>
    <row r="41560" x14ac:dyDescent="0.55000000000000004"/>
    <row r="41561" x14ac:dyDescent="0.55000000000000004"/>
    <row r="41562" x14ac:dyDescent="0.55000000000000004"/>
    <row r="41563" x14ac:dyDescent="0.55000000000000004"/>
    <row r="41564" x14ac:dyDescent="0.55000000000000004"/>
    <row r="41565" x14ac:dyDescent="0.55000000000000004"/>
    <row r="41566" x14ac:dyDescent="0.55000000000000004"/>
    <row r="41567" x14ac:dyDescent="0.55000000000000004"/>
    <row r="41568" x14ac:dyDescent="0.55000000000000004"/>
    <row r="41569" x14ac:dyDescent="0.55000000000000004"/>
    <row r="41570" x14ac:dyDescent="0.55000000000000004"/>
    <row r="41571" x14ac:dyDescent="0.55000000000000004"/>
    <row r="41572" x14ac:dyDescent="0.55000000000000004"/>
    <row r="41573" x14ac:dyDescent="0.55000000000000004"/>
    <row r="41574" x14ac:dyDescent="0.55000000000000004"/>
    <row r="41575" x14ac:dyDescent="0.55000000000000004"/>
    <row r="41576" x14ac:dyDescent="0.55000000000000004"/>
    <row r="41577" x14ac:dyDescent="0.55000000000000004"/>
    <row r="41578" x14ac:dyDescent="0.55000000000000004"/>
    <row r="41579" x14ac:dyDescent="0.55000000000000004"/>
    <row r="41580" x14ac:dyDescent="0.55000000000000004"/>
    <row r="41581" x14ac:dyDescent="0.55000000000000004"/>
    <row r="41582" x14ac:dyDescent="0.55000000000000004"/>
    <row r="41583" x14ac:dyDescent="0.55000000000000004"/>
    <row r="41584" x14ac:dyDescent="0.55000000000000004"/>
    <row r="41585" x14ac:dyDescent="0.55000000000000004"/>
    <row r="41586" x14ac:dyDescent="0.55000000000000004"/>
    <row r="41587" x14ac:dyDescent="0.55000000000000004"/>
    <row r="41588" x14ac:dyDescent="0.55000000000000004"/>
    <row r="41589" x14ac:dyDescent="0.55000000000000004"/>
    <row r="41590" x14ac:dyDescent="0.55000000000000004"/>
    <row r="41591" x14ac:dyDescent="0.55000000000000004"/>
    <row r="41592" x14ac:dyDescent="0.55000000000000004"/>
    <row r="41593" x14ac:dyDescent="0.55000000000000004"/>
    <row r="41594" x14ac:dyDescent="0.55000000000000004"/>
    <row r="41595" x14ac:dyDescent="0.55000000000000004"/>
    <row r="41596" x14ac:dyDescent="0.55000000000000004"/>
    <row r="41597" x14ac:dyDescent="0.55000000000000004"/>
    <row r="41598" x14ac:dyDescent="0.55000000000000004"/>
    <row r="41599" x14ac:dyDescent="0.55000000000000004"/>
    <row r="41600" x14ac:dyDescent="0.55000000000000004"/>
    <row r="41601" x14ac:dyDescent="0.55000000000000004"/>
    <row r="41602" x14ac:dyDescent="0.55000000000000004"/>
    <row r="41603" x14ac:dyDescent="0.55000000000000004"/>
    <row r="41604" x14ac:dyDescent="0.55000000000000004"/>
    <row r="41605" x14ac:dyDescent="0.55000000000000004"/>
    <row r="41606" x14ac:dyDescent="0.55000000000000004"/>
    <row r="41607" x14ac:dyDescent="0.55000000000000004"/>
    <row r="41608" x14ac:dyDescent="0.55000000000000004"/>
    <row r="41609" x14ac:dyDescent="0.55000000000000004"/>
    <row r="41610" x14ac:dyDescent="0.55000000000000004"/>
    <row r="41611" x14ac:dyDescent="0.55000000000000004"/>
    <row r="41612" x14ac:dyDescent="0.55000000000000004"/>
    <row r="41613" x14ac:dyDescent="0.55000000000000004"/>
    <row r="41614" x14ac:dyDescent="0.55000000000000004"/>
    <row r="41615" x14ac:dyDescent="0.55000000000000004"/>
    <row r="41616" x14ac:dyDescent="0.55000000000000004"/>
    <row r="41617" x14ac:dyDescent="0.55000000000000004"/>
    <row r="41618" x14ac:dyDescent="0.55000000000000004"/>
    <row r="41619" x14ac:dyDescent="0.55000000000000004"/>
    <row r="41620" x14ac:dyDescent="0.55000000000000004"/>
    <row r="41621" x14ac:dyDescent="0.55000000000000004"/>
    <row r="41622" x14ac:dyDescent="0.55000000000000004"/>
    <row r="41623" x14ac:dyDescent="0.55000000000000004"/>
    <row r="41624" x14ac:dyDescent="0.55000000000000004"/>
    <row r="41625" x14ac:dyDescent="0.55000000000000004"/>
    <row r="41626" x14ac:dyDescent="0.55000000000000004"/>
    <row r="41627" x14ac:dyDescent="0.55000000000000004"/>
    <row r="41628" x14ac:dyDescent="0.55000000000000004"/>
    <row r="41629" x14ac:dyDescent="0.55000000000000004"/>
    <row r="41630" x14ac:dyDescent="0.55000000000000004"/>
    <row r="41631" x14ac:dyDescent="0.55000000000000004"/>
    <row r="41632" x14ac:dyDescent="0.55000000000000004"/>
    <row r="41633" x14ac:dyDescent="0.55000000000000004"/>
    <row r="41634" x14ac:dyDescent="0.55000000000000004"/>
    <row r="41635" x14ac:dyDescent="0.55000000000000004"/>
    <row r="41636" x14ac:dyDescent="0.55000000000000004"/>
    <row r="41637" x14ac:dyDescent="0.55000000000000004"/>
    <row r="41638" x14ac:dyDescent="0.55000000000000004"/>
    <row r="41639" x14ac:dyDescent="0.55000000000000004"/>
    <row r="41640" x14ac:dyDescent="0.55000000000000004"/>
    <row r="41641" x14ac:dyDescent="0.55000000000000004"/>
    <row r="41642" x14ac:dyDescent="0.55000000000000004"/>
    <row r="41643" x14ac:dyDescent="0.55000000000000004"/>
    <row r="41644" x14ac:dyDescent="0.55000000000000004"/>
    <row r="41645" x14ac:dyDescent="0.55000000000000004"/>
    <row r="41646" x14ac:dyDescent="0.55000000000000004"/>
    <row r="41647" x14ac:dyDescent="0.55000000000000004"/>
    <row r="41648" x14ac:dyDescent="0.55000000000000004"/>
    <row r="41649" x14ac:dyDescent="0.55000000000000004"/>
    <row r="41650" x14ac:dyDescent="0.55000000000000004"/>
    <row r="41651" x14ac:dyDescent="0.55000000000000004"/>
    <row r="41652" x14ac:dyDescent="0.55000000000000004"/>
    <row r="41653" x14ac:dyDescent="0.55000000000000004"/>
    <row r="41654" x14ac:dyDescent="0.55000000000000004"/>
    <row r="41655" x14ac:dyDescent="0.55000000000000004"/>
    <row r="41656" x14ac:dyDescent="0.55000000000000004"/>
    <row r="41657" x14ac:dyDescent="0.55000000000000004"/>
    <row r="41658" x14ac:dyDescent="0.55000000000000004"/>
    <row r="41659" x14ac:dyDescent="0.55000000000000004"/>
    <row r="41660" x14ac:dyDescent="0.55000000000000004"/>
    <row r="41661" x14ac:dyDescent="0.55000000000000004"/>
    <row r="41662" x14ac:dyDescent="0.55000000000000004"/>
    <row r="41663" x14ac:dyDescent="0.55000000000000004"/>
    <row r="41664" x14ac:dyDescent="0.55000000000000004"/>
    <row r="41665" x14ac:dyDescent="0.55000000000000004"/>
    <row r="41666" x14ac:dyDescent="0.55000000000000004"/>
    <row r="41667" x14ac:dyDescent="0.55000000000000004"/>
    <row r="41668" x14ac:dyDescent="0.55000000000000004"/>
    <row r="41669" x14ac:dyDescent="0.55000000000000004"/>
    <row r="41670" x14ac:dyDescent="0.55000000000000004"/>
    <row r="41671" x14ac:dyDescent="0.55000000000000004"/>
    <row r="41672" x14ac:dyDescent="0.55000000000000004"/>
    <row r="41673" x14ac:dyDescent="0.55000000000000004"/>
    <row r="41674" x14ac:dyDescent="0.55000000000000004"/>
    <row r="41675" x14ac:dyDescent="0.55000000000000004"/>
    <row r="41676" x14ac:dyDescent="0.55000000000000004"/>
    <row r="41677" x14ac:dyDescent="0.55000000000000004"/>
    <row r="41678" x14ac:dyDescent="0.55000000000000004"/>
    <row r="41679" x14ac:dyDescent="0.55000000000000004"/>
    <row r="41680" x14ac:dyDescent="0.55000000000000004"/>
    <row r="41681" x14ac:dyDescent="0.55000000000000004"/>
    <row r="41682" x14ac:dyDescent="0.55000000000000004"/>
    <row r="41683" x14ac:dyDescent="0.55000000000000004"/>
    <row r="41684" x14ac:dyDescent="0.55000000000000004"/>
    <row r="41685" x14ac:dyDescent="0.55000000000000004"/>
    <row r="41686" x14ac:dyDescent="0.55000000000000004"/>
    <row r="41687" x14ac:dyDescent="0.55000000000000004"/>
    <row r="41688" x14ac:dyDescent="0.55000000000000004"/>
    <row r="41689" x14ac:dyDescent="0.55000000000000004"/>
    <row r="41690" x14ac:dyDescent="0.55000000000000004"/>
    <row r="41691" x14ac:dyDescent="0.55000000000000004"/>
    <row r="41692" x14ac:dyDescent="0.55000000000000004"/>
    <row r="41693" x14ac:dyDescent="0.55000000000000004"/>
    <row r="41694" x14ac:dyDescent="0.55000000000000004"/>
    <row r="41695" x14ac:dyDescent="0.55000000000000004"/>
    <row r="41696" x14ac:dyDescent="0.55000000000000004"/>
    <row r="41697" x14ac:dyDescent="0.55000000000000004"/>
    <row r="41698" x14ac:dyDescent="0.55000000000000004"/>
    <row r="41699" x14ac:dyDescent="0.55000000000000004"/>
    <row r="41700" x14ac:dyDescent="0.55000000000000004"/>
    <row r="41701" x14ac:dyDescent="0.55000000000000004"/>
    <row r="41702" x14ac:dyDescent="0.55000000000000004"/>
    <row r="41703" x14ac:dyDescent="0.55000000000000004"/>
    <row r="41704" x14ac:dyDescent="0.55000000000000004"/>
    <row r="41705" x14ac:dyDescent="0.55000000000000004"/>
    <row r="41706" x14ac:dyDescent="0.55000000000000004"/>
    <row r="41707" x14ac:dyDescent="0.55000000000000004"/>
    <row r="41708" x14ac:dyDescent="0.55000000000000004"/>
    <row r="41709" x14ac:dyDescent="0.55000000000000004"/>
    <row r="41710" x14ac:dyDescent="0.55000000000000004"/>
    <row r="41711" x14ac:dyDescent="0.55000000000000004"/>
    <row r="41712" x14ac:dyDescent="0.55000000000000004"/>
    <row r="41713" x14ac:dyDescent="0.55000000000000004"/>
    <row r="41714" x14ac:dyDescent="0.55000000000000004"/>
    <row r="41715" x14ac:dyDescent="0.55000000000000004"/>
    <row r="41716" x14ac:dyDescent="0.55000000000000004"/>
    <row r="41717" x14ac:dyDescent="0.55000000000000004"/>
    <row r="41718" x14ac:dyDescent="0.55000000000000004"/>
    <row r="41719" x14ac:dyDescent="0.55000000000000004"/>
    <row r="41720" x14ac:dyDescent="0.55000000000000004"/>
    <row r="41721" x14ac:dyDescent="0.55000000000000004"/>
    <row r="41722" x14ac:dyDescent="0.55000000000000004"/>
    <row r="41723" x14ac:dyDescent="0.55000000000000004"/>
    <row r="41724" x14ac:dyDescent="0.55000000000000004"/>
    <row r="41725" x14ac:dyDescent="0.55000000000000004"/>
    <row r="41726" x14ac:dyDescent="0.55000000000000004"/>
    <row r="41727" x14ac:dyDescent="0.55000000000000004"/>
    <row r="41728" x14ac:dyDescent="0.55000000000000004"/>
    <row r="41729" x14ac:dyDescent="0.55000000000000004"/>
    <row r="41730" x14ac:dyDescent="0.55000000000000004"/>
    <row r="41731" x14ac:dyDescent="0.55000000000000004"/>
    <row r="41732" x14ac:dyDescent="0.55000000000000004"/>
    <row r="41733" x14ac:dyDescent="0.55000000000000004"/>
    <row r="41734" x14ac:dyDescent="0.55000000000000004"/>
    <row r="41735" x14ac:dyDescent="0.55000000000000004"/>
    <row r="41736" x14ac:dyDescent="0.55000000000000004"/>
    <row r="41737" x14ac:dyDescent="0.55000000000000004"/>
    <row r="41738" x14ac:dyDescent="0.55000000000000004"/>
    <row r="41739" x14ac:dyDescent="0.55000000000000004"/>
    <row r="41740" x14ac:dyDescent="0.55000000000000004"/>
    <row r="41741" x14ac:dyDescent="0.55000000000000004"/>
    <row r="41742" x14ac:dyDescent="0.55000000000000004"/>
    <row r="41743" x14ac:dyDescent="0.55000000000000004"/>
    <row r="41744" x14ac:dyDescent="0.55000000000000004"/>
    <row r="41745" x14ac:dyDescent="0.55000000000000004"/>
    <row r="41746" x14ac:dyDescent="0.55000000000000004"/>
    <row r="41747" x14ac:dyDescent="0.55000000000000004"/>
    <row r="41748" x14ac:dyDescent="0.55000000000000004"/>
    <row r="41749" x14ac:dyDescent="0.55000000000000004"/>
    <row r="41750" x14ac:dyDescent="0.55000000000000004"/>
    <row r="41751" x14ac:dyDescent="0.55000000000000004"/>
    <row r="41752" x14ac:dyDescent="0.55000000000000004"/>
    <row r="41753" x14ac:dyDescent="0.55000000000000004"/>
    <row r="41754" x14ac:dyDescent="0.55000000000000004"/>
    <row r="41755" x14ac:dyDescent="0.55000000000000004"/>
    <row r="41756" x14ac:dyDescent="0.55000000000000004"/>
    <row r="41757" x14ac:dyDescent="0.55000000000000004"/>
    <row r="41758" x14ac:dyDescent="0.55000000000000004"/>
    <row r="41759" x14ac:dyDescent="0.55000000000000004"/>
    <row r="41760" x14ac:dyDescent="0.55000000000000004"/>
    <row r="41761" x14ac:dyDescent="0.55000000000000004"/>
    <row r="41762" x14ac:dyDescent="0.55000000000000004"/>
    <row r="41763" x14ac:dyDescent="0.55000000000000004"/>
    <row r="41764" x14ac:dyDescent="0.55000000000000004"/>
    <row r="41765" x14ac:dyDescent="0.55000000000000004"/>
    <row r="41766" x14ac:dyDescent="0.55000000000000004"/>
    <row r="41767" x14ac:dyDescent="0.55000000000000004"/>
    <row r="41768" x14ac:dyDescent="0.55000000000000004"/>
    <row r="41769" x14ac:dyDescent="0.55000000000000004"/>
    <row r="41770" x14ac:dyDescent="0.55000000000000004"/>
    <row r="41771" x14ac:dyDescent="0.55000000000000004"/>
    <row r="41772" x14ac:dyDescent="0.55000000000000004"/>
    <row r="41773" x14ac:dyDescent="0.55000000000000004"/>
    <row r="41774" x14ac:dyDescent="0.55000000000000004"/>
    <row r="41775" x14ac:dyDescent="0.55000000000000004"/>
    <row r="41776" x14ac:dyDescent="0.55000000000000004"/>
    <row r="41777" x14ac:dyDescent="0.55000000000000004"/>
    <row r="41778" x14ac:dyDescent="0.55000000000000004"/>
    <row r="41779" x14ac:dyDescent="0.55000000000000004"/>
    <row r="41780" x14ac:dyDescent="0.55000000000000004"/>
    <row r="41781" x14ac:dyDescent="0.55000000000000004"/>
    <row r="41782" x14ac:dyDescent="0.55000000000000004"/>
    <row r="41783" x14ac:dyDescent="0.55000000000000004"/>
    <row r="41784" x14ac:dyDescent="0.55000000000000004"/>
    <row r="41785" x14ac:dyDescent="0.55000000000000004"/>
    <row r="41786" x14ac:dyDescent="0.55000000000000004"/>
    <row r="41787" x14ac:dyDescent="0.55000000000000004"/>
    <row r="41788" x14ac:dyDescent="0.55000000000000004"/>
    <row r="41789" x14ac:dyDescent="0.55000000000000004"/>
    <row r="41790" x14ac:dyDescent="0.55000000000000004"/>
    <row r="41791" x14ac:dyDescent="0.55000000000000004"/>
    <row r="41792" x14ac:dyDescent="0.55000000000000004"/>
    <row r="41793" x14ac:dyDescent="0.55000000000000004"/>
    <row r="41794" x14ac:dyDescent="0.55000000000000004"/>
    <row r="41795" x14ac:dyDescent="0.55000000000000004"/>
    <row r="41796" x14ac:dyDescent="0.55000000000000004"/>
    <row r="41797" x14ac:dyDescent="0.55000000000000004"/>
    <row r="41798" x14ac:dyDescent="0.55000000000000004"/>
    <row r="41799" x14ac:dyDescent="0.55000000000000004"/>
    <row r="41800" x14ac:dyDescent="0.55000000000000004"/>
    <row r="41801" x14ac:dyDescent="0.55000000000000004"/>
    <row r="41802" x14ac:dyDescent="0.55000000000000004"/>
    <row r="41803" x14ac:dyDescent="0.55000000000000004"/>
    <row r="41804" x14ac:dyDescent="0.55000000000000004"/>
    <row r="41805" x14ac:dyDescent="0.55000000000000004"/>
    <row r="41806" x14ac:dyDescent="0.55000000000000004"/>
    <row r="41807" x14ac:dyDescent="0.55000000000000004"/>
    <row r="41808" x14ac:dyDescent="0.55000000000000004"/>
    <row r="41809" x14ac:dyDescent="0.55000000000000004"/>
    <row r="41810" x14ac:dyDescent="0.55000000000000004"/>
    <row r="41811" x14ac:dyDescent="0.55000000000000004"/>
    <row r="41812" x14ac:dyDescent="0.55000000000000004"/>
    <row r="41813" x14ac:dyDescent="0.55000000000000004"/>
    <row r="41814" x14ac:dyDescent="0.55000000000000004"/>
    <row r="41815" x14ac:dyDescent="0.55000000000000004"/>
    <row r="41816" x14ac:dyDescent="0.55000000000000004"/>
    <row r="41817" x14ac:dyDescent="0.55000000000000004"/>
    <row r="41818" x14ac:dyDescent="0.55000000000000004"/>
    <row r="41819" x14ac:dyDescent="0.55000000000000004"/>
    <row r="41820" x14ac:dyDescent="0.55000000000000004"/>
    <row r="41821" x14ac:dyDescent="0.55000000000000004"/>
    <row r="41822" x14ac:dyDescent="0.55000000000000004"/>
    <row r="41823" x14ac:dyDescent="0.55000000000000004"/>
    <row r="41824" x14ac:dyDescent="0.55000000000000004"/>
    <row r="41825" x14ac:dyDescent="0.55000000000000004"/>
    <row r="41826" x14ac:dyDescent="0.55000000000000004"/>
    <row r="41827" x14ac:dyDescent="0.55000000000000004"/>
    <row r="41828" x14ac:dyDescent="0.55000000000000004"/>
    <row r="41829" x14ac:dyDescent="0.55000000000000004"/>
    <row r="41830" x14ac:dyDescent="0.55000000000000004"/>
    <row r="41831" x14ac:dyDescent="0.55000000000000004"/>
    <row r="41832" x14ac:dyDescent="0.55000000000000004"/>
    <row r="41833" x14ac:dyDescent="0.55000000000000004"/>
    <row r="41834" x14ac:dyDescent="0.55000000000000004"/>
    <row r="41835" x14ac:dyDescent="0.55000000000000004"/>
    <row r="41836" x14ac:dyDescent="0.55000000000000004"/>
    <row r="41837" x14ac:dyDescent="0.55000000000000004"/>
    <row r="41838" x14ac:dyDescent="0.55000000000000004"/>
    <row r="41839" x14ac:dyDescent="0.55000000000000004"/>
    <row r="41840" x14ac:dyDescent="0.55000000000000004"/>
    <row r="41841" x14ac:dyDescent="0.55000000000000004"/>
    <row r="41842" x14ac:dyDescent="0.55000000000000004"/>
    <row r="41843" x14ac:dyDescent="0.55000000000000004"/>
    <row r="41844" x14ac:dyDescent="0.55000000000000004"/>
    <row r="41845" x14ac:dyDescent="0.55000000000000004"/>
    <row r="41846" x14ac:dyDescent="0.55000000000000004"/>
    <row r="41847" x14ac:dyDescent="0.55000000000000004"/>
    <row r="41848" x14ac:dyDescent="0.55000000000000004"/>
    <row r="41849" x14ac:dyDescent="0.55000000000000004"/>
    <row r="41850" x14ac:dyDescent="0.55000000000000004"/>
    <row r="41851" x14ac:dyDescent="0.55000000000000004"/>
    <row r="41852" x14ac:dyDescent="0.55000000000000004"/>
    <row r="41853" x14ac:dyDescent="0.55000000000000004"/>
    <row r="41854" x14ac:dyDescent="0.55000000000000004"/>
    <row r="41855" x14ac:dyDescent="0.55000000000000004"/>
    <row r="41856" x14ac:dyDescent="0.55000000000000004"/>
    <row r="41857" x14ac:dyDescent="0.55000000000000004"/>
    <row r="41858" x14ac:dyDescent="0.55000000000000004"/>
    <row r="41859" x14ac:dyDescent="0.55000000000000004"/>
    <row r="41860" x14ac:dyDescent="0.55000000000000004"/>
    <row r="41861" x14ac:dyDescent="0.55000000000000004"/>
    <row r="41862" x14ac:dyDescent="0.55000000000000004"/>
    <row r="41863" x14ac:dyDescent="0.55000000000000004"/>
    <row r="41864" x14ac:dyDescent="0.55000000000000004"/>
    <row r="41865" x14ac:dyDescent="0.55000000000000004"/>
    <row r="41866" x14ac:dyDescent="0.55000000000000004"/>
    <row r="41867" x14ac:dyDescent="0.55000000000000004"/>
    <row r="41868" x14ac:dyDescent="0.55000000000000004"/>
    <row r="41869" x14ac:dyDescent="0.55000000000000004"/>
    <row r="41870" x14ac:dyDescent="0.55000000000000004"/>
    <row r="41871" x14ac:dyDescent="0.55000000000000004"/>
    <row r="41872" x14ac:dyDescent="0.55000000000000004"/>
    <row r="41873" x14ac:dyDescent="0.55000000000000004"/>
    <row r="41874" x14ac:dyDescent="0.55000000000000004"/>
    <row r="41875" x14ac:dyDescent="0.55000000000000004"/>
    <row r="41876" x14ac:dyDescent="0.55000000000000004"/>
    <row r="41877" x14ac:dyDescent="0.55000000000000004"/>
    <row r="41878" x14ac:dyDescent="0.55000000000000004"/>
    <row r="41879" x14ac:dyDescent="0.55000000000000004"/>
    <row r="41880" x14ac:dyDescent="0.55000000000000004"/>
    <row r="41881" x14ac:dyDescent="0.55000000000000004"/>
    <row r="41882" x14ac:dyDescent="0.55000000000000004"/>
    <row r="41883" x14ac:dyDescent="0.55000000000000004"/>
    <row r="41884" x14ac:dyDescent="0.55000000000000004"/>
    <row r="41885" x14ac:dyDescent="0.55000000000000004"/>
    <row r="41886" x14ac:dyDescent="0.55000000000000004"/>
    <row r="41887" x14ac:dyDescent="0.55000000000000004"/>
    <row r="41888" x14ac:dyDescent="0.55000000000000004"/>
    <row r="41889" x14ac:dyDescent="0.55000000000000004"/>
    <row r="41890" x14ac:dyDescent="0.55000000000000004"/>
    <row r="41891" x14ac:dyDescent="0.55000000000000004"/>
    <row r="41892" x14ac:dyDescent="0.55000000000000004"/>
    <row r="41893" x14ac:dyDescent="0.55000000000000004"/>
    <row r="41894" x14ac:dyDescent="0.55000000000000004"/>
    <row r="41895" x14ac:dyDescent="0.55000000000000004"/>
    <row r="41896" x14ac:dyDescent="0.55000000000000004"/>
    <row r="41897" x14ac:dyDescent="0.55000000000000004"/>
    <row r="41898" x14ac:dyDescent="0.55000000000000004"/>
    <row r="41899" x14ac:dyDescent="0.55000000000000004"/>
    <row r="41900" x14ac:dyDescent="0.55000000000000004"/>
    <row r="41901" x14ac:dyDescent="0.55000000000000004"/>
    <row r="41902" x14ac:dyDescent="0.55000000000000004"/>
    <row r="41903" x14ac:dyDescent="0.55000000000000004"/>
    <row r="41904" x14ac:dyDescent="0.55000000000000004"/>
    <row r="41905" x14ac:dyDescent="0.55000000000000004"/>
    <row r="41906" x14ac:dyDescent="0.55000000000000004"/>
    <row r="41907" x14ac:dyDescent="0.55000000000000004"/>
    <row r="41908" x14ac:dyDescent="0.55000000000000004"/>
    <row r="41909" x14ac:dyDescent="0.55000000000000004"/>
    <row r="41910" x14ac:dyDescent="0.55000000000000004"/>
    <row r="41911" x14ac:dyDescent="0.55000000000000004"/>
    <row r="41912" x14ac:dyDescent="0.55000000000000004"/>
    <row r="41913" x14ac:dyDescent="0.55000000000000004"/>
    <row r="41914" x14ac:dyDescent="0.55000000000000004"/>
    <row r="41915" x14ac:dyDescent="0.55000000000000004"/>
    <row r="41916" x14ac:dyDescent="0.55000000000000004"/>
    <row r="41917" x14ac:dyDescent="0.55000000000000004"/>
    <row r="41918" x14ac:dyDescent="0.55000000000000004"/>
    <row r="41919" x14ac:dyDescent="0.55000000000000004"/>
    <row r="41920" x14ac:dyDescent="0.55000000000000004"/>
    <row r="41921" x14ac:dyDescent="0.55000000000000004"/>
    <row r="41922" x14ac:dyDescent="0.55000000000000004"/>
    <row r="41923" x14ac:dyDescent="0.55000000000000004"/>
    <row r="41924" x14ac:dyDescent="0.55000000000000004"/>
    <row r="41925" x14ac:dyDescent="0.55000000000000004"/>
    <row r="41926" x14ac:dyDescent="0.55000000000000004"/>
    <row r="41927" x14ac:dyDescent="0.55000000000000004"/>
    <row r="41928" x14ac:dyDescent="0.55000000000000004"/>
    <row r="41929" x14ac:dyDescent="0.55000000000000004"/>
    <row r="41930" x14ac:dyDescent="0.55000000000000004"/>
    <row r="41931" x14ac:dyDescent="0.55000000000000004"/>
    <row r="41932" x14ac:dyDescent="0.55000000000000004"/>
    <row r="41933" x14ac:dyDescent="0.55000000000000004"/>
    <row r="41934" x14ac:dyDescent="0.55000000000000004"/>
    <row r="41935" x14ac:dyDescent="0.55000000000000004"/>
    <row r="41936" x14ac:dyDescent="0.55000000000000004"/>
    <row r="41937" x14ac:dyDescent="0.55000000000000004"/>
    <row r="41938" x14ac:dyDescent="0.55000000000000004"/>
    <row r="41939" x14ac:dyDescent="0.55000000000000004"/>
    <row r="41940" x14ac:dyDescent="0.55000000000000004"/>
    <row r="41941" x14ac:dyDescent="0.55000000000000004"/>
    <row r="41942" x14ac:dyDescent="0.55000000000000004"/>
    <row r="41943" x14ac:dyDescent="0.55000000000000004"/>
    <row r="41944" x14ac:dyDescent="0.55000000000000004"/>
    <row r="41945" x14ac:dyDescent="0.55000000000000004"/>
    <row r="41946" x14ac:dyDescent="0.55000000000000004"/>
    <row r="41947" x14ac:dyDescent="0.55000000000000004"/>
    <row r="41948" x14ac:dyDescent="0.55000000000000004"/>
    <row r="41949" x14ac:dyDescent="0.55000000000000004"/>
    <row r="41950" x14ac:dyDescent="0.55000000000000004"/>
    <row r="41951" x14ac:dyDescent="0.55000000000000004"/>
    <row r="41952" x14ac:dyDescent="0.55000000000000004"/>
    <row r="41953" x14ac:dyDescent="0.55000000000000004"/>
    <row r="41954" x14ac:dyDescent="0.55000000000000004"/>
    <row r="41955" x14ac:dyDescent="0.55000000000000004"/>
    <row r="41956" x14ac:dyDescent="0.55000000000000004"/>
    <row r="41957" x14ac:dyDescent="0.55000000000000004"/>
    <row r="41958" x14ac:dyDescent="0.55000000000000004"/>
    <row r="41959" x14ac:dyDescent="0.55000000000000004"/>
    <row r="41960" x14ac:dyDescent="0.55000000000000004"/>
    <row r="41961" x14ac:dyDescent="0.55000000000000004"/>
    <row r="41962" x14ac:dyDescent="0.55000000000000004"/>
    <row r="41963" x14ac:dyDescent="0.55000000000000004"/>
    <row r="41964" x14ac:dyDescent="0.55000000000000004"/>
    <row r="41965" x14ac:dyDescent="0.55000000000000004"/>
    <row r="41966" x14ac:dyDescent="0.55000000000000004"/>
    <row r="41967" x14ac:dyDescent="0.55000000000000004"/>
    <row r="41968" x14ac:dyDescent="0.55000000000000004"/>
    <row r="41969" x14ac:dyDescent="0.55000000000000004"/>
    <row r="41970" x14ac:dyDescent="0.55000000000000004"/>
    <row r="41971" x14ac:dyDescent="0.55000000000000004"/>
    <row r="41972" x14ac:dyDescent="0.55000000000000004"/>
    <row r="41973" x14ac:dyDescent="0.55000000000000004"/>
    <row r="41974" x14ac:dyDescent="0.55000000000000004"/>
    <row r="41975" x14ac:dyDescent="0.55000000000000004"/>
    <row r="41976" x14ac:dyDescent="0.55000000000000004"/>
    <row r="41977" x14ac:dyDescent="0.55000000000000004"/>
    <row r="41978" x14ac:dyDescent="0.55000000000000004"/>
    <row r="41979" x14ac:dyDescent="0.55000000000000004"/>
    <row r="41980" x14ac:dyDescent="0.55000000000000004"/>
    <row r="41981" x14ac:dyDescent="0.55000000000000004"/>
    <row r="41982" x14ac:dyDescent="0.55000000000000004"/>
    <row r="41983" x14ac:dyDescent="0.55000000000000004"/>
    <row r="41984" x14ac:dyDescent="0.55000000000000004"/>
    <row r="41985" x14ac:dyDescent="0.55000000000000004"/>
    <row r="41986" x14ac:dyDescent="0.55000000000000004"/>
    <row r="41987" x14ac:dyDescent="0.55000000000000004"/>
    <row r="41988" x14ac:dyDescent="0.55000000000000004"/>
    <row r="41989" x14ac:dyDescent="0.55000000000000004"/>
    <row r="41990" x14ac:dyDescent="0.55000000000000004"/>
    <row r="41991" x14ac:dyDescent="0.55000000000000004"/>
    <row r="41992" x14ac:dyDescent="0.55000000000000004"/>
    <row r="41993" x14ac:dyDescent="0.55000000000000004"/>
    <row r="41994" x14ac:dyDescent="0.55000000000000004"/>
    <row r="41995" x14ac:dyDescent="0.55000000000000004"/>
    <row r="41996" x14ac:dyDescent="0.55000000000000004"/>
    <row r="41997" x14ac:dyDescent="0.55000000000000004"/>
    <row r="41998" x14ac:dyDescent="0.55000000000000004"/>
    <row r="41999" x14ac:dyDescent="0.55000000000000004"/>
    <row r="42000" x14ac:dyDescent="0.55000000000000004"/>
    <row r="42001" x14ac:dyDescent="0.55000000000000004"/>
    <row r="42002" x14ac:dyDescent="0.55000000000000004"/>
    <row r="42003" x14ac:dyDescent="0.55000000000000004"/>
    <row r="42004" x14ac:dyDescent="0.55000000000000004"/>
    <row r="42005" x14ac:dyDescent="0.55000000000000004"/>
    <row r="42006" x14ac:dyDescent="0.55000000000000004"/>
    <row r="42007" x14ac:dyDescent="0.55000000000000004"/>
    <row r="42008" x14ac:dyDescent="0.55000000000000004"/>
    <row r="42009" x14ac:dyDescent="0.55000000000000004"/>
    <row r="42010" x14ac:dyDescent="0.55000000000000004"/>
    <row r="42011" x14ac:dyDescent="0.55000000000000004"/>
    <row r="42012" x14ac:dyDescent="0.55000000000000004"/>
    <row r="42013" x14ac:dyDescent="0.55000000000000004"/>
    <row r="42014" x14ac:dyDescent="0.55000000000000004"/>
    <row r="42015" x14ac:dyDescent="0.55000000000000004"/>
    <row r="42016" x14ac:dyDescent="0.55000000000000004"/>
    <row r="42017" x14ac:dyDescent="0.55000000000000004"/>
    <row r="42018" x14ac:dyDescent="0.55000000000000004"/>
    <row r="42019" x14ac:dyDescent="0.55000000000000004"/>
    <row r="42020" x14ac:dyDescent="0.55000000000000004"/>
    <row r="42021" x14ac:dyDescent="0.55000000000000004"/>
    <row r="42022" x14ac:dyDescent="0.55000000000000004"/>
    <row r="42023" x14ac:dyDescent="0.55000000000000004"/>
    <row r="42024" x14ac:dyDescent="0.55000000000000004"/>
    <row r="42025" x14ac:dyDescent="0.55000000000000004"/>
    <row r="42026" x14ac:dyDescent="0.55000000000000004"/>
    <row r="42027" x14ac:dyDescent="0.55000000000000004"/>
    <row r="42028" x14ac:dyDescent="0.55000000000000004"/>
    <row r="42029" x14ac:dyDescent="0.55000000000000004"/>
    <row r="42030" x14ac:dyDescent="0.55000000000000004"/>
    <row r="42031" x14ac:dyDescent="0.55000000000000004"/>
    <row r="42032" x14ac:dyDescent="0.55000000000000004"/>
    <row r="42033" x14ac:dyDescent="0.55000000000000004"/>
    <row r="42034" x14ac:dyDescent="0.55000000000000004"/>
    <row r="42035" x14ac:dyDescent="0.55000000000000004"/>
    <row r="42036" x14ac:dyDescent="0.55000000000000004"/>
    <row r="42037" x14ac:dyDescent="0.55000000000000004"/>
    <row r="42038" x14ac:dyDescent="0.55000000000000004"/>
    <row r="42039" x14ac:dyDescent="0.55000000000000004"/>
    <row r="42040" x14ac:dyDescent="0.55000000000000004"/>
    <row r="42041" x14ac:dyDescent="0.55000000000000004"/>
    <row r="42042" x14ac:dyDescent="0.55000000000000004"/>
    <row r="42043" x14ac:dyDescent="0.55000000000000004"/>
    <row r="42044" x14ac:dyDescent="0.55000000000000004"/>
    <row r="42045" x14ac:dyDescent="0.55000000000000004"/>
    <row r="42046" x14ac:dyDescent="0.55000000000000004"/>
    <row r="42047" x14ac:dyDescent="0.55000000000000004"/>
    <row r="42048" x14ac:dyDescent="0.55000000000000004"/>
    <row r="42049" x14ac:dyDescent="0.55000000000000004"/>
    <row r="42050" x14ac:dyDescent="0.55000000000000004"/>
    <row r="42051" x14ac:dyDescent="0.55000000000000004"/>
    <row r="42052" x14ac:dyDescent="0.55000000000000004"/>
    <row r="42053" x14ac:dyDescent="0.55000000000000004"/>
    <row r="42054" x14ac:dyDescent="0.55000000000000004"/>
    <row r="42055" x14ac:dyDescent="0.55000000000000004"/>
    <row r="42056" x14ac:dyDescent="0.55000000000000004"/>
    <row r="42057" x14ac:dyDescent="0.55000000000000004"/>
    <row r="42058" x14ac:dyDescent="0.55000000000000004"/>
    <row r="42059" x14ac:dyDescent="0.55000000000000004"/>
    <row r="42060" x14ac:dyDescent="0.55000000000000004"/>
    <row r="42061" x14ac:dyDescent="0.55000000000000004"/>
    <row r="42062" x14ac:dyDescent="0.55000000000000004"/>
    <row r="42063" x14ac:dyDescent="0.55000000000000004"/>
    <row r="42064" x14ac:dyDescent="0.55000000000000004"/>
    <row r="42065" x14ac:dyDescent="0.55000000000000004"/>
    <row r="42066" x14ac:dyDescent="0.55000000000000004"/>
    <row r="42067" x14ac:dyDescent="0.55000000000000004"/>
    <row r="42068" x14ac:dyDescent="0.55000000000000004"/>
    <row r="42069" x14ac:dyDescent="0.55000000000000004"/>
    <row r="42070" x14ac:dyDescent="0.55000000000000004"/>
    <row r="42071" x14ac:dyDescent="0.55000000000000004"/>
    <row r="42072" x14ac:dyDescent="0.55000000000000004"/>
    <row r="42073" x14ac:dyDescent="0.55000000000000004"/>
    <row r="42074" x14ac:dyDescent="0.55000000000000004"/>
    <row r="42075" x14ac:dyDescent="0.55000000000000004"/>
    <row r="42076" x14ac:dyDescent="0.55000000000000004"/>
    <row r="42077" x14ac:dyDescent="0.55000000000000004"/>
    <row r="42078" x14ac:dyDescent="0.55000000000000004"/>
    <row r="42079" x14ac:dyDescent="0.55000000000000004"/>
    <row r="42080" x14ac:dyDescent="0.55000000000000004"/>
    <row r="42081" x14ac:dyDescent="0.55000000000000004"/>
    <row r="42082" x14ac:dyDescent="0.55000000000000004"/>
    <row r="42083" x14ac:dyDescent="0.55000000000000004"/>
    <row r="42084" x14ac:dyDescent="0.55000000000000004"/>
    <row r="42085" x14ac:dyDescent="0.55000000000000004"/>
    <row r="42086" x14ac:dyDescent="0.55000000000000004"/>
    <row r="42087" x14ac:dyDescent="0.55000000000000004"/>
    <row r="42088" x14ac:dyDescent="0.55000000000000004"/>
    <row r="42089" x14ac:dyDescent="0.55000000000000004"/>
    <row r="42090" x14ac:dyDescent="0.55000000000000004"/>
    <row r="42091" x14ac:dyDescent="0.55000000000000004"/>
    <row r="42092" x14ac:dyDescent="0.55000000000000004"/>
    <row r="42093" x14ac:dyDescent="0.55000000000000004"/>
    <row r="42094" x14ac:dyDescent="0.55000000000000004"/>
    <row r="42095" x14ac:dyDescent="0.55000000000000004"/>
    <row r="42096" x14ac:dyDescent="0.55000000000000004"/>
    <row r="42097" x14ac:dyDescent="0.55000000000000004"/>
    <row r="42098" x14ac:dyDescent="0.55000000000000004"/>
    <row r="42099" x14ac:dyDescent="0.55000000000000004"/>
    <row r="42100" x14ac:dyDescent="0.55000000000000004"/>
    <row r="42101" x14ac:dyDescent="0.55000000000000004"/>
    <row r="42102" x14ac:dyDescent="0.55000000000000004"/>
    <row r="42103" x14ac:dyDescent="0.55000000000000004"/>
    <row r="42104" x14ac:dyDescent="0.55000000000000004"/>
    <row r="42105" x14ac:dyDescent="0.55000000000000004"/>
    <row r="42106" x14ac:dyDescent="0.55000000000000004"/>
    <row r="42107" x14ac:dyDescent="0.55000000000000004"/>
    <row r="42108" x14ac:dyDescent="0.55000000000000004"/>
    <row r="42109" x14ac:dyDescent="0.55000000000000004"/>
    <row r="42110" x14ac:dyDescent="0.55000000000000004"/>
    <row r="42111" x14ac:dyDescent="0.55000000000000004"/>
    <row r="42112" x14ac:dyDescent="0.55000000000000004"/>
    <row r="42113" x14ac:dyDescent="0.55000000000000004"/>
    <row r="42114" x14ac:dyDescent="0.55000000000000004"/>
    <row r="42115" x14ac:dyDescent="0.55000000000000004"/>
    <row r="42116" x14ac:dyDescent="0.55000000000000004"/>
    <row r="42117" x14ac:dyDescent="0.55000000000000004"/>
    <row r="42118" x14ac:dyDescent="0.55000000000000004"/>
    <row r="42119" x14ac:dyDescent="0.55000000000000004"/>
    <row r="42120" x14ac:dyDescent="0.55000000000000004"/>
    <row r="42121" x14ac:dyDescent="0.55000000000000004"/>
    <row r="42122" x14ac:dyDescent="0.55000000000000004"/>
    <row r="42123" x14ac:dyDescent="0.55000000000000004"/>
    <row r="42124" x14ac:dyDescent="0.55000000000000004"/>
    <row r="42125" x14ac:dyDescent="0.55000000000000004"/>
    <row r="42126" x14ac:dyDescent="0.55000000000000004"/>
    <row r="42127" x14ac:dyDescent="0.55000000000000004"/>
    <row r="42128" x14ac:dyDescent="0.55000000000000004"/>
    <row r="42129" x14ac:dyDescent="0.55000000000000004"/>
    <row r="42130" x14ac:dyDescent="0.55000000000000004"/>
    <row r="42131" x14ac:dyDescent="0.55000000000000004"/>
    <row r="42132" x14ac:dyDescent="0.55000000000000004"/>
    <row r="42133" x14ac:dyDescent="0.55000000000000004"/>
    <row r="42134" x14ac:dyDescent="0.55000000000000004"/>
    <row r="42135" x14ac:dyDescent="0.55000000000000004"/>
    <row r="42136" x14ac:dyDescent="0.55000000000000004"/>
    <row r="42137" x14ac:dyDescent="0.55000000000000004"/>
    <row r="42138" x14ac:dyDescent="0.55000000000000004"/>
    <row r="42139" x14ac:dyDescent="0.55000000000000004"/>
    <row r="42140" x14ac:dyDescent="0.55000000000000004"/>
    <row r="42141" x14ac:dyDescent="0.55000000000000004"/>
    <row r="42142" x14ac:dyDescent="0.55000000000000004"/>
    <row r="42143" x14ac:dyDescent="0.55000000000000004"/>
    <row r="42144" x14ac:dyDescent="0.55000000000000004"/>
    <row r="42145" x14ac:dyDescent="0.55000000000000004"/>
    <row r="42146" x14ac:dyDescent="0.55000000000000004"/>
    <row r="42147" x14ac:dyDescent="0.55000000000000004"/>
    <row r="42148" x14ac:dyDescent="0.55000000000000004"/>
    <row r="42149" x14ac:dyDescent="0.55000000000000004"/>
    <row r="42150" x14ac:dyDescent="0.55000000000000004"/>
    <row r="42151" x14ac:dyDescent="0.55000000000000004"/>
    <row r="42152" x14ac:dyDescent="0.55000000000000004"/>
    <row r="42153" x14ac:dyDescent="0.55000000000000004"/>
    <row r="42154" x14ac:dyDescent="0.55000000000000004"/>
    <row r="42155" x14ac:dyDescent="0.55000000000000004"/>
    <row r="42156" x14ac:dyDescent="0.55000000000000004"/>
    <row r="42157" x14ac:dyDescent="0.55000000000000004"/>
    <row r="42158" x14ac:dyDescent="0.55000000000000004"/>
    <row r="42159" x14ac:dyDescent="0.55000000000000004"/>
    <row r="42160" x14ac:dyDescent="0.55000000000000004"/>
    <row r="42161" x14ac:dyDescent="0.55000000000000004"/>
    <row r="42162" x14ac:dyDescent="0.55000000000000004"/>
    <row r="42163" x14ac:dyDescent="0.55000000000000004"/>
    <row r="42164" x14ac:dyDescent="0.55000000000000004"/>
    <row r="42165" x14ac:dyDescent="0.55000000000000004"/>
    <row r="42166" x14ac:dyDescent="0.55000000000000004"/>
    <row r="42167" x14ac:dyDescent="0.55000000000000004"/>
    <row r="42168" x14ac:dyDescent="0.55000000000000004"/>
    <row r="42169" x14ac:dyDescent="0.55000000000000004"/>
    <row r="42170" x14ac:dyDescent="0.55000000000000004"/>
    <row r="42171" x14ac:dyDescent="0.55000000000000004"/>
    <row r="42172" x14ac:dyDescent="0.55000000000000004"/>
    <row r="42173" x14ac:dyDescent="0.55000000000000004"/>
    <row r="42174" x14ac:dyDescent="0.55000000000000004"/>
    <row r="42175" x14ac:dyDescent="0.55000000000000004"/>
    <row r="42176" x14ac:dyDescent="0.55000000000000004"/>
    <row r="42177" x14ac:dyDescent="0.55000000000000004"/>
    <row r="42178" x14ac:dyDescent="0.55000000000000004"/>
    <row r="42179" x14ac:dyDescent="0.55000000000000004"/>
    <row r="42180" x14ac:dyDescent="0.55000000000000004"/>
    <row r="42181" x14ac:dyDescent="0.55000000000000004"/>
    <row r="42182" x14ac:dyDescent="0.55000000000000004"/>
    <row r="42183" x14ac:dyDescent="0.55000000000000004"/>
    <row r="42184" x14ac:dyDescent="0.55000000000000004"/>
    <row r="42185" x14ac:dyDescent="0.55000000000000004"/>
    <row r="42186" x14ac:dyDescent="0.55000000000000004"/>
    <row r="42187" x14ac:dyDescent="0.55000000000000004"/>
    <row r="42188" x14ac:dyDescent="0.55000000000000004"/>
    <row r="42189" x14ac:dyDescent="0.55000000000000004"/>
    <row r="42190" x14ac:dyDescent="0.55000000000000004"/>
    <row r="42191" x14ac:dyDescent="0.55000000000000004"/>
    <row r="42192" x14ac:dyDescent="0.55000000000000004"/>
    <row r="42193" x14ac:dyDescent="0.55000000000000004"/>
    <row r="42194" x14ac:dyDescent="0.55000000000000004"/>
    <row r="42195" x14ac:dyDescent="0.55000000000000004"/>
    <row r="42196" x14ac:dyDescent="0.55000000000000004"/>
    <row r="42197" x14ac:dyDescent="0.55000000000000004"/>
    <row r="42198" x14ac:dyDescent="0.55000000000000004"/>
    <row r="42199" x14ac:dyDescent="0.55000000000000004"/>
    <row r="42200" x14ac:dyDescent="0.55000000000000004"/>
    <row r="42201" x14ac:dyDescent="0.55000000000000004"/>
    <row r="42202" x14ac:dyDescent="0.55000000000000004"/>
    <row r="42203" x14ac:dyDescent="0.55000000000000004"/>
    <row r="42204" x14ac:dyDescent="0.55000000000000004"/>
    <row r="42205" x14ac:dyDescent="0.55000000000000004"/>
    <row r="42206" x14ac:dyDescent="0.55000000000000004"/>
    <row r="42207" x14ac:dyDescent="0.55000000000000004"/>
    <row r="42208" x14ac:dyDescent="0.55000000000000004"/>
    <row r="42209" x14ac:dyDescent="0.55000000000000004"/>
    <row r="42210" x14ac:dyDescent="0.55000000000000004"/>
    <row r="42211" x14ac:dyDescent="0.55000000000000004"/>
    <row r="42212" x14ac:dyDescent="0.55000000000000004"/>
    <row r="42213" x14ac:dyDescent="0.55000000000000004"/>
    <row r="42214" x14ac:dyDescent="0.55000000000000004"/>
    <row r="42215" x14ac:dyDescent="0.55000000000000004"/>
    <row r="42216" x14ac:dyDescent="0.55000000000000004"/>
    <row r="42217" x14ac:dyDescent="0.55000000000000004"/>
    <row r="42218" x14ac:dyDescent="0.55000000000000004"/>
    <row r="42219" x14ac:dyDescent="0.55000000000000004"/>
    <row r="42220" x14ac:dyDescent="0.55000000000000004"/>
    <row r="42221" x14ac:dyDescent="0.55000000000000004"/>
    <row r="42222" x14ac:dyDescent="0.55000000000000004"/>
    <row r="42223" x14ac:dyDescent="0.55000000000000004"/>
    <row r="42224" x14ac:dyDescent="0.55000000000000004"/>
    <row r="42225" x14ac:dyDescent="0.55000000000000004"/>
    <row r="42226" x14ac:dyDescent="0.55000000000000004"/>
    <row r="42227" x14ac:dyDescent="0.55000000000000004"/>
    <row r="42228" x14ac:dyDescent="0.55000000000000004"/>
    <row r="42229" x14ac:dyDescent="0.55000000000000004"/>
    <row r="42230" x14ac:dyDescent="0.55000000000000004"/>
    <row r="42231" x14ac:dyDescent="0.55000000000000004"/>
    <row r="42232" x14ac:dyDescent="0.55000000000000004"/>
    <row r="42233" x14ac:dyDescent="0.55000000000000004"/>
    <row r="42234" x14ac:dyDescent="0.55000000000000004"/>
    <row r="42235" x14ac:dyDescent="0.55000000000000004"/>
    <row r="42236" x14ac:dyDescent="0.55000000000000004"/>
    <row r="42237" x14ac:dyDescent="0.55000000000000004"/>
    <row r="42238" x14ac:dyDescent="0.55000000000000004"/>
    <row r="42239" x14ac:dyDescent="0.55000000000000004"/>
    <row r="42240" x14ac:dyDescent="0.55000000000000004"/>
    <row r="42241" x14ac:dyDescent="0.55000000000000004"/>
    <row r="42242" x14ac:dyDescent="0.55000000000000004"/>
    <row r="42243" x14ac:dyDescent="0.55000000000000004"/>
    <row r="42244" x14ac:dyDescent="0.55000000000000004"/>
    <row r="42245" x14ac:dyDescent="0.55000000000000004"/>
    <row r="42246" x14ac:dyDescent="0.55000000000000004"/>
    <row r="42247" x14ac:dyDescent="0.55000000000000004"/>
    <row r="42248" x14ac:dyDescent="0.55000000000000004"/>
    <row r="42249" x14ac:dyDescent="0.55000000000000004"/>
    <row r="42250" x14ac:dyDescent="0.55000000000000004"/>
    <row r="42251" x14ac:dyDescent="0.55000000000000004"/>
    <row r="42252" x14ac:dyDescent="0.55000000000000004"/>
    <row r="42253" x14ac:dyDescent="0.55000000000000004"/>
    <row r="42254" x14ac:dyDescent="0.55000000000000004"/>
    <row r="42255" x14ac:dyDescent="0.55000000000000004"/>
    <row r="42256" x14ac:dyDescent="0.55000000000000004"/>
    <row r="42257" x14ac:dyDescent="0.55000000000000004"/>
    <row r="42258" x14ac:dyDescent="0.55000000000000004"/>
    <row r="42259" x14ac:dyDescent="0.55000000000000004"/>
    <row r="42260" x14ac:dyDescent="0.55000000000000004"/>
    <row r="42261" x14ac:dyDescent="0.55000000000000004"/>
    <row r="42262" x14ac:dyDescent="0.55000000000000004"/>
    <row r="42263" x14ac:dyDescent="0.55000000000000004"/>
    <row r="42264" x14ac:dyDescent="0.55000000000000004"/>
    <row r="42265" x14ac:dyDescent="0.55000000000000004"/>
    <row r="42266" x14ac:dyDescent="0.55000000000000004"/>
    <row r="42267" x14ac:dyDescent="0.55000000000000004"/>
    <row r="42268" x14ac:dyDescent="0.55000000000000004"/>
    <row r="42269" x14ac:dyDescent="0.55000000000000004"/>
    <row r="42270" x14ac:dyDescent="0.55000000000000004"/>
    <row r="42271" x14ac:dyDescent="0.55000000000000004"/>
    <row r="42272" x14ac:dyDescent="0.55000000000000004"/>
    <row r="42273" x14ac:dyDescent="0.55000000000000004"/>
    <row r="42274" x14ac:dyDescent="0.55000000000000004"/>
    <row r="42275" x14ac:dyDescent="0.55000000000000004"/>
    <row r="42276" x14ac:dyDescent="0.55000000000000004"/>
    <row r="42277" x14ac:dyDescent="0.55000000000000004"/>
    <row r="42278" x14ac:dyDescent="0.55000000000000004"/>
    <row r="42279" x14ac:dyDescent="0.55000000000000004"/>
    <row r="42280" x14ac:dyDescent="0.55000000000000004"/>
    <row r="42281" x14ac:dyDescent="0.55000000000000004"/>
    <row r="42282" x14ac:dyDescent="0.55000000000000004"/>
    <row r="42283" x14ac:dyDescent="0.55000000000000004"/>
    <row r="42284" x14ac:dyDescent="0.55000000000000004"/>
    <row r="42285" x14ac:dyDescent="0.55000000000000004"/>
    <row r="42286" x14ac:dyDescent="0.55000000000000004"/>
    <row r="42287" x14ac:dyDescent="0.55000000000000004"/>
    <row r="42288" x14ac:dyDescent="0.55000000000000004"/>
    <row r="42289" x14ac:dyDescent="0.55000000000000004"/>
    <row r="42290" x14ac:dyDescent="0.55000000000000004"/>
    <row r="42291" x14ac:dyDescent="0.55000000000000004"/>
    <row r="42292" x14ac:dyDescent="0.55000000000000004"/>
    <row r="42293" x14ac:dyDescent="0.55000000000000004"/>
    <row r="42294" x14ac:dyDescent="0.55000000000000004"/>
    <row r="42295" x14ac:dyDescent="0.55000000000000004"/>
    <row r="42296" x14ac:dyDescent="0.55000000000000004"/>
    <row r="42297" x14ac:dyDescent="0.55000000000000004"/>
    <row r="42298" x14ac:dyDescent="0.55000000000000004"/>
    <row r="42299" x14ac:dyDescent="0.55000000000000004"/>
    <row r="42300" x14ac:dyDescent="0.55000000000000004"/>
    <row r="42301" x14ac:dyDescent="0.55000000000000004"/>
    <row r="42302" x14ac:dyDescent="0.55000000000000004"/>
    <row r="42303" x14ac:dyDescent="0.55000000000000004"/>
    <row r="42304" x14ac:dyDescent="0.55000000000000004"/>
    <row r="42305" x14ac:dyDescent="0.55000000000000004"/>
    <row r="42306" x14ac:dyDescent="0.55000000000000004"/>
    <row r="42307" x14ac:dyDescent="0.55000000000000004"/>
    <row r="42308" x14ac:dyDescent="0.55000000000000004"/>
    <row r="42309" x14ac:dyDescent="0.55000000000000004"/>
    <row r="42310" x14ac:dyDescent="0.55000000000000004"/>
    <row r="42311" x14ac:dyDescent="0.55000000000000004"/>
    <row r="42312" x14ac:dyDescent="0.55000000000000004"/>
    <row r="42313" x14ac:dyDescent="0.55000000000000004"/>
    <row r="42314" x14ac:dyDescent="0.55000000000000004"/>
    <row r="42315" x14ac:dyDescent="0.55000000000000004"/>
    <row r="42316" x14ac:dyDescent="0.55000000000000004"/>
    <row r="42317" x14ac:dyDescent="0.55000000000000004"/>
    <row r="42318" x14ac:dyDescent="0.55000000000000004"/>
    <row r="42319" x14ac:dyDescent="0.55000000000000004"/>
    <row r="42320" x14ac:dyDescent="0.55000000000000004"/>
    <row r="42321" x14ac:dyDescent="0.55000000000000004"/>
    <row r="42322" x14ac:dyDescent="0.55000000000000004"/>
    <row r="42323" x14ac:dyDescent="0.55000000000000004"/>
    <row r="42324" x14ac:dyDescent="0.55000000000000004"/>
    <row r="42325" x14ac:dyDescent="0.55000000000000004"/>
    <row r="42326" x14ac:dyDescent="0.55000000000000004"/>
    <row r="42327" x14ac:dyDescent="0.55000000000000004"/>
    <row r="42328" x14ac:dyDescent="0.55000000000000004"/>
    <row r="42329" x14ac:dyDescent="0.55000000000000004"/>
    <row r="42330" x14ac:dyDescent="0.55000000000000004"/>
    <row r="42331" x14ac:dyDescent="0.55000000000000004"/>
    <row r="42332" x14ac:dyDescent="0.55000000000000004"/>
    <row r="42333" x14ac:dyDescent="0.55000000000000004"/>
    <row r="42334" x14ac:dyDescent="0.55000000000000004"/>
    <row r="42335" x14ac:dyDescent="0.55000000000000004"/>
    <row r="42336" x14ac:dyDescent="0.55000000000000004"/>
    <row r="42337" x14ac:dyDescent="0.55000000000000004"/>
    <row r="42338" x14ac:dyDescent="0.55000000000000004"/>
    <row r="42339" x14ac:dyDescent="0.55000000000000004"/>
    <row r="42340" x14ac:dyDescent="0.55000000000000004"/>
    <row r="42341" x14ac:dyDescent="0.55000000000000004"/>
    <row r="42342" x14ac:dyDescent="0.55000000000000004"/>
    <row r="42343" x14ac:dyDescent="0.55000000000000004"/>
    <row r="42344" x14ac:dyDescent="0.55000000000000004"/>
    <row r="42345" x14ac:dyDescent="0.55000000000000004"/>
    <row r="42346" x14ac:dyDescent="0.55000000000000004"/>
    <row r="42347" x14ac:dyDescent="0.55000000000000004"/>
    <row r="42348" x14ac:dyDescent="0.55000000000000004"/>
    <row r="42349" x14ac:dyDescent="0.55000000000000004"/>
    <row r="42350" x14ac:dyDescent="0.55000000000000004"/>
    <row r="42351" x14ac:dyDescent="0.55000000000000004"/>
    <row r="42352" x14ac:dyDescent="0.55000000000000004"/>
    <row r="42353" x14ac:dyDescent="0.55000000000000004"/>
    <row r="42354" x14ac:dyDescent="0.55000000000000004"/>
    <row r="42355" x14ac:dyDescent="0.55000000000000004"/>
    <row r="42356" x14ac:dyDescent="0.55000000000000004"/>
    <row r="42357" x14ac:dyDescent="0.55000000000000004"/>
    <row r="42358" x14ac:dyDescent="0.55000000000000004"/>
    <row r="42359" x14ac:dyDescent="0.55000000000000004"/>
    <row r="42360" x14ac:dyDescent="0.55000000000000004"/>
    <row r="42361" x14ac:dyDescent="0.55000000000000004"/>
    <row r="42362" x14ac:dyDescent="0.55000000000000004"/>
    <row r="42363" x14ac:dyDescent="0.55000000000000004"/>
    <row r="42364" x14ac:dyDescent="0.55000000000000004"/>
    <row r="42365" x14ac:dyDescent="0.55000000000000004"/>
    <row r="42366" x14ac:dyDescent="0.55000000000000004"/>
    <row r="42367" x14ac:dyDescent="0.55000000000000004"/>
    <row r="42368" x14ac:dyDescent="0.55000000000000004"/>
    <row r="42369" x14ac:dyDescent="0.55000000000000004"/>
    <row r="42370" x14ac:dyDescent="0.55000000000000004"/>
    <row r="42371" x14ac:dyDescent="0.55000000000000004"/>
    <row r="42372" x14ac:dyDescent="0.55000000000000004"/>
    <row r="42373" x14ac:dyDescent="0.55000000000000004"/>
    <row r="42374" x14ac:dyDescent="0.55000000000000004"/>
    <row r="42375" x14ac:dyDescent="0.55000000000000004"/>
    <row r="42376" x14ac:dyDescent="0.55000000000000004"/>
    <row r="42377" x14ac:dyDescent="0.55000000000000004"/>
    <row r="42378" x14ac:dyDescent="0.55000000000000004"/>
    <row r="42379" x14ac:dyDescent="0.55000000000000004"/>
    <row r="42380" x14ac:dyDescent="0.55000000000000004"/>
    <row r="42381" x14ac:dyDescent="0.55000000000000004"/>
    <row r="42382" x14ac:dyDescent="0.55000000000000004"/>
    <row r="42383" x14ac:dyDescent="0.55000000000000004"/>
    <row r="42384" x14ac:dyDescent="0.55000000000000004"/>
    <row r="42385" x14ac:dyDescent="0.55000000000000004"/>
    <row r="42386" x14ac:dyDescent="0.55000000000000004"/>
    <row r="42387" x14ac:dyDescent="0.55000000000000004"/>
    <row r="42388" x14ac:dyDescent="0.55000000000000004"/>
    <row r="42389" x14ac:dyDescent="0.55000000000000004"/>
    <row r="42390" x14ac:dyDescent="0.55000000000000004"/>
    <row r="42391" x14ac:dyDescent="0.55000000000000004"/>
    <row r="42392" x14ac:dyDescent="0.55000000000000004"/>
    <row r="42393" x14ac:dyDescent="0.55000000000000004"/>
    <row r="42394" x14ac:dyDescent="0.55000000000000004"/>
    <row r="42395" x14ac:dyDescent="0.55000000000000004"/>
    <row r="42396" x14ac:dyDescent="0.55000000000000004"/>
    <row r="42397" x14ac:dyDescent="0.55000000000000004"/>
    <row r="42398" x14ac:dyDescent="0.55000000000000004"/>
    <row r="42399" x14ac:dyDescent="0.55000000000000004"/>
    <row r="42400" x14ac:dyDescent="0.55000000000000004"/>
    <row r="42401" x14ac:dyDescent="0.55000000000000004"/>
    <row r="42402" x14ac:dyDescent="0.55000000000000004"/>
    <row r="42403" x14ac:dyDescent="0.55000000000000004"/>
    <row r="42404" x14ac:dyDescent="0.55000000000000004"/>
    <row r="42405" x14ac:dyDescent="0.55000000000000004"/>
    <row r="42406" x14ac:dyDescent="0.55000000000000004"/>
    <row r="42407" x14ac:dyDescent="0.55000000000000004"/>
    <row r="42408" x14ac:dyDescent="0.55000000000000004"/>
    <row r="42409" x14ac:dyDescent="0.55000000000000004"/>
    <row r="42410" x14ac:dyDescent="0.55000000000000004"/>
    <row r="42411" x14ac:dyDescent="0.55000000000000004"/>
    <row r="42412" x14ac:dyDescent="0.55000000000000004"/>
    <row r="42413" x14ac:dyDescent="0.55000000000000004"/>
    <row r="42414" x14ac:dyDescent="0.55000000000000004"/>
    <row r="42415" x14ac:dyDescent="0.55000000000000004"/>
    <row r="42416" x14ac:dyDescent="0.55000000000000004"/>
    <row r="42417" x14ac:dyDescent="0.55000000000000004"/>
    <row r="42418" x14ac:dyDescent="0.55000000000000004"/>
    <row r="42419" x14ac:dyDescent="0.55000000000000004"/>
    <row r="42420" x14ac:dyDescent="0.55000000000000004"/>
    <row r="42421" x14ac:dyDescent="0.55000000000000004"/>
    <row r="42422" x14ac:dyDescent="0.55000000000000004"/>
    <row r="42423" x14ac:dyDescent="0.55000000000000004"/>
    <row r="42424" x14ac:dyDescent="0.55000000000000004"/>
    <row r="42425" x14ac:dyDescent="0.55000000000000004"/>
    <row r="42426" x14ac:dyDescent="0.55000000000000004"/>
    <row r="42427" x14ac:dyDescent="0.55000000000000004"/>
    <row r="42428" x14ac:dyDescent="0.55000000000000004"/>
    <row r="42429" x14ac:dyDescent="0.55000000000000004"/>
    <row r="42430" x14ac:dyDescent="0.55000000000000004"/>
    <row r="42431" x14ac:dyDescent="0.55000000000000004"/>
    <row r="42432" x14ac:dyDescent="0.55000000000000004"/>
    <row r="42433" x14ac:dyDescent="0.55000000000000004"/>
    <row r="42434" x14ac:dyDescent="0.55000000000000004"/>
    <row r="42435" x14ac:dyDescent="0.55000000000000004"/>
    <row r="42436" x14ac:dyDescent="0.55000000000000004"/>
    <row r="42437" x14ac:dyDescent="0.55000000000000004"/>
    <row r="42438" x14ac:dyDescent="0.55000000000000004"/>
    <row r="42439" x14ac:dyDescent="0.55000000000000004"/>
    <row r="42440" x14ac:dyDescent="0.55000000000000004"/>
    <row r="42441" x14ac:dyDescent="0.55000000000000004"/>
    <row r="42442" x14ac:dyDescent="0.55000000000000004"/>
    <row r="42443" x14ac:dyDescent="0.55000000000000004"/>
    <row r="42444" x14ac:dyDescent="0.55000000000000004"/>
    <row r="42445" x14ac:dyDescent="0.55000000000000004"/>
    <row r="42446" x14ac:dyDescent="0.55000000000000004"/>
    <row r="42447" x14ac:dyDescent="0.55000000000000004"/>
    <row r="42448" x14ac:dyDescent="0.55000000000000004"/>
    <row r="42449" x14ac:dyDescent="0.55000000000000004"/>
    <row r="42450" x14ac:dyDescent="0.55000000000000004"/>
    <row r="42451" x14ac:dyDescent="0.55000000000000004"/>
    <row r="42452" x14ac:dyDescent="0.55000000000000004"/>
    <row r="42453" x14ac:dyDescent="0.55000000000000004"/>
    <row r="42454" x14ac:dyDescent="0.55000000000000004"/>
    <row r="42455" x14ac:dyDescent="0.55000000000000004"/>
    <row r="42456" x14ac:dyDescent="0.55000000000000004"/>
    <row r="42457" x14ac:dyDescent="0.55000000000000004"/>
    <row r="42458" x14ac:dyDescent="0.55000000000000004"/>
    <row r="42459" x14ac:dyDescent="0.55000000000000004"/>
    <row r="42460" x14ac:dyDescent="0.55000000000000004"/>
    <row r="42461" x14ac:dyDescent="0.55000000000000004"/>
    <row r="42462" x14ac:dyDescent="0.55000000000000004"/>
    <row r="42463" x14ac:dyDescent="0.55000000000000004"/>
    <row r="42464" x14ac:dyDescent="0.55000000000000004"/>
    <row r="42465" x14ac:dyDescent="0.55000000000000004"/>
    <row r="42466" x14ac:dyDescent="0.55000000000000004"/>
    <row r="42467" x14ac:dyDescent="0.55000000000000004"/>
    <row r="42468" x14ac:dyDescent="0.55000000000000004"/>
    <row r="42469" x14ac:dyDescent="0.55000000000000004"/>
    <row r="42470" x14ac:dyDescent="0.55000000000000004"/>
    <row r="42471" x14ac:dyDescent="0.55000000000000004"/>
    <row r="42472" x14ac:dyDescent="0.55000000000000004"/>
    <row r="42473" x14ac:dyDescent="0.55000000000000004"/>
    <row r="42474" x14ac:dyDescent="0.55000000000000004"/>
    <row r="42475" x14ac:dyDescent="0.55000000000000004"/>
    <row r="42476" x14ac:dyDescent="0.55000000000000004"/>
    <row r="42477" x14ac:dyDescent="0.55000000000000004"/>
    <row r="42478" x14ac:dyDescent="0.55000000000000004"/>
    <row r="42479" x14ac:dyDescent="0.55000000000000004"/>
    <row r="42480" x14ac:dyDescent="0.55000000000000004"/>
    <row r="42481" x14ac:dyDescent="0.55000000000000004"/>
    <row r="42482" x14ac:dyDescent="0.55000000000000004"/>
    <row r="42483" x14ac:dyDescent="0.55000000000000004"/>
    <row r="42484" x14ac:dyDescent="0.55000000000000004"/>
    <row r="42485" x14ac:dyDescent="0.55000000000000004"/>
    <row r="42486" x14ac:dyDescent="0.55000000000000004"/>
    <row r="42487" x14ac:dyDescent="0.55000000000000004"/>
    <row r="42488" x14ac:dyDescent="0.55000000000000004"/>
    <row r="42489" x14ac:dyDescent="0.55000000000000004"/>
    <row r="42490" x14ac:dyDescent="0.55000000000000004"/>
    <row r="42491" x14ac:dyDescent="0.55000000000000004"/>
    <row r="42492" x14ac:dyDescent="0.55000000000000004"/>
    <row r="42493" x14ac:dyDescent="0.55000000000000004"/>
    <row r="42494" x14ac:dyDescent="0.55000000000000004"/>
    <row r="42495" x14ac:dyDescent="0.55000000000000004"/>
    <row r="42496" x14ac:dyDescent="0.55000000000000004"/>
    <row r="42497" x14ac:dyDescent="0.55000000000000004"/>
    <row r="42498" x14ac:dyDescent="0.55000000000000004"/>
    <row r="42499" x14ac:dyDescent="0.55000000000000004"/>
    <row r="42500" x14ac:dyDescent="0.55000000000000004"/>
    <row r="42501" x14ac:dyDescent="0.55000000000000004"/>
    <row r="42502" x14ac:dyDescent="0.55000000000000004"/>
    <row r="42503" x14ac:dyDescent="0.55000000000000004"/>
    <row r="42504" x14ac:dyDescent="0.55000000000000004"/>
    <row r="42505" x14ac:dyDescent="0.55000000000000004"/>
    <row r="42506" x14ac:dyDescent="0.55000000000000004"/>
    <row r="42507" x14ac:dyDescent="0.55000000000000004"/>
    <row r="42508" x14ac:dyDescent="0.55000000000000004"/>
    <row r="42509" x14ac:dyDescent="0.55000000000000004"/>
    <row r="42510" x14ac:dyDescent="0.55000000000000004"/>
    <row r="42511" x14ac:dyDescent="0.55000000000000004"/>
    <row r="42512" x14ac:dyDescent="0.55000000000000004"/>
    <row r="42513" x14ac:dyDescent="0.55000000000000004"/>
    <row r="42514" x14ac:dyDescent="0.55000000000000004"/>
    <row r="42515" x14ac:dyDescent="0.55000000000000004"/>
    <row r="42516" x14ac:dyDescent="0.55000000000000004"/>
    <row r="42517" x14ac:dyDescent="0.55000000000000004"/>
    <row r="42518" x14ac:dyDescent="0.55000000000000004"/>
    <row r="42519" x14ac:dyDescent="0.55000000000000004"/>
    <row r="42520" x14ac:dyDescent="0.55000000000000004"/>
    <row r="42521" x14ac:dyDescent="0.55000000000000004"/>
    <row r="42522" x14ac:dyDescent="0.55000000000000004"/>
    <row r="42523" x14ac:dyDescent="0.55000000000000004"/>
    <row r="42524" x14ac:dyDescent="0.55000000000000004"/>
    <row r="42525" x14ac:dyDescent="0.55000000000000004"/>
    <row r="42526" x14ac:dyDescent="0.55000000000000004"/>
    <row r="42527" x14ac:dyDescent="0.55000000000000004"/>
    <row r="42528" x14ac:dyDescent="0.55000000000000004"/>
    <row r="42529" x14ac:dyDescent="0.55000000000000004"/>
    <row r="42530" x14ac:dyDescent="0.55000000000000004"/>
    <row r="42531" x14ac:dyDescent="0.55000000000000004"/>
    <row r="42532" x14ac:dyDescent="0.55000000000000004"/>
    <row r="42533" x14ac:dyDescent="0.55000000000000004"/>
    <row r="42534" x14ac:dyDescent="0.55000000000000004"/>
    <row r="42535" x14ac:dyDescent="0.55000000000000004"/>
    <row r="42536" x14ac:dyDescent="0.55000000000000004"/>
    <row r="42537" x14ac:dyDescent="0.55000000000000004"/>
    <row r="42538" x14ac:dyDescent="0.55000000000000004"/>
    <row r="42539" x14ac:dyDescent="0.55000000000000004"/>
    <row r="42540" x14ac:dyDescent="0.55000000000000004"/>
    <row r="42541" x14ac:dyDescent="0.55000000000000004"/>
    <row r="42542" x14ac:dyDescent="0.55000000000000004"/>
    <row r="42543" x14ac:dyDescent="0.55000000000000004"/>
    <row r="42544" x14ac:dyDescent="0.55000000000000004"/>
    <row r="42545" x14ac:dyDescent="0.55000000000000004"/>
    <row r="42546" x14ac:dyDescent="0.55000000000000004"/>
    <row r="42547" x14ac:dyDescent="0.55000000000000004"/>
    <row r="42548" x14ac:dyDescent="0.55000000000000004"/>
    <row r="42549" x14ac:dyDescent="0.55000000000000004"/>
    <row r="42550" x14ac:dyDescent="0.55000000000000004"/>
    <row r="42551" x14ac:dyDescent="0.55000000000000004"/>
    <row r="42552" x14ac:dyDescent="0.55000000000000004"/>
    <row r="42553" x14ac:dyDescent="0.55000000000000004"/>
    <row r="42554" x14ac:dyDescent="0.55000000000000004"/>
    <row r="42555" x14ac:dyDescent="0.55000000000000004"/>
    <row r="42556" x14ac:dyDescent="0.55000000000000004"/>
    <row r="42557" x14ac:dyDescent="0.55000000000000004"/>
    <row r="42558" x14ac:dyDescent="0.55000000000000004"/>
    <row r="42559" x14ac:dyDescent="0.55000000000000004"/>
    <row r="42560" x14ac:dyDescent="0.55000000000000004"/>
    <row r="42561" x14ac:dyDescent="0.55000000000000004"/>
    <row r="42562" x14ac:dyDescent="0.55000000000000004"/>
    <row r="42563" x14ac:dyDescent="0.55000000000000004"/>
    <row r="42564" x14ac:dyDescent="0.55000000000000004"/>
    <row r="42565" x14ac:dyDescent="0.55000000000000004"/>
    <row r="42566" x14ac:dyDescent="0.55000000000000004"/>
    <row r="42567" x14ac:dyDescent="0.55000000000000004"/>
    <row r="42568" x14ac:dyDescent="0.55000000000000004"/>
    <row r="42569" x14ac:dyDescent="0.55000000000000004"/>
    <row r="42570" x14ac:dyDescent="0.55000000000000004"/>
    <row r="42571" x14ac:dyDescent="0.55000000000000004"/>
    <row r="42572" x14ac:dyDescent="0.55000000000000004"/>
    <row r="42573" x14ac:dyDescent="0.55000000000000004"/>
    <row r="42574" x14ac:dyDescent="0.55000000000000004"/>
    <row r="42575" x14ac:dyDescent="0.55000000000000004"/>
    <row r="42576" x14ac:dyDescent="0.55000000000000004"/>
    <row r="42577" x14ac:dyDescent="0.55000000000000004"/>
    <row r="42578" x14ac:dyDescent="0.55000000000000004"/>
    <row r="42579" x14ac:dyDescent="0.55000000000000004"/>
    <row r="42580" x14ac:dyDescent="0.55000000000000004"/>
    <row r="42581" x14ac:dyDescent="0.55000000000000004"/>
    <row r="42582" x14ac:dyDescent="0.55000000000000004"/>
    <row r="42583" x14ac:dyDescent="0.55000000000000004"/>
    <row r="42584" x14ac:dyDescent="0.55000000000000004"/>
    <row r="42585" x14ac:dyDescent="0.55000000000000004"/>
    <row r="42586" x14ac:dyDescent="0.55000000000000004"/>
    <row r="42587" x14ac:dyDescent="0.55000000000000004"/>
    <row r="42588" x14ac:dyDescent="0.55000000000000004"/>
    <row r="42589" x14ac:dyDescent="0.55000000000000004"/>
    <row r="42590" x14ac:dyDescent="0.55000000000000004"/>
    <row r="42591" x14ac:dyDescent="0.55000000000000004"/>
    <row r="42592" x14ac:dyDescent="0.55000000000000004"/>
    <row r="42593" x14ac:dyDescent="0.55000000000000004"/>
    <row r="42594" x14ac:dyDescent="0.55000000000000004"/>
    <row r="42595" x14ac:dyDescent="0.55000000000000004"/>
    <row r="42596" x14ac:dyDescent="0.55000000000000004"/>
    <row r="42597" x14ac:dyDescent="0.55000000000000004"/>
    <row r="42598" x14ac:dyDescent="0.55000000000000004"/>
    <row r="42599" x14ac:dyDescent="0.55000000000000004"/>
    <row r="42600" x14ac:dyDescent="0.55000000000000004"/>
    <row r="42601" x14ac:dyDescent="0.55000000000000004"/>
    <row r="42602" x14ac:dyDescent="0.55000000000000004"/>
    <row r="42603" x14ac:dyDescent="0.55000000000000004"/>
    <row r="42604" x14ac:dyDescent="0.55000000000000004"/>
    <row r="42605" x14ac:dyDescent="0.55000000000000004"/>
    <row r="42606" x14ac:dyDescent="0.55000000000000004"/>
    <row r="42607" x14ac:dyDescent="0.55000000000000004"/>
    <row r="42608" x14ac:dyDescent="0.55000000000000004"/>
    <row r="42609" x14ac:dyDescent="0.55000000000000004"/>
    <row r="42610" x14ac:dyDescent="0.55000000000000004"/>
    <row r="42611" x14ac:dyDescent="0.55000000000000004"/>
    <row r="42612" x14ac:dyDescent="0.55000000000000004"/>
    <row r="42613" x14ac:dyDescent="0.55000000000000004"/>
    <row r="42614" x14ac:dyDescent="0.55000000000000004"/>
    <row r="42615" x14ac:dyDescent="0.55000000000000004"/>
    <row r="42616" x14ac:dyDescent="0.55000000000000004"/>
    <row r="42617" x14ac:dyDescent="0.55000000000000004"/>
    <row r="42618" x14ac:dyDescent="0.55000000000000004"/>
    <row r="42619" x14ac:dyDescent="0.55000000000000004"/>
    <row r="42620" x14ac:dyDescent="0.55000000000000004"/>
    <row r="42621" x14ac:dyDescent="0.55000000000000004"/>
    <row r="42622" x14ac:dyDescent="0.55000000000000004"/>
    <row r="42623" x14ac:dyDescent="0.55000000000000004"/>
    <row r="42624" x14ac:dyDescent="0.55000000000000004"/>
    <row r="42625" x14ac:dyDescent="0.55000000000000004"/>
    <row r="42626" x14ac:dyDescent="0.55000000000000004"/>
    <row r="42627" x14ac:dyDescent="0.55000000000000004"/>
    <row r="42628" x14ac:dyDescent="0.55000000000000004"/>
    <row r="42629" x14ac:dyDescent="0.55000000000000004"/>
    <row r="42630" x14ac:dyDescent="0.55000000000000004"/>
    <row r="42631" x14ac:dyDescent="0.55000000000000004"/>
    <row r="42632" x14ac:dyDescent="0.55000000000000004"/>
    <row r="42633" x14ac:dyDescent="0.55000000000000004"/>
    <row r="42634" x14ac:dyDescent="0.55000000000000004"/>
    <row r="42635" x14ac:dyDescent="0.55000000000000004"/>
    <row r="42636" x14ac:dyDescent="0.55000000000000004"/>
    <row r="42637" x14ac:dyDescent="0.55000000000000004"/>
    <row r="42638" x14ac:dyDescent="0.55000000000000004"/>
    <row r="42639" x14ac:dyDescent="0.55000000000000004"/>
    <row r="42640" x14ac:dyDescent="0.55000000000000004"/>
    <row r="42641" x14ac:dyDescent="0.55000000000000004"/>
    <row r="42642" x14ac:dyDescent="0.55000000000000004"/>
    <row r="42643" x14ac:dyDescent="0.55000000000000004"/>
    <row r="42644" x14ac:dyDescent="0.55000000000000004"/>
    <row r="42645" x14ac:dyDescent="0.55000000000000004"/>
    <row r="42646" x14ac:dyDescent="0.55000000000000004"/>
    <row r="42647" x14ac:dyDescent="0.55000000000000004"/>
    <row r="42648" x14ac:dyDescent="0.55000000000000004"/>
    <row r="42649" x14ac:dyDescent="0.55000000000000004"/>
    <row r="42650" x14ac:dyDescent="0.55000000000000004"/>
    <row r="42651" x14ac:dyDescent="0.55000000000000004"/>
    <row r="42652" x14ac:dyDescent="0.55000000000000004"/>
    <row r="42653" x14ac:dyDescent="0.55000000000000004"/>
    <row r="42654" x14ac:dyDescent="0.55000000000000004"/>
    <row r="42655" x14ac:dyDescent="0.55000000000000004"/>
    <row r="42656" x14ac:dyDescent="0.55000000000000004"/>
    <row r="42657" x14ac:dyDescent="0.55000000000000004"/>
    <row r="42658" x14ac:dyDescent="0.55000000000000004"/>
    <row r="42659" x14ac:dyDescent="0.55000000000000004"/>
    <row r="42660" x14ac:dyDescent="0.55000000000000004"/>
    <row r="42661" x14ac:dyDescent="0.55000000000000004"/>
    <row r="42662" x14ac:dyDescent="0.55000000000000004"/>
    <row r="42663" x14ac:dyDescent="0.55000000000000004"/>
    <row r="42664" x14ac:dyDescent="0.55000000000000004"/>
    <row r="42665" x14ac:dyDescent="0.55000000000000004"/>
    <row r="42666" x14ac:dyDescent="0.55000000000000004"/>
    <row r="42667" x14ac:dyDescent="0.55000000000000004"/>
    <row r="42668" x14ac:dyDescent="0.55000000000000004"/>
    <row r="42669" x14ac:dyDescent="0.55000000000000004"/>
    <row r="42670" x14ac:dyDescent="0.55000000000000004"/>
    <row r="42671" x14ac:dyDescent="0.55000000000000004"/>
    <row r="42672" x14ac:dyDescent="0.55000000000000004"/>
    <row r="42673" x14ac:dyDescent="0.55000000000000004"/>
    <row r="42674" x14ac:dyDescent="0.55000000000000004"/>
    <row r="42675" x14ac:dyDescent="0.55000000000000004"/>
    <row r="42676" x14ac:dyDescent="0.55000000000000004"/>
    <row r="42677" x14ac:dyDescent="0.55000000000000004"/>
    <row r="42678" x14ac:dyDescent="0.55000000000000004"/>
    <row r="42679" x14ac:dyDescent="0.55000000000000004"/>
    <row r="42680" x14ac:dyDescent="0.55000000000000004"/>
    <row r="42681" x14ac:dyDescent="0.55000000000000004"/>
    <row r="42682" x14ac:dyDescent="0.55000000000000004"/>
    <row r="42683" x14ac:dyDescent="0.55000000000000004"/>
    <row r="42684" x14ac:dyDescent="0.55000000000000004"/>
    <row r="42685" x14ac:dyDescent="0.55000000000000004"/>
    <row r="42686" x14ac:dyDescent="0.55000000000000004"/>
    <row r="42687" x14ac:dyDescent="0.55000000000000004"/>
    <row r="42688" x14ac:dyDescent="0.55000000000000004"/>
    <row r="42689" x14ac:dyDescent="0.55000000000000004"/>
    <row r="42690" x14ac:dyDescent="0.55000000000000004"/>
    <row r="42691" x14ac:dyDescent="0.55000000000000004"/>
    <row r="42692" x14ac:dyDescent="0.55000000000000004"/>
    <row r="42693" x14ac:dyDescent="0.55000000000000004"/>
    <row r="42694" x14ac:dyDescent="0.55000000000000004"/>
    <row r="42695" x14ac:dyDescent="0.55000000000000004"/>
    <row r="42696" x14ac:dyDescent="0.55000000000000004"/>
    <row r="42697" x14ac:dyDescent="0.55000000000000004"/>
    <row r="42698" x14ac:dyDescent="0.55000000000000004"/>
    <row r="42699" x14ac:dyDescent="0.55000000000000004"/>
    <row r="42700" x14ac:dyDescent="0.55000000000000004"/>
    <row r="42701" x14ac:dyDescent="0.55000000000000004"/>
    <row r="42702" x14ac:dyDescent="0.55000000000000004"/>
    <row r="42703" x14ac:dyDescent="0.55000000000000004"/>
    <row r="42704" x14ac:dyDescent="0.55000000000000004"/>
    <row r="42705" x14ac:dyDescent="0.55000000000000004"/>
    <row r="42706" x14ac:dyDescent="0.55000000000000004"/>
    <row r="42707" x14ac:dyDescent="0.55000000000000004"/>
    <row r="42708" x14ac:dyDescent="0.55000000000000004"/>
    <row r="42709" x14ac:dyDescent="0.55000000000000004"/>
    <row r="42710" x14ac:dyDescent="0.55000000000000004"/>
    <row r="42711" x14ac:dyDescent="0.55000000000000004"/>
    <row r="42712" x14ac:dyDescent="0.55000000000000004"/>
    <row r="42713" x14ac:dyDescent="0.55000000000000004"/>
    <row r="42714" x14ac:dyDescent="0.55000000000000004"/>
    <row r="42715" x14ac:dyDescent="0.55000000000000004"/>
    <row r="42716" x14ac:dyDescent="0.55000000000000004"/>
    <row r="42717" x14ac:dyDescent="0.55000000000000004"/>
    <row r="42718" x14ac:dyDescent="0.55000000000000004"/>
    <row r="42719" x14ac:dyDescent="0.55000000000000004"/>
    <row r="42720" x14ac:dyDescent="0.55000000000000004"/>
    <row r="42721" x14ac:dyDescent="0.55000000000000004"/>
    <row r="42722" x14ac:dyDescent="0.55000000000000004"/>
    <row r="42723" x14ac:dyDescent="0.55000000000000004"/>
    <row r="42724" x14ac:dyDescent="0.55000000000000004"/>
    <row r="42725" x14ac:dyDescent="0.55000000000000004"/>
    <row r="42726" x14ac:dyDescent="0.55000000000000004"/>
    <row r="42727" x14ac:dyDescent="0.55000000000000004"/>
    <row r="42728" x14ac:dyDescent="0.55000000000000004"/>
    <row r="42729" x14ac:dyDescent="0.55000000000000004"/>
    <row r="42730" x14ac:dyDescent="0.55000000000000004"/>
    <row r="42731" x14ac:dyDescent="0.55000000000000004"/>
    <row r="42732" x14ac:dyDescent="0.55000000000000004"/>
    <row r="42733" x14ac:dyDescent="0.55000000000000004"/>
    <row r="42734" x14ac:dyDescent="0.55000000000000004"/>
    <row r="42735" x14ac:dyDescent="0.55000000000000004"/>
    <row r="42736" x14ac:dyDescent="0.55000000000000004"/>
    <row r="42737" x14ac:dyDescent="0.55000000000000004"/>
    <row r="42738" x14ac:dyDescent="0.55000000000000004"/>
    <row r="42739" x14ac:dyDescent="0.55000000000000004"/>
    <row r="42740" x14ac:dyDescent="0.55000000000000004"/>
    <row r="42741" x14ac:dyDescent="0.55000000000000004"/>
    <row r="42742" x14ac:dyDescent="0.55000000000000004"/>
    <row r="42743" x14ac:dyDescent="0.55000000000000004"/>
    <row r="42744" x14ac:dyDescent="0.55000000000000004"/>
    <row r="42745" x14ac:dyDescent="0.55000000000000004"/>
    <row r="42746" x14ac:dyDescent="0.55000000000000004"/>
    <row r="42747" x14ac:dyDescent="0.55000000000000004"/>
    <row r="42748" x14ac:dyDescent="0.55000000000000004"/>
    <row r="42749" x14ac:dyDescent="0.55000000000000004"/>
    <row r="42750" x14ac:dyDescent="0.55000000000000004"/>
    <row r="42751" x14ac:dyDescent="0.55000000000000004"/>
    <row r="42752" x14ac:dyDescent="0.55000000000000004"/>
    <row r="42753" x14ac:dyDescent="0.55000000000000004"/>
    <row r="42754" x14ac:dyDescent="0.55000000000000004"/>
    <row r="42755" x14ac:dyDescent="0.55000000000000004"/>
    <row r="42756" x14ac:dyDescent="0.55000000000000004"/>
    <row r="42757" x14ac:dyDescent="0.55000000000000004"/>
    <row r="42758" x14ac:dyDescent="0.55000000000000004"/>
    <row r="42759" x14ac:dyDescent="0.55000000000000004"/>
    <row r="42760" x14ac:dyDescent="0.55000000000000004"/>
    <row r="42761" x14ac:dyDescent="0.55000000000000004"/>
    <row r="42762" x14ac:dyDescent="0.55000000000000004"/>
    <row r="42763" x14ac:dyDescent="0.55000000000000004"/>
    <row r="42764" x14ac:dyDescent="0.55000000000000004"/>
    <row r="42765" x14ac:dyDescent="0.55000000000000004"/>
    <row r="42766" x14ac:dyDescent="0.55000000000000004"/>
    <row r="42767" x14ac:dyDescent="0.55000000000000004"/>
    <row r="42768" x14ac:dyDescent="0.55000000000000004"/>
    <row r="42769" x14ac:dyDescent="0.55000000000000004"/>
    <row r="42770" x14ac:dyDescent="0.55000000000000004"/>
    <row r="42771" x14ac:dyDescent="0.55000000000000004"/>
    <row r="42772" x14ac:dyDescent="0.55000000000000004"/>
    <row r="42773" x14ac:dyDescent="0.55000000000000004"/>
    <row r="42774" x14ac:dyDescent="0.55000000000000004"/>
    <row r="42775" x14ac:dyDescent="0.55000000000000004"/>
    <row r="42776" x14ac:dyDescent="0.55000000000000004"/>
    <row r="42777" x14ac:dyDescent="0.55000000000000004"/>
    <row r="42778" x14ac:dyDescent="0.55000000000000004"/>
    <row r="42779" x14ac:dyDescent="0.55000000000000004"/>
    <row r="42780" x14ac:dyDescent="0.55000000000000004"/>
    <row r="42781" x14ac:dyDescent="0.55000000000000004"/>
    <row r="42782" x14ac:dyDescent="0.55000000000000004"/>
    <row r="42783" x14ac:dyDescent="0.55000000000000004"/>
    <row r="42784" x14ac:dyDescent="0.55000000000000004"/>
    <row r="42785" x14ac:dyDescent="0.55000000000000004"/>
    <row r="42786" x14ac:dyDescent="0.55000000000000004"/>
    <row r="42787" x14ac:dyDescent="0.55000000000000004"/>
    <row r="42788" x14ac:dyDescent="0.55000000000000004"/>
    <row r="42789" x14ac:dyDescent="0.55000000000000004"/>
    <row r="42790" x14ac:dyDescent="0.55000000000000004"/>
    <row r="42791" x14ac:dyDescent="0.55000000000000004"/>
    <row r="42792" x14ac:dyDescent="0.55000000000000004"/>
    <row r="42793" x14ac:dyDescent="0.55000000000000004"/>
    <row r="42794" x14ac:dyDescent="0.55000000000000004"/>
    <row r="42795" x14ac:dyDescent="0.55000000000000004"/>
    <row r="42796" x14ac:dyDescent="0.55000000000000004"/>
    <row r="42797" x14ac:dyDescent="0.55000000000000004"/>
    <row r="42798" x14ac:dyDescent="0.55000000000000004"/>
    <row r="42799" x14ac:dyDescent="0.55000000000000004"/>
    <row r="42800" x14ac:dyDescent="0.55000000000000004"/>
    <row r="42801" x14ac:dyDescent="0.55000000000000004"/>
    <row r="42802" x14ac:dyDescent="0.55000000000000004"/>
    <row r="42803" x14ac:dyDescent="0.55000000000000004"/>
    <row r="42804" x14ac:dyDescent="0.55000000000000004"/>
    <row r="42805" x14ac:dyDescent="0.55000000000000004"/>
    <row r="42806" x14ac:dyDescent="0.55000000000000004"/>
    <row r="42807" x14ac:dyDescent="0.55000000000000004"/>
    <row r="42808" x14ac:dyDescent="0.55000000000000004"/>
    <row r="42809" x14ac:dyDescent="0.55000000000000004"/>
    <row r="42810" x14ac:dyDescent="0.55000000000000004"/>
    <row r="42811" x14ac:dyDescent="0.55000000000000004"/>
    <row r="42812" x14ac:dyDescent="0.55000000000000004"/>
    <row r="42813" x14ac:dyDescent="0.55000000000000004"/>
    <row r="42814" x14ac:dyDescent="0.55000000000000004"/>
    <row r="42815" x14ac:dyDescent="0.55000000000000004"/>
    <row r="42816" x14ac:dyDescent="0.55000000000000004"/>
    <row r="42817" x14ac:dyDescent="0.55000000000000004"/>
    <row r="42818" x14ac:dyDescent="0.55000000000000004"/>
    <row r="42819" x14ac:dyDescent="0.55000000000000004"/>
    <row r="42820" x14ac:dyDescent="0.55000000000000004"/>
    <row r="42821" x14ac:dyDescent="0.55000000000000004"/>
    <row r="42822" x14ac:dyDescent="0.55000000000000004"/>
    <row r="42823" x14ac:dyDescent="0.55000000000000004"/>
    <row r="42824" x14ac:dyDescent="0.55000000000000004"/>
    <row r="42825" x14ac:dyDescent="0.55000000000000004"/>
    <row r="42826" x14ac:dyDescent="0.55000000000000004"/>
    <row r="42827" x14ac:dyDescent="0.55000000000000004"/>
    <row r="42828" x14ac:dyDescent="0.55000000000000004"/>
    <row r="42829" x14ac:dyDescent="0.55000000000000004"/>
    <row r="42830" x14ac:dyDescent="0.55000000000000004"/>
    <row r="42831" x14ac:dyDescent="0.55000000000000004"/>
    <row r="42832" x14ac:dyDescent="0.55000000000000004"/>
    <row r="42833" x14ac:dyDescent="0.55000000000000004"/>
    <row r="42834" x14ac:dyDescent="0.55000000000000004"/>
    <row r="42835" x14ac:dyDescent="0.55000000000000004"/>
    <row r="42836" x14ac:dyDescent="0.55000000000000004"/>
    <row r="42837" x14ac:dyDescent="0.55000000000000004"/>
    <row r="42838" x14ac:dyDescent="0.55000000000000004"/>
    <row r="42839" x14ac:dyDescent="0.55000000000000004"/>
    <row r="42840" x14ac:dyDescent="0.55000000000000004"/>
    <row r="42841" x14ac:dyDescent="0.55000000000000004"/>
    <row r="42842" x14ac:dyDescent="0.55000000000000004"/>
    <row r="42843" x14ac:dyDescent="0.55000000000000004"/>
    <row r="42844" x14ac:dyDescent="0.55000000000000004"/>
    <row r="42845" x14ac:dyDescent="0.55000000000000004"/>
    <row r="42846" x14ac:dyDescent="0.55000000000000004"/>
    <row r="42847" x14ac:dyDescent="0.55000000000000004"/>
    <row r="42848" x14ac:dyDescent="0.55000000000000004"/>
    <row r="42849" x14ac:dyDescent="0.55000000000000004"/>
    <row r="42850" x14ac:dyDescent="0.55000000000000004"/>
    <row r="42851" x14ac:dyDescent="0.55000000000000004"/>
    <row r="42852" x14ac:dyDescent="0.55000000000000004"/>
    <row r="42853" x14ac:dyDescent="0.55000000000000004"/>
    <row r="42854" x14ac:dyDescent="0.55000000000000004"/>
    <row r="42855" x14ac:dyDescent="0.55000000000000004"/>
    <row r="42856" x14ac:dyDescent="0.55000000000000004"/>
    <row r="42857" x14ac:dyDescent="0.55000000000000004"/>
    <row r="42858" x14ac:dyDescent="0.55000000000000004"/>
    <row r="42859" x14ac:dyDescent="0.55000000000000004"/>
    <row r="42860" x14ac:dyDescent="0.55000000000000004"/>
    <row r="42861" x14ac:dyDescent="0.55000000000000004"/>
    <row r="42862" x14ac:dyDescent="0.55000000000000004"/>
    <row r="42863" x14ac:dyDescent="0.55000000000000004"/>
    <row r="42864" x14ac:dyDescent="0.55000000000000004"/>
    <row r="42865" x14ac:dyDescent="0.55000000000000004"/>
    <row r="42866" x14ac:dyDescent="0.55000000000000004"/>
    <row r="42867" x14ac:dyDescent="0.55000000000000004"/>
    <row r="42868" x14ac:dyDescent="0.55000000000000004"/>
    <row r="42869" x14ac:dyDescent="0.55000000000000004"/>
    <row r="42870" x14ac:dyDescent="0.55000000000000004"/>
    <row r="42871" x14ac:dyDescent="0.55000000000000004"/>
    <row r="42872" x14ac:dyDescent="0.55000000000000004"/>
    <row r="42873" x14ac:dyDescent="0.55000000000000004"/>
    <row r="42874" x14ac:dyDescent="0.55000000000000004"/>
    <row r="42875" x14ac:dyDescent="0.55000000000000004"/>
    <row r="42876" x14ac:dyDescent="0.55000000000000004"/>
    <row r="42877" x14ac:dyDescent="0.55000000000000004"/>
    <row r="42878" x14ac:dyDescent="0.55000000000000004"/>
    <row r="42879" x14ac:dyDescent="0.55000000000000004"/>
    <row r="42880" x14ac:dyDescent="0.55000000000000004"/>
    <row r="42881" x14ac:dyDescent="0.55000000000000004"/>
    <row r="42882" x14ac:dyDescent="0.55000000000000004"/>
    <row r="42883" x14ac:dyDescent="0.55000000000000004"/>
    <row r="42884" x14ac:dyDescent="0.55000000000000004"/>
    <row r="42885" x14ac:dyDescent="0.55000000000000004"/>
    <row r="42886" x14ac:dyDescent="0.55000000000000004"/>
    <row r="42887" x14ac:dyDescent="0.55000000000000004"/>
    <row r="42888" x14ac:dyDescent="0.55000000000000004"/>
    <row r="42889" x14ac:dyDescent="0.55000000000000004"/>
    <row r="42890" x14ac:dyDescent="0.55000000000000004"/>
    <row r="42891" x14ac:dyDescent="0.55000000000000004"/>
    <row r="42892" x14ac:dyDescent="0.55000000000000004"/>
    <row r="42893" x14ac:dyDescent="0.55000000000000004"/>
    <row r="42894" x14ac:dyDescent="0.55000000000000004"/>
    <row r="42895" x14ac:dyDescent="0.55000000000000004"/>
    <row r="42896" x14ac:dyDescent="0.55000000000000004"/>
    <row r="42897" x14ac:dyDescent="0.55000000000000004"/>
    <row r="42898" x14ac:dyDescent="0.55000000000000004"/>
    <row r="42899" x14ac:dyDescent="0.55000000000000004"/>
    <row r="42900" x14ac:dyDescent="0.55000000000000004"/>
    <row r="42901" x14ac:dyDescent="0.55000000000000004"/>
    <row r="42902" x14ac:dyDescent="0.55000000000000004"/>
    <row r="42903" x14ac:dyDescent="0.55000000000000004"/>
    <row r="42904" x14ac:dyDescent="0.55000000000000004"/>
    <row r="42905" x14ac:dyDescent="0.55000000000000004"/>
    <row r="42906" x14ac:dyDescent="0.55000000000000004"/>
    <row r="42907" x14ac:dyDescent="0.55000000000000004"/>
    <row r="42908" x14ac:dyDescent="0.55000000000000004"/>
    <row r="42909" x14ac:dyDescent="0.55000000000000004"/>
    <row r="42910" x14ac:dyDescent="0.55000000000000004"/>
    <row r="42911" x14ac:dyDescent="0.55000000000000004"/>
    <row r="42912" x14ac:dyDescent="0.55000000000000004"/>
    <row r="42913" x14ac:dyDescent="0.55000000000000004"/>
    <row r="42914" x14ac:dyDescent="0.55000000000000004"/>
    <row r="42915" x14ac:dyDescent="0.55000000000000004"/>
    <row r="42916" x14ac:dyDescent="0.55000000000000004"/>
    <row r="42917" x14ac:dyDescent="0.55000000000000004"/>
    <row r="42918" x14ac:dyDescent="0.55000000000000004"/>
    <row r="42919" x14ac:dyDescent="0.55000000000000004"/>
    <row r="42920" x14ac:dyDescent="0.55000000000000004"/>
    <row r="42921" x14ac:dyDescent="0.55000000000000004"/>
    <row r="42922" x14ac:dyDescent="0.55000000000000004"/>
    <row r="42923" x14ac:dyDescent="0.55000000000000004"/>
    <row r="42924" x14ac:dyDescent="0.55000000000000004"/>
    <row r="42925" x14ac:dyDescent="0.55000000000000004"/>
    <row r="42926" x14ac:dyDescent="0.55000000000000004"/>
    <row r="42927" x14ac:dyDescent="0.55000000000000004"/>
    <row r="42928" x14ac:dyDescent="0.55000000000000004"/>
    <row r="42929" x14ac:dyDescent="0.55000000000000004"/>
    <row r="42930" x14ac:dyDescent="0.55000000000000004"/>
    <row r="42931" x14ac:dyDescent="0.55000000000000004"/>
    <row r="42932" x14ac:dyDescent="0.55000000000000004"/>
    <row r="42933" x14ac:dyDescent="0.55000000000000004"/>
    <row r="42934" x14ac:dyDescent="0.55000000000000004"/>
    <row r="42935" x14ac:dyDescent="0.55000000000000004"/>
    <row r="42936" x14ac:dyDescent="0.55000000000000004"/>
    <row r="42937" x14ac:dyDescent="0.55000000000000004"/>
    <row r="42938" x14ac:dyDescent="0.55000000000000004"/>
    <row r="42939" x14ac:dyDescent="0.55000000000000004"/>
    <row r="42940" x14ac:dyDescent="0.55000000000000004"/>
    <row r="42941" x14ac:dyDescent="0.55000000000000004"/>
    <row r="42942" x14ac:dyDescent="0.55000000000000004"/>
    <row r="42943" x14ac:dyDescent="0.55000000000000004"/>
    <row r="42944" x14ac:dyDescent="0.55000000000000004"/>
    <row r="42945" x14ac:dyDescent="0.55000000000000004"/>
    <row r="42946" x14ac:dyDescent="0.55000000000000004"/>
    <row r="42947" x14ac:dyDescent="0.55000000000000004"/>
    <row r="42948" x14ac:dyDescent="0.55000000000000004"/>
    <row r="42949" x14ac:dyDescent="0.55000000000000004"/>
    <row r="42950" x14ac:dyDescent="0.55000000000000004"/>
    <row r="42951" x14ac:dyDescent="0.55000000000000004"/>
    <row r="42952" x14ac:dyDescent="0.55000000000000004"/>
    <row r="42953" x14ac:dyDescent="0.55000000000000004"/>
    <row r="42954" x14ac:dyDescent="0.55000000000000004"/>
    <row r="42955" x14ac:dyDescent="0.55000000000000004"/>
    <row r="42956" x14ac:dyDescent="0.55000000000000004"/>
    <row r="42957" x14ac:dyDescent="0.55000000000000004"/>
    <row r="42958" x14ac:dyDescent="0.55000000000000004"/>
    <row r="42959" x14ac:dyDescent="0.55000000000000004"/>
    <row r="42960" x14ac:dyDescent="0.55000000000000004"/>
    <row r="42961" x14ac:dyDescent="0.55000000000000004"/>
    <row r="42962" x14ac:dyDescent="0.55000000000000004"/>
    <row r="42963" x14ac:dyDescent="0.55000000000000004"/>
    <row r="42964" x14ac:dyDescent="0.55000000000000004"/>
    <row r="42965" x14ac:dyDescent="0.55000000000000004"/>
    <row r="42966" x14ac:dyDescent="0.55000000000000004"/>
    <row r="42967" x14ac:dyDescent="0.55000000000000004"/>
    <row r="42968" x14ac:dyDescent="0.55000000000000004"/>
    <row r="42969" x14ac:dyDescent="0.55000000000000004"/>
    <row r="42970" x14ac:dyDescent="0.55000000000000004"/>
    <row r="42971" x14ac:dyDescent="0.55000000000000004"/>
    <row r="42972" x14ac:dyDescent="0.55000000000000004"/>
    <row r="42973" x14ac:dyDescent="0.55000000000000004"/>
    <row r="42974" x14ac:dyDescent="0.55000000000000004"/>
    <row r="42975" x14ac:dyDescent="0.55000000000000004"/>
    <row r="42976" x14ac:dyDescent="0.55000000000000004"/>
    <row r="42977" x14ac:dyDescent="0.55000000000000004"/>
    <row r="42978" x14ac:dyDescent="0.55000000000000004"/>
    <row r="42979" x14ac:dyDescent="0.55000000000000004"/>
    <row r="42980" x14ac:dyDescent="0.55000000000000004"/>
    <row r="42981" x14ac:dyDescent="0.55000000000000004"/>
    <row r="42982" x14ac:dyDescent="0.55000000000000004"/>
    <row r="42983" x14ac:dyDescent="0.55000000000000004"/>
    <row r="42984" x14ac:dyDescent="0.55000000000000004"/>
    <row r="42985" x14ac:dyDescent="0.55000000000000004"/>
    <row r="42986" x14ac:dyDescent="0.55000000000000004"/>
    <row r="42987" x14ac:dyDescent="0.55000000000000004"/>
    <row r="42988" x14ac:dyDescent="0.55000000000000004"/>
    <row r="42989" x14ac:dyDescent="0.55000000000000004"/>
    <row r="42990" x14ac:dyDescent="0.55000000000000004"/>
    <row r="42991" x14ac:dyDescent="0.55000000000000004"/>
    <row r="42992" x14ac:dyDescent="0.55000000000000004"/>
    <row r="42993" x14ac:dyDescent="0.55000000000000004"/>
    <row r="42994" x14ac:dyDescent="0.55000000000000004"/>
    <row r="42995" x14ac:dyDescent="0.55000000000000004"/>
    <row r="42996" x14ac:dyDescent="0.55000000000000004"/>
    <row r="42997" x14ac:dyDescent="0.55000000000000004"/>
    <row r="42998" x14ac:dyDescent="0.55000000000000004"/>
    <row r="42999" x14ac:dyDescent="0.55000000000000004"/>
    <row r="43000" x14ac:dyDescent="0.55000000000000004"/>
    <row r="43001" x14ac:dyDescent="0.55000000000000004"/>
    <row r="43002" x14ac:dyDescent="0.55000000000000004"/>
    <row r="43003" x14ac:dyDescent="0.55000000000000004"/>
    <row r="43004" x14ac:dyDescent="0.55000000000000004"/>
    <row r="43005" x14ac:dyDescent="0.55000000000000004"/>
    <row r="43006" x14ac:dyDescent="0.55000000000000004"/>
    <row r="43007" x14ac:dyDescent="0.55000000000000004"/>
    <row r="43008" x14ac:dyDescent="0.55000000000000004"/>
    <row r="43009" x14ac:dyDescent="0.55000000000000004"/>
    <row r="43010" x14ac:dyDescent="0.55000000000000004"/>
    <row r="43011" x14ac:dyDescent="0.55000000000000004"/>
    <row r="43012" x14ac:dyDescent="0.55000000000000004"/>
    <row r="43013" x14ac:dyDescent="0.55000000000000004"/>
    <row r="43014" x14ac:dyDescent="0.55000000000000004"/>
    <row r="43015" x14ac:dyDescent="0.55000000000000004"/>
    <row r="43016" x14ac:dyDescent="0.55000000000000004"/>
    <row r="43017" x14ac:dyDescent="0.55000000000000004"/>
    <row r="43018" x14ac:dyDescent="0.55000000000000004"/>
    <row r="43019" x14ac:dyDescent="0.55000000000000004"/>
    <row r="43020" x14ac:dyDescent="0.55000000000000004"/>
    <row r="43021" x14ac:dyDescent="0.55000000000000004"/>
    <row r="43022" x14ac:dyDescent="0.55000000000000004"/>
    <row r="43023" x14ac:dyDescent="0.55000000000000004"/>
    <row r="43024" x14ac:dyDescent="0.55000000000000004"/>
    <row r="43025" x14ac:dyDescent="0.55000000000000004"/>
    <row r="43026" x14ac:dyDescent="0.55000000000000004"/>
    <row r="43027" x14ac:dyDescent="0.55000000000000004"/>
    <row r="43028" x14ac:dyDescent="0.55000000000000004"/>
    <row r="43029" x14ac:dyDescent="0.55000000000000004"/>
    <row r="43030" x14ac:dyDescent="0.55000000000000004"/>
    <row r="43031" x14ac:dyDescent="0.55000000000000004"/>
    <row r="43032" x14ac:dyDescent="0.55000000000000004"/>
    <row r="43033" x14ac:dyDescent="0.55000000000000004"/>
    <row r="43034" x14ac:dyDescent="0.55000000000000004"/>
    <row r="43035" x14ac:dyDescent="0.55000000000000004"/>
    <row r="43036" x14ac:dyDescent="0.55000000000000004"/>
    <row r="43037" x14ac:dyDescent="0.55000000000000004"/>
    <row r="43038" x14ac:dyDescent="0.55000000000000004"/>
    <row r="43039" x14ac:dyDescent="0.55000000000000004"/>
    <row r="43040" x14ac:dyDescent="0.55000000000000004"/>
    <row r="43041" x14ac:dyDescent="0.55000000000000004"/>
    <row r="43042" x14ac:dyDescent="0.55000000000000004"/>
    <row r="43043" x14ac:dyDescent="0.55000000000000004"/>
    <row r="43044" x14ac:dyDescent="0.55000000000000004"/>
    <row r="43045" x14ac:dyDescent="0.55000000000000004"/>
    <row r="43046" x14ac:dyDescent="0.55000000000000004"/>
    <row r="43047" x14ac:dyDescent="0.55000000000000004"/>
    <row r="43048" x14ac:dyDescent="0.55000000000000004"/>
    <row r="43049" x14ac:dyDescent="0.55000000000000004"/>
    <row r="43050" x14ac:dyDescent="0.55000000000000004"/>
    <row r="43051" x14ac:dyDescent="0.55000000000000004"/>
    <row r="43052" x14ac:dyDescent="0.55000000000000004"/>
    <row r="43053" x14ac:dyDescent="0.55000000000000004"/>
    <row r="43054" x14ac:dyDescent="0.55000000000000004"/>
    <row r="43055" x14ac:dyDescent="0.55000000000000004"/>
    <row r="43056" x14ac:dyDescent="0.55000000000000004"/>
    <row r="43057" x14ac:dyDescent="0.55000000000000004"/>
    <row r="43058" x14ac:dyDescent="0.55000000000000004"/>
    <row r="43059" x14ac:dyDescent="0.55000000000000004"/>
    <row r="43060" x14ac:dyDescent="0.55000000000000004"/>
    <row r="43061" x14ac:dyDescent="0.55000000000000004"/>
    <row r="43062" x14ac:dyDescent="0.55000000000000004"/>
    <row r="43063" x14ac:dyDescent="0.55000000000000004"/>
    <row r="43064" x14ac:dyDescent="0.55000000000000004"/>
    <row r="43065" x14ac:dyDescent="0.55000000000000004"/>
    <row r="43066" x14ac:dyDescent="0.55000000000000004"/>
    <row r="43067" x14ac:dyDescent="0.55000000000000004"/>
    <row r="43068" x14ac:dyDescent="0.55000000000000004"/>
    <row r="43069" x14ac:dyDescent="0.55000000000000004"/>
    <row r="43070" x14ac:dyDescent="0.55000000000000004"/>
    <row r="43071" x14ac:dyDescent="0.55000000000000004"/>
    <row r="43072" x14ac:dyDescent="0.55000000000000004"/>
    <row r="43073" x14ac:dyDescent="0.55000000000000004"/>
    <row r="43074" x14ac:dyDescent="0.55000000000000004"/>
    <row r="43075" x14ac:dyDescent="0.55000000000000004"/>
    <row r="43076" x14ac:dyDescent="0.55000000000000004"/>
    <row r="43077" x14ac:dyDescent="0.55000000000000004"/>
    <row r="43078" x14ac:dyDescent="0.55000000000000004"/>
    <row r="43079" x14ac:dyDescent="0.55000000000000004"/>
    <row r="43080" x14ac:dyDescent="0.55000000000000004"/>
    <row r="43081" x14ac:dyDescent="0.55000000000000004"/>
    <row r="43082" x14ac:dyDescent="0.55000000000000004"/>
    <row r="43083" x14ac:dyDescent="0.55000000000000004"/>
    <row r="43084" x14ac:dyDescent="0.55000000000000004"/>
    <row r="43085" x14ac:dyDescent="0.55000000000000004"/>
    <row r="43086" x14ac:dyDescent="0.55000000000000004"/>
    <row r="43087" x14ac:dyDescent="0.55000000000000004"/>
    <row r="43088" x14ac:dyDescent="0.55000000000000004"/>
    <row r="43089" x14ac:dyDescent="0.55000000000000004"/>
    <row r="43090" x14ac:dyDescent="0.55000000000000004"/>
    <row r="43091" x14ac:dyDescent="0.55000000000000004"/>
    <row r="43092" x14ac:dyDescent="0.55000000000000004"/>
    <row r="43093" x14ac:dyDescent="0.55000000000000004"/>
    <row r="43094" x14ac:dyDescent="0.55000000000000004"/>
    <row r="43095" x14ac:dyDescent="0.55000000000000004"/>
    <row r="43096" x14ac:dyDescent="0.55000000000000004"/>
    <row r="43097" x14ac:dyDescent="0.55000000000000004"/>
    <row r="43098" x14ac:dyDescent="0.55000000000000004"/>
    <row r="43099" x14ac:dyDescent="0.55000000000000004"/>
    <row r="43100" x14ac:dyDescent="0.55000000000000004"/>
    <row r="43101" x14ac:dyDescent="0.55000000000000004"/>
    <row r="43102" x14ac:dyDescent="0.55000000000000004"/>
    <row r="43103" x14ac:dyDescent="0.55000000000000004"/>
    <row r="43104" x14ac:dyDescent="0.55000000000000004"/>
    <row r="43105" x14ac:dyDescent="0.55000000000000004"/>
    <row r="43106" x14ac:dyDescent="0.55000000000000004"/>
    <row r="43107" x14ac:dyDescent="0.55000000000000004"/>
    <row r="43108" x14ac:dyDescent="0.55000000000000004"/>
    <row r="43109" x14ac:dyDescent="0.55000000000000004"/>
    <row r="43110" x14ac:dyDescent="0.55000000000000004"/>
    <row r="43111" x14ac:dyDescent="0.55000000000000004"/>
    <row r="43112" x14ac:dyDescent="0.55000000000000004"/>
    <row r="43113" x14ac:dyDescent="0.55000000000000004"/>
    <row r="43114" x14ac:dyDescent="0.55000000000000004"/>
    <row r="43115" x14ac:dyDescent="0.55000000000000004"/>
    <row r="43116" x14ac:dyDescent="0.55000000000000004"/>
    <row r="43117" x14ac:dyDescent="0.55000000000000004"/>
    <row r="43118" x14ac:dyDescent="0.55000000000000004"/>
    <row r="43119" x14ac:dyDescent="0.55000000000000004"/>
    <row r="43120" x14ac:dyDescent="0.55000000000000004"/>
    <row r="43121" x14ac:dyDescent="0.55000000000000004"/>
    <row r="43122" x14ac:dyDescent="0.55000000000000004"/>
    <row r="43123" x14ac:dyDescent="0.55000000000000004"/>
    <row r="43124" x14ac:dyDescent="0.55000000000000004"/>
    <row r="43125" x14ac:dyDescent="0.55000000000000004"/>
    <row r="43126" x14ac:dyDescent="0.55000000000000004"/>
    <row r="43127" x14ac:dyDescent="0.55000000000000004"/>
    <row r="43128" x14ac:dyDescent="0.55000000000000004"/>
    <row r="43129" x14ac:dyDescent="0.55000000000000004"/>
    <row r="43130" x14ac:dyDescent="0.55000000000000004"/>
    <row r="43131" x14ac:dyDescent="0.55000000000000004"/>
    <row r="43132" x14ac:dyDescent="0.55000000000000004"/>
    <row r="43133" x14ac:dyDescent="0.55000000000000004"/>
    <row r="43134" x14ac:dyDescent="0.55000000000000004"/>
    <row r="43135" x14ac:dyDescent="0.55000000000000004"/>
    <row r="43136" x14ac:dyDescent="0.55000000000000004"/>
    <row r="43137" x14ac:dyDescent="0.55000000000000004"/>
    <row r="43138" x14ac:dyDescent="0.55000000000000004"/>
    <row r="43139" x14ac:dyDescent="0.55000000000000004"/>
    <row r="43140" x14ac:dyDescent="0.55000000000000004"/>
    <row r="43141" x14ac:dyDescent="0.55000000000000004"/>
    <row r="43142" x14ac:dyDescent="0.55000000000000004"/>
    <row r="43143" x14ac:dyDescent="0.55000000000000004"/>
    <row r="43144" x14ac:dyDescent="0.55000000000000004"/>
    <row r="43145" x14ac:dyDescent="0.55000000000000004"/>
    <row r="43146" x14ac:dyDescent="0.55000000000000004"/>
    <row r="43147" x14ac:dyDescent="0.55000000000000004"/>
    <row r="43148" x14ac:dyDescent="0.55000000000000004"/>
    <row r="43149" x14ac:dyDescent="0.55000000000000004"/>
    <row r="43150" x14ac:dyDescent="0.55000000000000004"/>
    <row r="43151" x14ac:dyDescent="0.55000000000000004"/>
    <row r="43152" x14ac:dyDescent="0.55000000000000004"/>
    <row r="43153" x14ac:dyDescent="0.55000000000000004"/>
    <row r="43154" x14ac:dyDescent="0.55000000000000004"/>
    <row r="43155" x14ac:dyDescent="0.55000000000000004"/>
    <row r="43156" x14ac:dyDescent="0.55000000000000004"/>
    <row r="43157" x14ac:dyDescent="0.55000000000000004"/>
    <row r="43158" x14ac:dyDescent="0.55000000000000004"/>
    <row r="43159" x14ac:dyDescent="0.55000000000000004"/>
    <row r="43160" x14ac:dyDescent="0.55000000000000004"/>
    <row r="43161" x14ac:dyDescent="0.55000000000000004"/>
    <row r="43162" x14ac:dyDescent="0.55000000000000004"/>
    <row r="43163" x14ac:dyDescent="0.55000000000000004"/>
    <row r="43164" x14ac:dyDescent="0.55000000000000004"/>
    <row r="43165" x14ac:dyDescent="0.55000000000000004"/>
    <row r="43166" x14ac:dyDescent="0.55000000000000004"/>
    <row r="43167" x14ac:dyDescent="0.55000000000000004"/>
    <row r="43168" x14ac:dyDescent="0.55000000000000004"/>
    <row r="43169" x14ac:dyDescent="0.55000000000000004"/>
    <row r="43170" x14ac:dyDescent="0.55000000000000004"/>
    <row r="43171" x14ac:dyDescent="0.55000000000000004"/>
    <row r="43172" x14ac:dyDescent="0.55000000000000004"/>
    <row r="43173" x14ac:dyDescent="0.55000000000000004"/>
    <row r="43174" x14ac:dyDescent="0.55000000000000004"/>
    <row r="43175" x14ac:dyDescent="0.55000000000000004"/>
    <row r="43176" x14ac:dyDescent="0.55000000000000004"/>
    <row r="43177" x14ac:dyDescent="0.55000000000000004"/>
    <row r="43178" x14ac:dyDescent="0.55000000000000004"/>
    <row r="43179" x14ac:dyDescent="0.55000000000000004"/>
    <row r="43180" x14ac:dyDescent="0.55000000000000004"/>
    <row r="43181" x14ac:dyDescent="0.55000000000000004"/>
    <row r="43182" x14ac:dyDescent="0.55000000000000004"/>
    <row r="43183" x14ac:dyDescent="0.55000000000000004"/>
    <row r="43184" x14ac:dyDescent="0.55000000000000004"/>
    <row r="43185" x14ac:dyDescent="0.55000000000000004"/>
    <row r="43186" x14ac:dyDescent="0.55000000000000004"/>
    <row r="43187" x14ac:dyDescent="0.55000000000000004"/>
    <row r="43188" x14ac:dyDescent="0.55000000000000004"/>
    <row r="43189" x14ac:dyDescent="0.55000000000000004"/>
    <row r="43190" x14ac:dyDescent="0.55000000000000004"/>
    <row r="43191" x14ac:dyDescent="0.55000000000000004"/>
    <row r="43192" x14ac:dyDescent="0.55000000000000004"/>
    <row r="43193" x14ac:dyDescent="0.55000000000000004"/>
    <row r="43194" x14ac:dyDescent="0.55000000000000004"/>
    <row r="43195" x14ac:dyDescent="0.55000000000000004"/>
    <row r="43196" x14ac:dyDescent="0.55000000000000004"/>
    <row r="43197" x14ac:dyDescent="0.55000000000000004"/>
    <row r="43198" x14ac:dyDescent="0.55000000000000004"/>
    <row r="43199" x14ac:dyDescent="0.55000000000000004"/>
    <row r="43200" x14ac:dyDescent="0.55000000000000004"/>
    <row r="43201" x14ac:dyDescent="0.55000000000000004"/>
    <row r="43202" x14ac:dyDescent="0.55000000000000004"/>
    <row r="43203" x14ac:dyDescent="0.55000000000000004"/>
    <row r="43204" x14ac:dyDescent="0.55000000000000004"/>
    <row r="43205" x14ac:dyDescent="0.55000000000000004"/>
    <row r="43206" x14ac:dyDescent="0.55000000000000004"/>
    <row r="43207" x14ac:dyDescent="0.55000000000000004"/>
    <row r="43208" x14ac:dyDescent="0.55000000000000004"/>
    <row r="43209" x14ac:dyDescent="0.55000000000000004"/>
    <row r="43210" x14ac:dyDescent="0.55000000000000004"/>
    <row r="43211" x14ac:dyDescent="0.55000000000000004"/>
    <row r="43212" x14ac:dyDescent="0.55000000000000004"/>
    <row r="43213" x14ac:dyDescent="0.55000000000000004"/>
    <row r="43214" x14ac:dyDescent="0.55000000000000004"/>
    <row r="43215" x14ac:dyDescent="0.55000000000000004"/>
    <row r="43216" x14ac:dyDescent="0.55000000000000004"/>
    <row r="43217" x14ac:dyDescent="0.55000000000000004"/>
    <row r="43218" x14ac:dyDescent="0.55000000000000004"/>
    <row r="43219" x14ac:dyDescent="0.55000000000000004"/>
    <row r="43220" x14ac:dyDescent="0.55000000000000004"/>
    <row r="43221" x14ac:dyDescent="0.55000000000000004"/>
    <row r="43222" x14ac:dyDescent="0.55000000000000004"/>
    <row r="43223" x14ac:dyDescent="0.55000000000000004"/>
    <row r="43224" x14ac:dyDescent="0.55000000000000004"/>
    <row r="43225" x14ac:dyDescent="0.55000000000000004"/>
    <row r="43226" x14ac:dyDescent="0.55000000000000004"/>
    <row r="43227" x14ac:dyDescent="0.55000000000000004"/>
    <row r="43228" x14ac:dyDescent="0.55000000000000004"/>
    <row r="43229" x14ac:dyDescent="0.55000000000000004"/>
    <row r="43230" x14ac:dyDescent="0.55000000000000004"/>
    <row r="43231" x14ac:dyDescent="0.55000000000000004"/>
    <row r="43232" x14ac:dyDescent="0.55000000000000004"/>
    <row r="43233" x14ac:dyDescent="0.55000000000000004"/>
    <row r="43234" x14ac:dyDescent="0.55000000000000004"/>
    <row r="43235" x14ac:dyDescent="0.55000000000000004"/>
    <row r="43236" x14ac:dyDescent="0.55000000000000004"/>
    <row r="43237" x14ac:dyDescent="0.55000000000000004"/>
    <row r="43238" x14ac:dyDescent="0.55000000000000004"/>
    <row r="43239" x14ac:dyDescent="0.55000000000000004"/>
    <row r="43240" x14ac:dyDescent="0.55000000000000004"/>
    <row r="43241" x14ac:dyDescent="0.55000000000000004"/>
    <row r="43242" x14ac:dyDescent="0.55000000000000004"/>
    <row r="43243" x14ac:dyDescent="0.55000000000000004"/>
    <row r="43244" x14ac:dyDescent="0.55000000000000004"/>
    <row r="43245" x14ac:dyDescent="0.55000000000000004"/>
    <row r="43246" x14ac:dyDescent="0.55000000000000004"/>
    <row r="43247" x14ac:dyDescent="0.55000000000000004"/>
    <row r="43248" x14ac:dyDescent="0.55000000000000004"/>
    <row r="43249" x14ac:dyDescent="0.55000000000000004"/>
    <row r="43250" x14ac:dyDescent="0.55000000000000004"/>
    <row r="43251" x14ac:dyDescent="0.55000000000000004"/>
    <row r="43252" x14ac:dyDescent="0.55000000000000004"/>
    <row r="43253" x14ac:dyDescent="0.55000000000000004"/>
    <row r="43254" x14ac:dyDescent="0.55000000000000004"/>
    <row r="43255" x14ac:dyDescent="0.55000000000000004"/>
    <row r="43256" x14ac:dyDescent="0.55000000000000004"/>
    <row r="43257" x14ac:dyDescent="0.55000000000000004"/>
    <row r="43258" x14ac:dyDescent="0.55000000000000004"/>
    <row r="43259" x14ac:dyDescent="0.55000000000000004"/>
    <row r="43260" x14ac:dyDescent="0.55000000000000004"/>
    <row r="43261" x14ac:dyDescent="0.55000000000000004"/>
    <row r="43262" x14ac:dyDescent="0.55000000000000004"/>
    <row r="43263" x14ac:dyDescent="0.55000000000000004"/>
    <row r="43264" x14ac:dyDescent="0.55000000000000004"/>
    <row r="43265" x14ac:dyDescent="0.55000000000000004"/>
    <row r="43266" x14ac:dyDescent="0.55000000000000004"/>
    <row r="43267" x14ac:dyDescent="0.55000000000000004"/>
    <row r="43268" x14ac:dyDescent="0.55000000000000004"/>
    <row r="43269" x14ac:dyDescent="0.55000000000000004"/>
    <row r="43270" x14ac:dyDescent="0.55000000000000004"/>
    <row r="43271" x14ac:dyDescent="0.55000000000000004"/>
    <row r="43272" x14ac:dyDescent="0.55000000000000004"/>
    <row r="43273" x14ac:dyDescent="0.55000000000000004"/>
    <row r="43274" x14ac:dyDescent="0.55000000000000004"/>
    <row r="43275" x14ac:dyDescent="0.55000000000000004"/>
    <row r="43276" x14ac:dyDescent="0.55000000000000004"/>
    <row r="43277" x14ac:dyDescent="0.55000000000000004"/>
    <row r="43278" x14ac:dyDescent="0.55000000000000004"/>
    <row r="43279" x14ac:dyDescent="0.55000000000000004"/>
    <row r="43280" x14ac:dyDescent="0.55000000000000004"/>
    <row r="43281" x14ac:dyDescent="0.55000000000000004"/>
    <row r="43282" x14ac:dyDescent="0.55000000000000004"/>
    <row r="43283" x14ac:dyDescent="0.55000000000000004"/>
    <row r="43284" x14ac:dyDescent="0.55000000000000004"/>
    <row r="43285" x14ac:dyDescent="0.55000000000000004"/>
    <row r="43286" x14ac:dyDescent="0.55000000000000004"/>
    <row r="43287" x14ac:dyDescent="0.55000000000000004"/>
    <row r="43288" x14ac:dyDescent="0.55000000000000004"/>
    <row r="43289" x14ac:dyDescent="0.55000000000000004"/>
    <row r="43290" x14ac:dyDescent="0.55000000000000004"/>
    <row r="43291" x14ac:dyDescent="0.55000000000000004"/>
    <row r="43292" x14ac:dyDescent="0.55000000000000004"/>
    <row r="43293" x14ac:dyDescent="0.55000000000000004"/>
    <row r="43294" x14ac:dyDescent="0.55000000000000004"/>
    <row r="43295" x14ac:dyDescent="0.55000000000000004"/>
    <row r="43296" x14ac:dyDescent="0.55000000000000004"/>
    <row r="43297" x14ac:dyDescent="0.55000000000000004"/>
    <row r="43298" x14ac:dyDescent="0.55000000000000004"/>
    <row r="43299" x14ac:dyDescent="0.55000000000000004"/>
    <row r="43300" x14ac:dyDescent="0.55000000000000004"/>
    <row r="43301" x14ac:dyDescent="0.55000000000000004"/>
    <row r="43302" x14ac:dyDescent="0.55000000000000004"/>
    <row r="43303" x14ac:dyDescent="0.55000000000000004"/>
    <row r="43304" x14ac:dyDescent="0.55000000000000004"/>
    <row r="43305" x14ac:dyDescent="0.55000000000000004"/>
    <row r="43306" x14ac:dyDescent="0.55000000000000004"/>
    <row r="43307" x14ac:dyDescent="0.55000000000000004"/>
    <row r="43308" x14ac:dyDescent="0.55000000000000004"/>
    <row r="43309" x14ac:dyDescent="0.55000000000000004"/>
    <row r="43310" x14ac:dyDescent="0.55000000000000004"/>
    <row r="43311" x14ac:dyDescent="0.55000000000000004"/>
    <row r="43312" x14ac:dyDescent="0.55000000000000004"/>
    <row r="43313" x14ac:dyDescent="0.55000000000000004"/>
    <row r="43314" x14ac:dyDescent="0.55000000000000004"/>
    <row r="43315" x14ac:dyDescent="0.55000000000000004"/>
    <row r="43316" x14ac:dyDescent="0.55000000000000004"/>
    <row r="43317" x14ac:dyDescent="0.55000000000000004"/>
    <row r="43318" x14ac:dyDescent="0.55000000000000004"/>
    <row r="43319" x14ac:dyDescent="0.55000000000000004"/>
    <row r="43320" x14ac:dyDescent="0.55000000000000004"/>
    <row r="43321" x14ac:dyDescent="0.55000000000000004"/>
    <row r="43322" x14ac:dyDescent="0.55000000000000004"/>
    <row r="43323" x14ac:dyDescent="0.55000000000000004"/>
    <row r="43324" x14ac:dyDescent="0.55000000000000004"/>
    <row r="43325" x14ac:dyDescent="0.55000000000000004"/>
    <row r="43326" x14ac:dyDescent="0.55000000000000004"/>
    <row r="43327" x14ac:dyDescent="0.55000000000000004"/>
    <row r="43328" x14ac:dyDescent="0.55000000000000004"/>
    <row r="43329" x14ac:dyDescent="0.55000000000000004"/>
    <row r="43330" x14ac:dyDescent="0.55000000000000004"/>
    <row r="43331" x14ac:dyDescent="0.55000000000000004"/>
    <row r="43332" x14ac:dyDescent="0.55000000000000004"/>
    <row r="43333" x14ac:dyDescent="0.55000000000000004"/>
    <row r="43334" x14ac:dyDescent="0.55000000000000004"/>
    <row r="43335" x14ac:dyDescent="0.55000000000000004"/>
    <row r="43336" x14ac:dyDescent="0.55000000000000004"/>
    <row r="43337" x14ac:dyDescent="0.55000000000000004"/>
    <row r="43338" x14ac:dyDescent="0.55000000000000004"/>
    <row r="43339" x14ac:dyDescent="0.55000000000000004"/>
    <row r="43340" x14ac:dyDescent="0.55000000000000004"/>
    <row r="43341" x14ac:dyDescent="0.55000000000000004"/>
    <row r="43342" x14ac:dyDescent="0.55000000000000004"/>
    <row r="43343" x14ac:dyDescent="0.55000000000000004"/>
    <row r="43344" x14ac:dyDescent="0.55000000000000004"/>
    <row r="43345" x14ac:dyDescent="0.55000000000000004"/>
    <row r="43346" x14ac:dyDescent="0.55000000000000004"/>
    <row r="43347" x14ac:dyDescent="0.55000000000000004"/>
    <row r="43348" x14ac:dyDescent="0.55000000000000004"/>
    <row r="43349" x14ac:dyDescent="0.55000000000000004"/>
    <row r="43350" x14ac:dyDescent="0.55000000000000004"/>
    <row r="43351" x14ac:dyDescent="0.55000000000000004"/>
    <row r="43352" x14ac:dyDescent="0.55000000000000004"/>
    <row r="43353" x14ac:dyDescent="0.55000000000000004"/>
    <row r="43354" x14ac:dyDescent="0.55000000000000004"/>
    <row r="43355" x14ac:dyDescent="0.55000000000000004"/>
    <row r="43356" x14ac:dyDescent="0.55000000000000004"/>
    <row r="43357" x14ac:dyDescent="0.55000000000000004"/>
    <row r="43358" x14ac:dyDescent="0.55000000000000004"/>
    <row r="43359" x14ac:dyDescent="0.55000000000000004"/>
    <row r="43360" x14ac:dyDescent="0.55000000000000004"/>
    <row r="43361" x14ac:dyDescent="0.55000000000000004"/>
    <row r="43362" x14ac:dyDescent="0.55000000000000004"/>
    <row r="43363" x14ac:dyDescent="0.55000000000000004"/>
    <row r="43364" x14ac:dyDescent="0.55000000000000004"/>
    <row r="43365" x14ac:dyDescent="0.55000000000000004"/>
    <row r="43366" x14ac:dyDescent="0.55000000000000004"/>
    <row r="43367" x14ac:dyDescent="0.55000000000000004"/>
    <row r="43368" x14ac:dyDescent="0.55000000000000004"/>
    <row r="43369" x14ac:dyDescent="0.55000000000000004"/>
    <row r="43370" x14ac:dyDescent="0.55000000000000004"/>
    <row r="43371" x14ac:dyDescent="0.55000000000000004"/>
    <row r="43372" x14ac:dyDescent="0.55000000000000004"/>
    <row r="43373" x14ac:dyDescent="0.55000000000000004"/>
    <row r="43374" x14ac:dyDescent="0.55000000000000004"/>
    <row r="43375" x14ac:dyDescent="0.55000000000000004"/>
    <row r="43376" x14ac:dyDescent="0.55000000000000004"/>
    <row r="43377" x14ac:dyDescent="0.55000000000000004"/>
    <row r="43378" x14ac:dyDescent="0.55000000000000004"/>
    <row r="43379" x14ac:dyDescent="0.55000000000000004"/>
    <row r="43380" x14ac:dyDescent="0.55000000000000004"/>
    <row r="43381" x14ac:dyDescent="0.55000000000000004"/>
    <row r="43382" x14ac:dyDescent="0.55000000000000004"/>
    <row r="43383" x14ac:dyDescent="0.55000000000000004"/>
    <row r="43384" x14ac:dyDescent="0.55000000000000004"/>
    <row r="43385" x14ac:dyDescent="0.55000000000000004"/>
    <row r="43386" x14ac:dyDescent="0.55000000000000004"/>
    <row r="43387" x14ac:dyDescent="0.55000000000000004"/>
    <row r="43388" x14ac:dyDescent="0.55000000000000004"/>
    <row r="43389" x14ac:dyDescent="0.55000000000000004"/>
    <row r="43390" x14ac:dyDescent="0.55000000000000004"/>
    <row r="43391" x14ac:dyDescent="0.55000000000000004"/>
    <row r="43392" x14ac:dyDescent="0.55000000000000004"/>
    <row r="43393" x14ac:dyDescent="0.55000000000000004"/>
    <row r="43394" x14ac:dyDescent="0.55000000000000004"/>
    <row r="43395" x14ac:dyDescent="0.55000000000000004"/>
    <row r="43396" x14ac:dyDescent="0.55000000000000004"/>
    <row r="43397" x14ac:dyDescent="0.55000000000000004"/>
    <row r="43398" x14ac:dyDescent="0.55000000000000004"/>
    <row r="43399" x14ac:dyDescent="0.55000000000000004"/>
    <row r="43400" x14ac:dyDescent="0.55000000000000004"/>
    <row r="43401" x14ac:dyDescent="0.55000000000000004"/>
    <row r="43402" x14ac:dyDescent="0.55000000000000004"/>
    <row r="43403" x14ac:dyDescent="0.55000000000000004"/>
    <row r="43404" x14ac:dyDescent="0.55000000000000004"/>
    <row r="43405" x14ac:dyDescent="0.55000000000000004"/>
    <row r="43406" x14ac:dyDescent="0.55000000000000004"/>
    <row r="43407" x14ac:dyDescent="0.55000000000000004"/>
    <row r="43408" x14ac:dyDescent="0.55000000000000004"/>
    <row r="43409" x14ac:dyDescent="0.55000000000000004"/>
    <row r="43410" x14ac:dyDescent="0.55000000000000004"/>
    <row r="43411" x14ac:dyDescent="0.55000000000000004"/>
    <row r="43412" x14ac:dyDescent="0.55000000000000004"/>
    <row r="43413" x14ac:dyDescent="0.55000000000000004"/>
    <row r="43414" x14ac:dyDescent="0.55000000000000004"/>
    <row r="43415" x14ac:dyDescent="0.55000000000000004"/>
    <row r="43416" x14ac:dyDescent="0.55000000000000004"/>
    <row r="43417" x14ac:dyDescent="0.55000000000000004"/>
    <row r="43418" x14ac:dyDescent="0.55000000000000004"/>
    <row r="43419" x14ac:dyDescent="0.55000000000000004"/>
    <row r="43420" x14ac:dyDescent="0.55000000000000004"/>
    <row r="43421" x14ac:dyDescent="0.55000000000000004"/>
    <row r="43422" x14ac:dyDescent="0.55000000000000004"/>
    <row r="43423" x14ac:dyDescent="0.55000000000000004"/>
    <row r="43424" x14ac:dyDescent="0.55000000000000004"/>
    <row r="43425" x14ac:dyDescent="0.55000000000000004"/>
    <row r="43426" x14ac:dyDescent="0.55000000000000004"/>
    <row r="43427" x14ac:dyDescent="0.55000000000000004"/>
    <row r="43428" x14ac:dyDescent="0.55000000000000004"/>
    <row r="43429" x14ac:dyDescent="0.55000000000000004"/>
    <row r="43430" x14ac:dyDescent="0.55000000000000004"/>
    <row r="43431" x14ac:dyDescent="0.55000000000000004"/>
    <row r="43432" x14ac:dyDescent="0.55000000000000004"/>
    <row r="43433" x14ac:dyDescent="0.55000000000000004"/>
    <row r="43434" x14ac:dyDescent="0.55000000000000004"/>
    <row r="43435" x14ac:dyDescent="0.55000000000000004"/>
    <row r="43436" x14ac:dyDescent="0.55000000000000004"/>
    <row r="43437" x14ac:dyDescent="0.55000000000000004"/>
    <row r="43438" x14ac:dyDescent="0.55000000000000004"/>
    <row r="43439" x14ac:dyDescent="0.55000000000000004"/>
    <row r="43440" x14ac:dyDescent="0.55000000000000004"/>
    <row r="43441" x14ac:dyDescent="0.55000000000000004"/>
    <row r="43442" x14ac:dyDescent="0.55000000000000004"/>
    <row r="43443" x14ac:dyDescent="0.55000000000000004"/>
    <row r="43444" x14ac:dyDescent="0.55000000000000004"/>
    <row r="43445" x14ac:dyDescent="0.55000000000000004"/>
    <row r="43446" x14ac:dyDescent="0.55000000000000004"/>
    <row r="43447" x14ac:dyDescent="0.55000000000000004"/>
    <row r="43448" x14ac:dyDescent="0.55000000000000004"/>
    <row r="43449" x14ac:dyDescent="0.55000000000000004"/>
    <row r="43450" x14ac:dyDescent="0.55000000000000004"/>
    <row r="43451" x14ac:dyDescent="0.55000000000000004"/>
    <row r="43452" x14ac:dyDescent="0.55000000000000004"/>
    <row r="43453" x14ac:dyDescent="0.55000000000000004"/>
    <row r="43454" x14ac:dyDescent="0.55000000000000004"/>
    <row r="43455" x14ac:dyDescent="0.55000000000000004"/>
    <row r="43456" x14ac:dyDescent="0.55000000000000004"/>
    <row r="43457" x14ac:dyDescent="0.55000000000000004"/>
    <row r="43458" x14ac:dyDescent="0.55000000000000004"/>
    <row r="43459" x14ac:dyDescent="0.55000000000000004"/>
    <row r="43460" x14ac:dyDescent="0.55000000000000004"/>
    <row r="43461" x14ac:dyDescent="0.55000000000000004"/>
    <row r="43462" x14ac:dyDescent="0.55000000000000004"/>
    <row r="43463" x14ac:dyDescent="0.55000000000000004"/>
    <row r="43464" x14ac:dyDescent="0.55000000000000004"/>
    <row r="43465" x14ac:dyDescent="0.55000000000000004"/>
    <row r="43466" x14ac:dyDescent="0.55000000000000004"/>
    <row r="43467" x14ac:dyDescent="0.55000000000000004"/>
    <row r="43468" x14ac:dyDescent="0.55000000000000004"/>
    <row r="43469" x14ac:dyDescent="0.55000000000000004"/>
    <row r="43470" x14ac:dyDescent="0.55000000000000004"/>
    <row r="43471" x14ac:dyDescent="0.55000000000000004"/>
    <row r="43472" x14ac:dyDescent="0.55000000000000004"/>
    <row r="43473" x14ac:dyDescent="0.55000000000000004"/>
    <row r="43474" x14ac:dyDescent="0.55000000000000004"/>
    <row r="43475" x14ac:dyDescent="0.55000000000000004"/>
    <row r="43476" x14ac:dyDescent="0.55000000000000004"/>
    <row r="43477" x14ac:dyDescent="0.55000000000000004"/>
    <row r="43478" x14ac:dyDescent="0.55000000000000004"/>
    <row r="43479" x14ac:dyDescent="0.55000000000000004"/>
    <row r="43480" x14ac:dyDescent="0.55000000000000004"/>
    <row r="43481" x14ac:dyDescent="0.55000000000000004"/>
    <row r="43482" x14ac:dyDescent="0.55000000000000004"/>
    <row r="43483" x14ac:dyDescent="0.55000000000000004"/>
    <row r="43484" x14ac:dyDescent="0.55000000000000004"/>
    <row r="43485" x14ac:dyDescent="0.55000000000000004"/>
    <row r="43486" x14ac:dyDescent="0.55000000000000004"/>
    <row r="43487" x14ac:dyDescent="0.55000000000000004"/>
    <row r="43488" x14ac:dyDescent="0.55000000000000004"/>
    <row r="43489" x14ac:dyDescent="0.55000000000000004"/>
    <row r="43490" x14ac:dyDescent="0.55000000000000004"/>
    <row r="43491" x14ac:dyDescent="0.55000000000000004"/>
    <row r="43492" x14ac:dyDescent="0.55000000000000004"/>
    <row r="43493" x14ac:dyDescent="0.55000000000000004"/>
    <row r="43494" x14ac:dyDescent="0.55000000000000004"/>
    <row r="43495" x14ac:dyDescent="0.55000000000000004"/>
    <row r="43496" x14ac:dyDescent="0.55000000000000004"/>
    <row r="43497" x14ac:dyDescent="0.55000000000000004"/>
    <row r="43498" x14ac:dyDescent="0.55000000000000004"/>
    <row r="43499" x14ac:dyDescent="0.55000000000000004"/>
    <row r="43500" x14ac:dyDescent="0.55000000000000004"/>
    <row r="43501" x14ac:dyDescent="0.55000000000000004"/>
    <row r="43502" x14ac:dyDescent="0.55000000000000004"/>
    <row r="43503" x14ac:dyDescent="0.55000000000000004"/>
    <row r="43504" x14ac:dyDescent="0.55000000000000004"/>
    <row r="43505" x14ac:dyDescent="0.55000000000000004"/>
    <row r="43506" x14ac:dyDescent="0.55000000000000004"/>
    <row r="43507" x14ac:dyDescent="0.55000000000000004"/>
    <row r="43508" x14ac:dyDescent="0.55000000000000004"/>
    <row r="43509" x14ac:dyDescent="0.55000000000000004"/>
    <row r="43510" x14ac:dyDescent="0.55000000000000004"/>
    <row r="43511" x14ac:dyDescent="0.55000000000000004"/>
    <row r="43512" x14ac:dyDescent="0.55000000000000004"/>
    <row r="43513" x14ac:dyDescent="0.55000000000000004"/>
    <row r="43514" x14ac:dyDescent="0.55000000000000004"/>
    <row r="43515" x14ac:dyDescent="0.55000000000000004"/>
    <row r="43516" x14ac:dyDescent="0.55000000000000004"/>
    <row r="43517" x14ac:dyDescent="0.55000000000000004"/>
    <row r="43518" x14ac:dyDescent="0.55000000000000004"/>
    <row r="43519" x14ac:dyDescent="0.55000000000000004"/>
    <row r="43520" x14ac:dyDescent="0.55000000000000004"/>
    <row r="43521" x14ac:dyDescent="0.55000000000000004"/>
    <row r="43522" x14ac:dyDescent="0.55000000000000004"/>
    <row r="43523" x14ac:dyDescent="0.55000000000000004"/>
    <row r="43524" x14ac:dyDescent="0.55000000000000004"/>
    <row r="43525" x14ac:dyDescent="0.55000000000000004"/>
    <row r="43526" x14ac:dyDescent="0.55000000000000004"/>
    <row r="43527" x14ac:dyDescent="0.55000000000000004"/>
    <row r="43528" x14ac:dyDescent="0.55000000000000004"/>
    <row r="43529" x14ac:dyDescent="0.55000000000000004"/>
    <row r="43530" x14ac:dyDescent="0.55000000000000004"/>
    <row r="43531" x14ac:dyDescent="0.55000000000000004"/>
    <row r="43532" x14ac:dyDescent="0.55000000000000004"/>
    <row r="43533" x14ac:dyDescent="0.55000000000000004"/>
    <row r="43534" x14ac:dyDescent="0.55000000000000004"/>
    <row r="43535" x14ac:dyDescent="0.55000000000000004"/>
    <row r="43536" x14ac:dyDescent="0.55000000000000004"/>
    <row r="43537" x14ac:dyDescent="0.55000000000000004"/>
    <row r="43538" x14ac:dyDescent="0.55000000000000004"/>
    <row r="43539" x14ac:dyDescent="0.55000000000000004"/>
    <row r="43540" x14ac:dyDescent="0.55000000000000004"/>
    <row r="43541" x14ac:dyDescent="0.55000000000000004"/>
    <row r="43542" x14ac:dyDescent="0.55000000000000004"/>
    <row r="43543" x14ac:dyDescent="0.55000000000000004"/>
    <row r="43544" x14ac:dyDescent="0.55000000000000004"/>
    <row r="43545" x14ac:dyDescent="0.55000000000000004"/>
    <row r="43546" x14ac:dyDescent="0.55000000000000004"/>
    <row r="43547" x14ac:dyDescent="0.55000000000000004"/>
    <row r="43548" x14ac:dyDescent="0.55000000000000004"/>
    <row r="43549" x14ac:dyDescent="0.55000000000000004"/>
    <row r="43550" x14ac:dyDescent="0.55000000000000004"/>
    <row r="43551" x14ac:dyDescent="0.55000000000000004"/>
    <row r="43552" x14ac:dyDescent="0.55000000000000004"/>
    <row r="43553" x14ac:dyDescent="0.55000000000000004"/>
    <row r="43554" x14ac:dyDescent="0.55000000000000004"/>
    <row r="43555" x14ac:dyDescent="0.55000000000000004"/>
    <row r="43556" x14ac:dyDescent="0.55000000000000004"/>
    <row r="43557" x14ac:dyDescent="0.55000000000000004"/>
    <row r="43558" x14ac:dyDescent="0.55000000000000004"/>
    <row r="43559" x14ac:dyDescent="0.55000000000000004"/>
    <row r="43560" x14ac:dyDescent="0.55000000000000004"/>
    <row r="43561" x14ac:dyDescent="0.55000000000000004"/>
    <row r="43562" x14ac:dyDescent="0.55000000000000004"/>
    <row r="43563" x14ac:dyDescent="0.55000000000000004"/>
    <row r="43564" x14ac:dyDescent="0.55000000000000004"/>
    <row r="43565" x14ac:dyDescent="0.55000000000000004"/>
    <row r="43566" x14ac:dyDescent="0.55000000000000004"/>
    <row r="43567" x14ac:dyDescent="0.55000000000000004"/>
    <row r="43568" x14ac:dyDescent="0.55000000000000004"/>
    <row r="43569" x14ac:dyDescent="0.55000000000000004"/>
    <row r="43570" x14ac:dyDescent="0.55000000000000004"/>
    <row r="43571" x14ac:dyDescent="0.55000000000000004"/>
    <row r="43572" x14ac:dyDescent="0.55000000000000004"/>
    <row r="43573" x14ac:dyDescent="0.55000000000000004"/>
    <row r="43574" x14ac:dyDescent="0.55000000000000004"/>
    <row r="43575" x14ac:dyDescent="0.55000000000000004"/>
    <row r="43576" x14ac:dyDescent="0.55000000000000004"/>
    <row r="43577" x14ac:dyDescent="0.55000000000000004"/>
    <row r="43578" x14ac:dyDescent="0.55000000000000004"/>
    <row r="43579" x14ac:dyDescent="0.55000000000000004"/>
    <row r="43580" x14ac:dyDescent="0.55000000000000004"/>
    <row r="43581" x14ac:dyDescent="0.55000000000000004"/>
    <row r="43582" x14ac:dyDescent="0.55000000000000004"/>
    <row r="43583" x14ac:dyDescent="0.55000000000000004"/>
    <row r="43584" x14ac:dyDescent="0.55000000000000004"/>
    <row r="43585" x14ac:dyDescent="0.55000000000000004"/>
    <row r="43586" x14ac:dyDescent="0.55000000000000004"/>
    <row r="43587" x14ac:dyDescent="0.55000000000000004"/>
    <row r="43588" x14ac:dyDescent="0.55000000000000004"/>
    <row r="43589" x14ac:dyDescent="0.55000000000000004"/>
    <row r="43590" x14ac:dyDescent="0.55000000000000004"/>
    <row r="43591" x14ac:dyDescent="0.55000000000000004"/>
    <row r="43592" x14ac:dyDescent="0.55000000000000004"/>
    <row r="43593" x14ac:dyDescent="0.55000000000000004"/>
    <row r="43594" x14ac:dyDescent="0.55000000000000004"/>
    <row r="43595" x14ac:dyDescent="0.55000000000000004"/>
    <row r="43596" x14ac:dyDescent="0.55000000000000004"/>
    <row r="43597" x14ac:dyDescent="0.55000000000000004"/>
    <row r="43598" x14ac:dyDescent="0.55000000000000004"/>
    <row r="43599" x14ac:dyDescent="0.55000000000000004"/>
    <row r="43600" x14ac:dyDescent="0.55000000000000004"/>
    <row r="43601" x14ac:dyDescent="0.55000000000000004"/>
    <row r="43602" x14ac:dyDescent="0.55000000000000004"/>
    <row r="43603" x14ac:dyDescent="0.55000000000000004"/>
    <row r="43604" x14ac:dyDescent="0.55000000000000004"/>
    <row r="43605" x14ac:dyDescent="0.55000000000000004"/>
    <row r="43606" x14ac:dyDescent="0.55000000000000004"/>
    <row r="43607" x14ac:dyDescent="0.55000000000000004"/>
    <row r="43608" x14ac:dyDescent="0.55000000000000004"/>
    <row r="43609" x14ac:dyDescent="0.55000000000000004"/>
    <row r="43610" x14ac:dyDescent="0.55000000000000004"/>
    <row r="43611" x14ac:dyDescent="0.55000000000000004"/>
    <row r="43612" x14ac:dyDescent="0.55000000000000004"/>
    <row r="43613" x14ac:dyDescent="0.55000000000000004"/>
    <row r="43614" x14ac:dyDescent="0.55000000000000004"/>
    <row r="43615" x14ac:dyDescent="0.55000000000000004"/>
    <row r="43616" x14ac:dyDescent="0.55000000000000004"/>
    <row r="43617" x14ac:dyDescent="0.55000000000000004"/>
    <row r="43618" x14ac:dyDescent="0.55000000000000004"/>
    <row r="43619" x14ac:dyDescent="0.55000000000000004"/>
    <row r="43620" x14ac:dyDescent="0.55000000000000004"/>
    <row r="43621" x14ac:dyDescent="0.55000000000000004"/>
    <row r="43622" x14ac:dyDescent="0.55000000000000004"/>
    <row r="43623" x14ac:dyDescent="0.55000000000000004"/>
    <row r="43624" x14ac:dyDescent="0.55000000000000004"/>
    <row r="43625" x14ac:dyDescent="0.55000000000000004"/>
    <row r="43626" x14ac:dyDescent="0.55000000000000004"/>
    <row r="43627" x14ac:dyDescent="0.55000000000000004"/>
    <row r="43628" x14ac:dyDescent="0.55000000000000004"/>
    <row r="43629" x14ac:dyDescent="0.55000000000000004"/>
    <row r="43630" x14ac:dyDescent="0.55000000000000004"/>
    <row r="43631" x14ac:dyDescent="0.55000000000000004"/>
    <row r="43632" x14ac:dyDescent="0.55000000000000004"/>
    <row r="43633" x14ac:dyDescent="0.55000000000000004"/>
    <row r="43634" x14ac:dyDescent="0.55000000000000004"/>
    <row r="43635" x14ac:dyDescent="0.55000000000000004"/>
    <row r="43636" x14ac:dyDescent="0.55000000000000004"/>
    <row r="43637" x14ac:dyDescent="0.55000000000000004"/>
    <row r="43638" x14ac:dyDescent="0.55000000000000004"/>
    <row r="43639" x14ac:dyDescent="0.55000000000000004"/>
    <row r="43640" x14ac:dyDescent="0.55000000000000004"/>
    <row r="43641" x14ac:dyDescent="0.55000000000000004"/>
    <row r="43642" x14ac:dyDescent="0.55000000000000004"/>
    <row r="43643" x14ac:dyDescent="0.55000000000000004"/>
    <row r="43644" x14ac:dyDescent="0.55000000000000004"/>
    <row r="43645" x14ac:dyDescent="0.55000000000000004"/>
    <row r="43646" x14ac:dyDescent="0.55000000000000004"/>
    <row r="43647" x14ac:dyDescent="0.55000000000000004"/>
    <row r="43648" x14ac:dyDescent="0.55000000000000004"/>
    <row r="43649" x14ac:dyDescent="0.55000000000000004"/>
    <row r="43650" x14ac:dyDescent="0.55000000000000004"/>
    <row r="43651" x14ac:dyDescent="0.55000000000000004"/>
    <row r="43652" x14ac:dyDescent="0.55000000000000004"/>
    <row r="43653" x14ac:dyDescent="0.55000000000000004"/>
    <row r="43654" x14ac:dyDescent="0.55000000000000004"/>
    <row r="43655" x14ac:dyDescent="0.55000000000000004"/>
    <row r="43656" x14ac:dyDescent="0.55000000000000004"/>
    <row r="43657" x14ac:dyDescent="0.55000000000000004"/>
    <row r="43658" x14ac:dyDescent="0.55000000000000004"/>
    <row r="43659" x14ac:dyDescent="0.55000000000000004"/>
    <row r="43660" x14ac:dyDescent="0.55000000000000004"/>
    <row r="43661" x14ac:dyDescent="0.55000000000000004"/>
    <row r="43662" x14ac:dyDescent="0.55000000000000004"/>
    <row r="43663" x14ac:dyDescent="0.55000000000000004"/>
    <row r="43664" x14ac:dyDescent="0.55000000000000004"/>
    <row r="43665" x14ac:dyDescent="0.55000000000000004"/>
    <row r="43666" x14ac:dyDescent="0.55000000000000004"/>
    <row r="43667" x14ac:dyDescent="0.55000000000000004"/>
    <row r="43668" x14ac:dyDescent="0.55000000000000004"/>
    <row r="43669" x14ac:dyDescent="0.55000000000000004"/>
    <row r="43670" x14ac:dyDescent="0.55000000000000004"/>
    <row r="43671" x14ac:dyDescent="0.55000000000000004"/>
    <row r="43672" x14ac:dyDescent="0.55000000000000004"/>
    <row r="43673" x14ac:dyDescent="0.55000000000000004"/>
    <row r="43674" x14ac:dyDescent="0.55000000000000004"/>
    <row r="43675" x14ac:dyDescent="0.55000000000000004"/>
    <row r="43676" x14ac:dyDescent="0.55000000000000004"/>
    <row r="43677" x14ac:dyDescent="0.55000000000000004"/>
    <row r="43678" x14ac:dyDescent="0.55000000000000004"/>
    <row r="43679" x14ac:dyDescent="0.55000000000000004"/>
    <row r="43680" x14ac:dyDescent="0.55000000000000004"/>
    <row r="43681" x14ac:dyDescent="0.55000000000000004"/>
    <row r="43682" x14ac:dyDescent="0.55000000000000004"/>
    <row r="43683" x14ac:dyDescent="0.55000000000000004"/>
    <row r="43684" x14ac:dyDescent="0.55000000000000004"/>
    <row r="43685" x14ac:dyDescent="0.55000000000000004"/>
    <row r="43686" x14ac:dyDescent="0.55000000000000004"/>
    <row r="43687" x14ac:dyDescent="0.55000000000000004"/>
    <row r="43688" x14ac:dyDescent="0.55000000000000004"/>
    <row r="43689" x14ac:dyDescent="0.55000000000000004"/>
    <row r="43690" x14ac:dyDescent="0.55000000000000004"/>
    <row r="43691" x14ac:dyDescent="0.55000000000000004"/>
    <row r="43692" x14ac:dyDescent="0.55000000000000004"/>
    <row r="43693" x14ac:dyDescent="0.55000000000000004"/>
    <row r="43694" x14ac:dyDescent="0.55000000000000004"/>
    <row r="43695" x14ac:dyDescent="0.55000000000000004"/>
    <row r="43696" x14ac:dyDescent="0.55000000000000004"/>
    <row r="43697" x14ac:dyDescent="0.55000000000000004"/>
    <row r="43698" x14ac:dyDescent="0.55000000000000004"/>
    <row r="43699" x14ac:dyDescent="0.55000000000000004"/>
    <row r="43700" x14ac:dyDescent="0.55000000000000004"/>
    <row r="43701" x14ac:dyDescent="0.55000000000000004"/>
    <row r="43702" x14ac:dyDescent="0.55000000000000004"/>
    <row r="43703" x14ac:dyDescent="0.55000000000000004"/>
    <row r="43704" x14ac:dyDescent="0.55000000000000004"/>
    <row r="43705" x14ac:dyDescent="0.55000000000000004"/>
    <row r="43706" x14ac:dyDescent="0.55000000000000004"/>
    <row r="43707" x14ac:dyDescent="0.55000000000000004"/>
    <row r="43708" x14ac:dyDescent="0.55000000000000004"/>
    <row r="43709" x14ac:dyDescent="0.55000000000000004"/>
    <row r="43710" x14ac:dyDescent="0.55000000000000004"/>
    <row r="43711" x14ac:dyDescent="0.55000000000000004"/>
    <row r="43712" x14ac:dyDescent="0.55000000000000004"/>
    <row r="43713" x14ac:dyDescent="0.55000000000000004"/>
    <row r="43714" x14ac:dyDescent="0.55000000000000004"/>
    <row r="43715" x14ac:dyDescent="0.55000000000000004"/>
    <row r="43716" x14ac:dyDescent="0.55000000000000004"/>
    <row r="43717" x14ac:dyDescent="0.55000000000000004"/>
    <row r="43718" x14ac:dyDescent="0.55000000000000004"/>
    <row r="43719" x14ac:dyDescent="0.55000000000000004"/>
    <row r="43720" x14ac:dyDescent="0.55000000000000004"/>
    <row r="43721" x14ac:dyDescent="0.55000000000000004"/>
    <row r="43722" x14ac:dyDescent="0.55000000000000004"/>
    <row r="43723" x14ac:dyDescent="0.55000000000000004"/>
    <row r="43724" x14ac:dyDescent="0.55000000000000004"/>
    <row r="43725" x14ac:dyDescent="0.55000000000000004"/>
    <row r="43726" x14ac:dyDescent="0.55000000000000004"/>
    <row r="43727" x14ac:dyDescent="0.55000000000000004"/>
    <row r="43728" x14ac:dyDescent="0.55000000000000004"/>
    <row r="43729" x14ac:dyDescent="0.55000000000000004"/>
    <row r="43730" x14ac:dyDescent="0.55000000000000004"/>
    <row r="43731" x14ac:dyDescent="0.55000000000000004"/>
    <row r="43732" x14ac:dyDescent="0.55000000000000004"/>
    <row r="43733" x14ac:dyDescent="0.55000000000000004"/>
    <row r="43734" x14ac:dyDescent="0.55000000000000004"/>
    <row r="43735" x14ac:dyDescent="0.55000000000000004"/>
    <row r="43736" x14ac:dyDescent="0.55000000000000004"/>
    <row r="43737" x14ac:dyDescent="0.55000000000000004"/>
    <row r="43738" x14ac:dyDescent="0.55000000000000004"/>
    <row r="43739" x14ac:dyDescent="0.55000000000000004"/>
    <row r="43740" x14ac:dyDescent="0.55000000000000004"/>
    <row r="43741" x14ac:dyDescent="0.55000000000000004"/>
    <row r="43742" x14ac:dyDescent="0.55000000000000004"/>
    <row r="43743" x14ac:dyDescent="0.55000000000000004"/>
    <row r="43744" x14ac:dyDescent="0.55000000000000004"/>
    <row r="43745" x14ac:dyDescent="0.55000000000000004"/>
    <row r="43746" x14ac:dyDescent="0.55000000000000004"/>
    <row r="43747" x14ac:dyDescent="0.55000000000000004"/>
    <row r="43748" x14ac:dyDescent="0.55000000000000004"/>
    <row r="43749" x14ac:dyDescent="0.55000000000000004"/>
    <row r="43750" x14ac:dyDescent="0.55000000000000004"/>
    <row r="43751" x14ac:dyDescent="0.55000000000000004"/>
    <row r="43752" x14ac:dyDescent="0.55000000000000004"/>
    <row r="43753" x14ac:dyDescent="0.55000000000000004"/>
    <row r="43754" x14ac:dyDescent="0.55000000000000004"/>
    <row r="43755" x14ac:dyDescent="0.55000000000000004"/>
    <row r="43756" x14ac:dyDescent="0.55000000000000004"/>
    <row r="43757" x14ac:dyDescent="0.55000000000000004"/>
    <row r="43758" x14ac:dyDescent="0.55000000000000004"/>
    <row r="43759" x14ac:dyDescent="0.55000000000000004"/>
    <row r="43760" x14ac:dyDescent="0.55000000000000004"/>
    <row r="43761" x14ac:dyDescent="0.55000000000000004"/>
    <row r="43762" x14ac:dyDescent="0.55000000000000004"/>
    <row r="43763" x14ac:dyDescent="0.55000000000000004"/>
    <row r="43764" x14ac:dyDescent="0.55000000000000004"/>
    <row r="43765" x14ac:dyDescent="0.55000000000000004"/>
    <row r="43766" x14ac:dyDescent="0.55000000000000004"/>
    <row r="43767" x14ac:dyDescent="0.55000000000000004"/>
    <row r="43768" x14ac:dyDescent="0.55000000000000004"/>
    <row r="43769" x14ac:dyDescent="0.55000000000000004"/>
    <row r="43770" x14ac:dyDescent="0.55000000000000004"/>
    <row r="43771" x14ac:dyDescent="0.55000000000000004"/>
    <row r="43772" x14ac:dyDescent="0.55000000000000004"/>
    <row r="43773" x14ac:dyDescent="0.55000000000000004"/>
    <row r="43774" x14ac:dyDescent="0.55000000000000004"/>
    <row r="43775" x14ac:dyDescent="0.55000000000000004"/>
    <row r="43776" x14ac:dyDescent="0.55000000000000004"/>
    <row r="43777" x14ac:dyDescent="0.55000000000000004"/>
    <row r="43778" x14ac:dyDescent="0.55000000000000004"/>
    <row r="43779" x14ac:dyDescent="0.55000000000000004"/>
    <row r="43780" x14ac:dyDescent="0.55000000000000004"/>
    <row r="43781" x14ac:dyDescent="0.55000000000000004"/>
    <row r="43782" x14ac:dyDescent="0.55000000000000004"/>
    <row r="43783" x14ac:dyDescent="0.55000000000000004"/>
    <row r="43784" x14ac:dyDescent="0.55000000000000004"/>
    <row r="43785" x14ac:dyDescent="0.55000000000000004"/>
    <row r="43786" x14ac:dyDescent="0.55000000000000004"/>
    <row r="43787" x14ac:dyDescent="0.55000000000000004"/>
    <row r="43788" x14ac:dyDescent="0.55000000000000004"/>
    <row r="43789" x14ac:dyDescent="0.55000000000000004"/>
    <row r="43790" x14ac:dyDescent="0.55000000000000004"/>
    <row r="43791" x14ac:dyDescent="0.55000000000000004"/>
    <row r="43792" x14ac:dyDescent="0.55000000000000004"/>
    <row r="43793" x14ac:dyDescent="0.55000000000000004"/>
    <row r="43794" x14ac:dyDescent="0.55000000000000004"/>
    <row r="43795" x14ac:dyDescent="0.55000000000000004"/>
    <row r="43796" x14ac:dyDescent="0.55000000000000004"/>
    <row r="43797" x14ac:dyDescent="0.55000000000000004"/>
    <row r="43798" x14ac:dyDescent="0.55000000000000004"/>
    <row r="43799" x14ac:dyDescent="0.55000000000000004"/>
    <row r="43800" x14ac:dyDescent="0.55000000000000004"/>
    <row r="43801" x14ac:dyDescent="0.55000000000000004"/>
    <row r="43802" x14ac:dyDescent="0.55000000000000004"/>
    <row r="43803" x14ac:dyDescent="0.55000000000000004"/>
    <row r="43804" x14ac:dyDescent="0.55000000000000004"/>
    <row r="43805" x14ac:dyDescent="0.55000000000000004"/>
    <row r="43806" x14ac:dyDescent="0.55000000000000004"/>
    <row r="43807" x14ac:dyDescent="0.55000000000000004"/>
    <row r="43808" x14ac:dyDescent="0.55000000000000004"/>
    <row r="43809" x14ac:dyDescent="0.55000000000000004"/>
    <row r="43810" x14ac:dyDescent="0.55000000000000004"/>
    <row r="43811" x14ac:dyDescent="0.55000000000000004"/>
    <row r="43812" x14ac:dyDescent="0.55000000000000004"/>
    <row r="43813" x14ac:dyDescent="0.55000000000000004"/>
    <row r="43814" x14ac:dyDescent="0.55000000000000004"/>
    <row r="43815" x14ac:dyDescent="0.55000000000000004"/>
    <row r="43816" x14ac:dyDescent="0.55000000000000004"/>
    <row r="43817" x14ac:dyDescent="0.55000000000000004"/>
    <row r="43818" x14ac:dyDescent="0.55000000000000004"/>
    <row r="43819" x14ac:dyDescent="0.55000000000000004"/>
    <row r="43820" x14ac:dyDescent="0.55000000000000004"/>
    <row r="43821" x14ac:dyDescent="0.55000000000000004"/>
    <row r="43822" x14ac:dyDescent="0.55000000000000004"/>
    <row r="43823" x14ac:dyDescent="0.55000000000000004"/>
    <row r="43824" x14ac:dyDescent="0.55000000000000004"/>
    <row r="43825" x14ac:dyDescent="0.55000000000000004"/>
    <row r="43826" x14ac:dyDescent="0.55000000000000004"/>
    <row r="43827" x14ac:dyDescent="0.55000000000000004"/>
    <row r="43828" x14ac:dyDescent="0.55000000000000004"/>
    <row r="43829" x14ac:dyDescent="0.55000000000000004"/>
    <row r="43830" x14ac:dyDescent="0.55000000000000004"/>
    <row r="43831" x14ac:dyDescent="0.55000000000000004"/>
    <row r="43832" x14ac:dyDescent="0.55000000000000004"/>
    <row r="43833" x14ac:dyDescent="0.55000000000000004"/>
    <row r="43834" x14ac:dyDescent="0.55000000000000004"/>
    <row r="43835" x14ac:dyDescent="0.55000000000000004"/>
    <row r="43836" x14ac:dyDescent="0.55000000000000004"/>
    <row r="43837" x14ac:dyDescent="0.55000000000000004"/>
    <row r="43838" x14ac:dyDescent="0.55000000000000004"/>
    <row r="43839" x14ac:dyDescent="0.55000000000000004"/>
    <row r="43840" x14ac:dyDescent="0.55000000000000004"/>
    <row r="43841" x14ac:dyDescent="0.55000000000000004"/>
    <row r="43842" x14ac:dyDescent="0.55000000000000004"/>
    <row r="43843" x14ac:dyDescent="0.55000000000000004"/>
    <row r="43844" x14ac:dyDescent="0.55000000000000004"/>
    <row r="43845" x14ac:dyDescent="0.55000000000000004"/>
    <row r="43846" x14ac:dyDescent="0.55000000000000004"/>
    <row r="43847" x14ac:dyDescent="0.55000000000000004"/>
    <row r="43848" x14ac:dyDescent="0.55000000000000004"/>
    <row r="43849" x14ac:dyDescent="0.55000000000000004"/>
    <row r="43850" x14ac:dyDescent="0.55000000000000004"/>
    <row r="43851" x14ac:dyDescent="0.55000000000000004"/>
    <row r="43852" x14ac:dyDescent="0.55000000000000004"/>
    <row r="43853" x14ac:dyDescent="0.55000000000000004"/>
    <row r="43854" x14ac:dyDescent="0.55000000000000004"/>
    <row r="43855" x14ac:dyDescent="0.55000000000000004"/>
    <row r="43856" x14ac:dyDescent="0.55000000000000004"/>
    <row r="43857" x14ac:dyDescent="0.55000000000000004"/>
    <row r="43858" x14ac:dyDescent="0.55000000000000004"/>
    <row r="43859" x14ac:dyDescent="0.55000000000000004"/>
    <row r="43860" x14ac:dyDescent="0.55000000000000004"/>
    <row r="43861" x14ac:dyDescent="0.55000000000000004"/>
    <row r="43862" x14ac:dyDescent="0.55000000000000004"/>
    <row r="43863" x14ac:dyDescent="0.55000000000000004"/>
    <row r="43864" x14ac:dyDescent="0.55000000000000004"/>
    <row r="43865" x14ac:dyDescent="0.55000000000000004"/>
    <row r="43866" x14ac:dyDescent="0.55000000000000004"/>
    <row r="43867" x14ac:dyDescent="0.55000000000000004"/>
    <row r="43868" x14ac:dyDescent="0.55000000000000004"/>
    <row r="43869" x14ac:dyDescent="0.55000000000000004"/>
    <row r="43870" x14ac:dyDescent="0.55000000000000004"/>
    <row r="43871" x14ac:dyDescent="0.55000000000000004"/>
    <row r="43872" x14ac:dyDescent="0.55000000000000004"/>
    <row r="43873" x14ac:dyDescent="0.55000000000000004"/>
    <row r="43874" x14ac:dyDescent="0.55000000000000004"/>
    <row r="43875" x14ac:dyDescent="0.55000000000000004"/>
    <row r="43876" x14ac:dyDescent="0.55000000000000004"/>
    <row r="43877" x14ac:dyDescent="0.55000000000000004"/>
    <row r="43878" x14ac:dyDescent="0.55000000000000004"/>
    <row r="43879" x14ac:dyDescent="0.55000000000000004"/>
    <row r="43880" x14ac:dyDescent="0.55000000000000004"/>
    <row r="43881" x14ac:dyDescent="0.55000000000000004"/>
    <row r="43882" x14ac:dyDescent="0.55000000000000004"/>
    <row r="43883" x14ac:dyDescent="0.55000000000000004"/>
    <row r="43884" x14ac:dyDescent="0.55000000000000004"/>
    <row r="43885" x14ac:dyDescent="0.55000000000000004"/>
    <row r="43886" x14ac:dyDescent="0.55000000000000004"/>
    <row r="43887" x14ac:dyDescent="0.55000000000000004"/>
    <row r="43888" x14ac:dyDescent="0.55000000000000004"/>
    <row r="43889" x14ac:dyDescent="0.55000000000000004"/>
    <row r="43890" x14ac:dyDescent="0.55000000000000004"/>
    <row r="43891" x14ac:dyDescent="0.55000000000000004"/>
    <row r="43892" x14ac:dyDescent="0.55000000000000004"/>
    <row r="43893" x14ac:dyDescent="0.55000000000000004"/>
    <row r="43894" x14ac:dyDescent="0.55000000000000004"/>
    <row r="43895" x14ac:dyDescent="0.55000000000000004"/>
    <row r="43896" x14ac:dyDescent="0.55000000000000004"/>
    <row r="43897" x14ac:dyDescent="0.55000000000000004"/>
    <row r="43898" x14ac:dyDescent="0.55000000000000004"/>
    <row r="43899" x14ac:dyDescent="0.55000000000000004"/>
    <row r="43900" x14ac:dyDescent="0.55000000000000004"/>
    <row r="43901" x14ac:dyDescent="0.55000000000000004"/>
    <row r="43902" x14ac:dyDescent="0.55000000000000004"/>
    <row r="43903" x14ac:dyDescent="0.55000000000000004"/>
    <row r="43904" x14ac:dyDescent="0.55000000000000004"/>
    <row r="43905" x14ac:dyDescent="0.55000000000000004"/>
    <row r="43906" x14ac:dyDescent="0.55000000000000004"/>
    <row r="43907" x14ac:dyDescent="0.55000000000000004"/>
    <row r="43908" x14ac:dyDescent="0.55000000000000004"/>
    <row r="43909" x14ac:dyDescent="0.55000000000000004"/>
    <row r="43910" x14ac:dyDescent="0.55000000000000004"/>
    <row r="43911" x14ac:dyDescent="0.55000000000000004"/>
    <row r="43912" x14ac:dyDescent="0.55000000000000004"/>
    <row r="43913" x14ac:dyDescent="0.55000000000000004"/>
    <row r="43914" x14ac:dyDescent="0.55000000000000004"/>
    <row r="43915" x14ac:dyDescent="0.55000000000000004"/>
    <row r="43916" x14ac:dyDescent="0.55000000000000004"/>
    <row r="43917" x14ac:dyDescent="0.55000000000000004"/>
    <row r="43918" x14ac:dyDescent="0.55000000000000004"/>
    <row r="43919" x14ac:dyDescent="0.55000000000000004"/>
    <row r="43920" x14ac:dyDescent="0.55000000000000004"/>
    <row r="43921" x14ac:dyDescent="0.55000000000000004"/>
    <row r="43922" x14ac:dyDescent="0.55000000000000004"/>
    <row r="43923" x14ac:dyDescent="0.55000000000000004"/>
    <row r="43924" x14ac:dyDescent="0.55000000000000004"/>
    <row r="43925" x14ac:dyDescent="0.55000000000000004"/>
    <row r="43926" x14ac:dyDescent="0.55000000000000004"/>
    <row r="43927" x14ac:dyDescent="0.55000000000000004"/>
    <row r="43928" x14ac:dyDescent="0.55000000000000004"/>
    <row r="43929" x14ac:dyDescent="0.55000000000000004"/>
    <row r="43930" x14ac:dyDescent="0.55000000000000004"/>
    <row r="43931" x14ac:dyDescent="0.55000000000000004"/>
    <row r="43932" x14ac:dyDescent="0.55000000000000004"/>
    <row r="43933" x14ac:dyDescent="0.55000000000000004"/>
    <row r="43934" x14ac:dyDescent="0.55000000000000004"/>
    <row r="43935" x14ac:dyDescent="0.55000000000000004"/>
    <row r="43936" x14ac:dyDescent="0.55000000000000004"/>
    <row r="43937" x14ac:dyDescent="0.55000000000000004"/>
    <row r="43938" x14ac:dyDescent="0.55000000000000004"/>
    <row r="43939" x14ac:dyDescent="0.55000000000000004"/>
    <row r="43940" x14ac:dyDescent="0.55000000000000004"/>
    <row r="43941" x14ac:dyDescent="0.55000000000000004"/>
    <row r="43942" x14ac:dyDescent="0.55000000000000004"/>
    <row r="43943" x14ac:dyDescent="0.55000000000000004"/>
    <row r="43944" x14ac:dyDescent="0.55000000000000004"/>
    <row r="43945" x14ac:dyDescent="0.55000000000000004"/>
    <row r="43946" x14ac:dyDescent="0.55000000000000004"/>
    <row r="43947" x14ac:dyDescent="0.55000000000000004"/>
    <row r="43948" x14ac:dyDescent="0.55000000000000004"/>
    <row r="43949" x14ac:dyDescent="0.55000000000000004"/>
    <row r="43950" x14ac:dyDescent="0.55000000000000004"/>
    <row r="43951" x14ac:dyDescent="0.55000000000000004"/>
    <row r="43952" x14ac:dyDescent="0.55000000000000004"/>
    <row r="43953" x14ac:dyDescent="0.55000000000000004"/>
    <row r="43954" x14ac:dyDescent="0.55000000000000004"/>
    <row r="43955" x14ac:dyDescent="0.55000000000000004"/>
    <row r="43956" x14ac:dyDescent="0.55000000000000004"/>
    <row r="43957" x14ac:dyDescent="0.55000000000000004"/>
    <row r="43958" x14ac:dyDescent="0.55000000000000004"/>
    <row r="43959" x14ac:dyDescent="0.55000000000000004"/>
    <row r="43960" x14ac:dyDescent="0.55000000000000004"/>
    <row r="43961" x14ac:dyDescent="0.55000000000000004"/>
    <row r="43962" x14ac:dyDescent="0.55000000000000004"/>
    <row r="43963" x14ac:dyDescent="0.55000000000000004"/>
    <row r="43964" x14ac:dyDescent="0.55000000000000004"/>
    <row r="43965" x14ac:dyDescent="0.55000000000000004"/>
    <row r="43966" x14ac:dyDescent="0.55000000000000004"/>
    <row r="43967" x14ac:dyDescent="0.55000000000000004"/>
    <row r="43968" x14ac:dyDescent="0.55000000000000004"/>
    <row r="43969" x14ac:dyDescent="0.55000000000000004"/>
    <row r="43970" x14ac:dyDescent="0.55000000000000004"/>
    <row r="43971" x14ac:dyDescent="0.55000000000000004"/>
    <row r="43972" x14ac:dyDescent="0.55000000000000004"/>
    <row r="43973" x14ac:dyDescent="0.55000000000000004"/>
    <row r="43974" x14ac:dyDescent="0.55000000000000004"/>
    <row r="43975" x14ac:dyDescent="0.55000000000000004"/>
    <row r="43976" x14ac:dyDescent="0.55000000000000004"/>
    <row r="43977" x14ac:dyDescent="0.55000000000000004"/>
    <row r="43978" x14ac:dyDescent="0.55000000000000004"/>
    <row r="43979" x14ac:dyDescent="0.55000000000000004"/>
    <row r="43980" x14ac:dyDescent="0.55000000000000004"/>
    <row r="43981" x14ac:dyDescent="0.55000000000000004"/>
    <row r="43982" x14ac:dyDescent="0.55000000000000004"/>
    <row r="43983" x14ac:dyDescent="0.55000000000000004"/>
    <row r="43984" x14ac:dyDescent="0.55000000000000004"/>
    <row r="43985" x14ac:dyDescent="0.55000000000000004"/>
    <row r="43986" x14ac:dyDescent="0.55000000000000004"/>
    <row r="43987" x14ac:dyDescent="0.55000000000000004"/>
    <row r="43988" x14ac:dyDescent="0.55000000000000004"/>
    <row r="43989" x14ac:dyDescent="0.55000000000000004"/>
    <row r="43990" x14ac:dyDescent="0.55000000000000004"/>
    <row r="43991" x14ac:dyDescent="0.55000000000000004"/>
    <row r="43992" x14ac:dyDescent="0.55000000000000004"/>
    <row r="43993" x14ac:dyDescent="0.55000000000000004"/>
    <row r="43994" x14ac:dyDescent="0.55000000000000004"/>
    <row r="43995" x14ac:dyDescent="0.55000000000000004"/>
    <row r="43996" x14ac:dyDescent="0.55000000000000004"/>
    <row r="43997" x14ac:dyDescent="0.55000000000000004"/>
    <row r="43998" x14ac:dyDescent="0.55000000000000004"/>
    <row r="43999" x14ac:dyDescent="0.55000000000000004"/>
    <row r="44000" x14ac:dyDescent="0.55000000000000004"/>
    <row r="44001" x14ac:dyDescent="0.55000000000000004"/>
    <row r="44002" x14ac:dyDescent="0.55000000000000004"/>
    <row r="44003" x14ac:dyDescent="0.55000000000000004"/>
    <row r="44004" x14ac:dyDescent="0.55000000000000004"/>
    <row r="44005" x14ac:dyDescent="0.55000000000000004"/>
    <row r="44006" x14ac:dyDescent="0.55000000000000004"/>
    <row r="44007" x14ac:dyDescent="0.55000000000000004"/>
    <row r="44008" x14ac:dyDescent="0.55000000000000004"/>
    <row r="44009" x14ac:dyDescent="0.55000000000000004"/>
    <row r="44010" x14ac:dyDescent="0.55000000000000004"/>
    <row r="44011" x14ac:dyDescent="0.55000000000000004"/>
    <row r="44012" x14ac:dyDescent="0.55000000000000004"/>
    <row r="44013" x14ac:dyDescent="0.55000000000000004"/>
    <row r="44014" x14ac:dyDescent="0.55000000000000004"/>
    <row r="44015" x14ac:dyDescent="0.55000000000000004"/>
    <row r="44016" x14ac:dyDescent="0.55000000000000004"/>
    <row r="44017" x14ac:dyDescent="0.55000000000000004"/>
    <row r="44018" x14ac:dyDescent="0.55000000000000004"/>
    <row r="44019" x14ac:dyDescent="0.55000000000000004"/>
    <row r="44020" x14ac:dyDescent="0.55000000000000004"/>
    <row r="44021" x14ac:dyDescent="0.55000000000000004"/>
    <row r="44022" x14ac:dyDescent="0.55000000000000004"/>
    <row r="44023" x14ac:dyDescent="0.55000000000000004"/>
    <row r="44024" x14ac:dyDescent="0.55000000000000004"/>
    <row r="44025" x14ac:dyDescent="0.55000000000000004"/>
    <row r="44026" x14ac:dyDescent="0.55000000000000004"/>
    <row r="44027" x14ac:dyDescent="0.55000000000000004"/>
    <row r="44028" x14ac:dyDescent="0.55000000000000004"/>
    <row r="44029" x14ac:dyDescent="0.55000000000000004"/>
    <row r="44030" x14ac:dyDescent="0.55000000000000004"/>
    <row r="44031" x14ac:dyDescent="0.55000000000000004"/>
    <row r="44032" x14ac:dyDescent="0.55000000000000004"/>
    <row r="44033" x14ac:dyDescent="0.55000000000000004"/>
    <row r="44034" x14ac:dyDescent="0.55000000000000004"/>
    <row r="44035" x14ac:dyDescent="0.55000000000000004"/>
    <row r="44036" x14ac:dyDescent="0.55000000000000004"/>
    <row r="44037" x14ac:dyDescent="0.55000000000000004"/>
    <row r="44038" x14ac:dyDescent="0.55000000000000004"/>
    <row r="44039" x14ac:dyDescent="0.55000000000000004"/>
    <row r="44040" x14ac:dyDescent="0.55000000000000004"/>
    <row r="44041" x14ac:dyDescent="0.55000000000000004"/>
    <row r="44042" x14ac:dyDescent="0.55000000000000004"/>
    <row r="44043" x14ac:dyDescent="0.55000000000000004"/>
    <row r="44044" x14ac:dyDescent="0.55000000000000004"/>
    <row r="44045" x14ac:dyDescent="0.55000000000000004"/>
    <row r="44046" x14ac:dyDescent="0.55000000000000004"/>
    <row r="44047" x14ac:dyDescent="0.55000000000000004"/>
    <row r="44048" x14ac:dyDescent="0.55000000000000004"/>
    <row r="44049" x14ac:dyDescent="0.55000000000000004"/>
    <row r="44050" x14ac:dyDescent="0.55000000000000004"/>
    <row r="44051" x14ac:dyDescent="0.55000000000000004"/>
    <row r="44052" x14ac:dyDescent="0.55000000000000004"/>
    <row r="44053" x14ac:dyDescent="0.55000000000000004"/>
    <row r="44054" x14ac:dyDescent="0.55000000000000004"/>
    <row r="44055" x14ac:dyDescent="0.55000000000000004"/>
    <row r="44056" x14ac:dyDescent="0.55000000000000004"/>
    <row r="44057" x14ac:dyDescent="0.55000000000000004"/>
    <row r="44058" x14ac:dyDescent="0.55000000000000004"/>
    <row r="44059" x14ac:dyDescent="0.55000000000000004"/>
    <row r="44060" x14ac:dyDescent="0.55000000000000004"/>
    <row r="44061" x14ac:dyDescent="0.55000000000000004"/>
    <row r="44062" x14ac:dyDescent="0.55000000000000004"/>
    <row r="44063" x14ac:dyDescent="0.55000000000000004"/>
    <row r="44064" x14ac:dyDescent="0.55000000000000004"/>
    <row r="44065" x14ac:dyDescent="0.55000000000000004"/>
    <row r="44066" x14ac:dyDescent="0.55000000000000004"/>
    <row r="44067" x14ac:dyDescent="0.55000000000000004"/>
    <row r="44068" x14ac:dyDescent="0.55000000000000004"/>
    <row r="44069" x14ac:dyDescent="0.55000000000000004"/>
    <row r="44070" x14ac:dyDescent="0.55000000000000004"/>
    <row r="44071" x14ac:dyDescent="0.55000000000000004"/>
    <row r="44072" x14ac:dyDescent="0.55000000000000004"/>
    <row r="44073" x14ac:dyDescent="0.55000000000000004"/>
    <row r="44074" x14ac:dyDescent="0.55000000000000004"/>
    <row r="44075" x14ac:dyDescent="0.55000000000000004"/>
    <row r="44076" x14ac:dyDescent="0.55000000000000004"/>
    <row r="44077" x14ac:dyDescent="0.55000000000000004"/>
    <row r="44078" x14ac:dyDescent="0.55000000000000004"/>
    <row r="44079" x14ac:dyDescent="0.55000000000000004"/>
    <row r="44080" x14ac:dyDescent="0.55000000000000004"/>
    <row r="44081" x14ac:dyDescent="0.55000000000000004"/>
    <row r="44082" x14ac:dyDescent="0.55000000000000004"/>
    <row r="44083" x14ac:dyDescent="0.55000000000000004"/>
    <row r="44084" x14ac:dyDescent="0.55000000000000004"/>
    <row r="44085" x14ac:dyDescent="0.55000000000000004"/>
    <row r="44086" x14ac:dyDescent="0.55000000000000004"/>
    <row r="44087" x14ac:dyDescent="0.55000000000000004"/>
    <row r="44088" x14ac:dyDescent="0.55000000000000004"/>
    <row r="44089" x14ac:dyDescent="0.55000000000000004"/>
    <row r="44090" x14ac:dyDescent="0.55000000000000004"/>
    <row r="44091" x14ac:dyDescent="0.55000000000000004"/>
    <row r="44092" x14ac:dyDescent="0.55000000000000004"/>
    <row r="44093" x14ac:dyDescent="0.55000000000000004"/>
    <row r="44094" x14ac:dyDescent="0.55000000000000004"/>
    <row r="44095" x14ac:dyDescent="0.55000000000000004"/>
    <row r="44096" x14ac:dyDescent="0.55000000000000004"/>
    <row r="44097" x14ac:dyDescent="0.55000000000000004"/>
    <row r="44098" x14ac:dyDescent="0.55000000000000004"/>
    <row r="44099" x14ac:dyDescent="0.55000000000000004"/>
    <row r="44100" x14ac:dyDescent="0.55000000000000004"/>
    <row r="44101" x14ac:dyDescent="0.55000000000000004"/>
    <row r="44102" x14ac:dyDescent="0.55000000000000004"/>
    <row r="44103" x14ac:dyDescent="0.55000000000000004"/>
    <row r="44104" x14ac:dyDescent="0.55000000000000004"/>
    <row r="44105" x14ac:dyDescent="0.55000000000000004"/>
    <row r="44106" x14ac:dyDescent="0.55000000000000004"/>
    <row r="44107" x14ac:dyDescent="0.55000000000000004"/>
    <row r="44108" x14ac:dyDescent="0.55000000000000004"/>
    <row r="44109" x14ac:dyDescent="0.55000000000000004"/>
    <row r="44110" x14ac:dyDescent="0.55000000000000004"/>
    <row r="44111" x14ac:dyDescent="0.55000000000000004"/>
    <row r="44112" x14ac:dyDescent="0.55000000000000004"/>
    <row r="44113" x14ac:dyDescent="0.55000000000000004"/>
    <row r="44114" x14ac:dyDescent="0.55000000000000004"/>
    <row r="44115" x14ac:dyDescent="0.55000000000000004"/>
    <row r="44116" x14ac:dyDescent="0.55000000000000004"/>
    <row r="44117" x14ac:dyDescent="0.55000000000000004"/>
    <row r="44118" x14ac:dyDescent="0.55000000000000004"/>
    <row r="44119" x14ac:dyDescent="0.55000000000000004"/>
    <row r="44120" x14ac:dyDescent="0.55000000000000004"/>
    <row r="44121" x14ac:dyDescent="0.55000000000000004"/>
    <row r="44122" x14ac:dyDescent="0.55000000000000004"/>
    <row r="44123" x14ac:dyDescent="0.55000000000000004"/>
    <row r="44124" x14ac:dyDescent="0.55000000000000004"/>
    <row r="44125" x14ac:dyDescent="0.55000000000000004"/>
    <row r="44126" x14ac:dyDescent="0.55000000000000004"/>
    <row r="44127" x14ac:dyDescent="0.55000000000000004"/>
    <row r="44128" x14ac:dyDescent="0.55000000000000004"/>
    <row r="44129" x14ac:dyDescent="0.55000000000000004"/>
    <row r="44130" x14ac:dyDescent="0.55000000000000004"/>
    <row r="44131" x14ac:dyDescent="0.55000000000000004"/>
    <row r="44132" x14ac:dyDescent="0.55000000000000004"/>
    <row r="44133" x14ac:dyDescent="0.55000000000000004"/>
    <row r="44134" x14ac:dyDescent="0.55000000000000004"/>
    <row r="44135" x14ac:dyDescent="0.55000000000000004"/>
    <row r="44136" x14ac:dyDescent="0.55000000000000004"/>
    <row r="44137" x14ac:dyDescent="0.55000000000000004"/>
    <row r="44138" x14ac:dyDescent="0.55000000000000004"/>
    <row r="44139" x14ac:dyDescent="0.55000000000000004"/>
    <row r="44140" x14ac:dyDescent="0.55000000000000004"/>
    <row r="44141" x14ac:dyDescent="0.55000000000000004"/>
    <row r="44142" x14ac:dyDescent="0.55000000000000004"/>
    <row r="44143" x14ac:dyDescent="0.55000000000000004"/>
    <row r="44144" x14ac:dyDescent="0.55000000000000004"/>
    <row r="44145" x14ac:dyDescent="0.55000000000000004"/>
    <row r="44146" x14ac:dyDescent="0.55000000000000004"/>
    <row r="44147" x14ac:dyDescent="0.55000000000000004"/>
    <row r="44148" x14ac:dyDescent="0.55000000000000004"/>
    <row r="44149" x14ac:dyDescent="0.55000000000000004"/>
    <row r="44150" x14ac:dyDescent="0.55000000000000004"/>
    <row r="44151" x14ac:dyDescent="0.55000000000000004"/>
    <row r="44152" x14ac:dyDescent="0.55000000000000004"/>
    <row r="44153" x14ac:dyDescent="0.55000000000000004"/>
    <row r="44154" x14ac:dyDescent="0.55000000000000004"/>
    <row r="44155" x14ac:dyDescent="0.55000000000000004"/>
    <row r="44156" x14ac:dyDescent="0.55000000000000004"/>
    <row r="44157" x14ac:dyDescent="0.55000000000000004"/>
    <row r="44158" x14ac:dyDescent="0.55000000000000004"/>
    <row r="44159" x14ac:dyDescent="0.55000000000000004"/>
    <row r="44160" x14ac:dyDescent="0.55000000000000004"/>
    <row r="44161" x14ac:dyDescent="0.55000000000000004"/>
    <row r="44162" x14ac:dyDescent="0.55000000000000004"/>
    <row r="44163" x14ac:dyDescent="0.55000000000000004"/>
    <row r="44164" x14ac:dyDescent="0.55000000000000004"/>
    <row r="44165" x14ac:dyDescent="0.55000000000000004"/>
    <row r="44166" x14ac:dyDescent="0.55000000000000004"/>
    <row r="44167" x14ac:dyDescent="0.55000000000000004"/>
    <row r="44168" x14ac:dyDescent="0.55000000000000004"/>
    <row r="44169" x14ac:dyDescent="0.55000000000000004"/>
    <row r="44170" x14ac:dyDescent="0.55000000000000004"/>
    <row r="44171" x14ac:dyDescent="0.55000000000000004"/>
    <row r="44172" x14ac:dyDescent="0.55000000000000004"/>
    <row r="44173" x14ac:dyDescent="0.55000000000000004"/>
    <row r="44174" x14ac:dyDescent="0.55000000000000004"/>
    <row r="44175" x14ac:dyDescent="0.55000000000000004"/>
    <row r="44176" x14ac:dyDescent="0.55000000000000004"/>
    <row r="44177" x14ac:dyDescent="0.55000000000000004"/>
    <row r="44178" x14ac:dyDescent="0.55000000000000004"/>
    <row r="44179" x14ac:dyDescent="0.55000000000000004"/>
    <row r="44180" x14ac:dyDescent="0.55000000000000004"/>
    <row r="44181" x14ac:dyDescent="0.55000000000000004"/>
    <row r="44182" x14ac:dyDescent="0.55000000000000004"/>
    <row r="44183" x14ac:dyDescent="0.55000000000000004"/>
    <row r="44184" x14ac:dyDescent="0.55000000000000004"/>
    <row r="44185" x14ac:dyDescent="0.55000000000000004"/>
    <row r="44186" x14ac:dyDescent="0.55000000000000004"/>
    <row r="44187" x14ac:dyDescent="0.55000000000000004"/>
    <row r="44188" x14ac:dyDescent="0.55000000000000004"/>
    <row r="44189" x14ac:dyDescent="0.55000000000000004"/>
    <row r="44190" x14ac:dyDescent="0.55000000000000004"/>
    <row r="44191" x14ac:dyDescent="0.55000000000000004"/>
    <row r="44192" x14ac:dyDescent="0.55000000000000004"/>
    <row r="44193" x14ac:dyDescent="0.55000000000000004"/>
    <row r="44194" x14ac:dyDescent="0.55000000000000004"/>
    <row r="44195" x14ac:dyDescent="0.55000000000000004"/>
    <row r="44196" x14ac:dyDescent="0.55000000000000004"/>
    <row r="44197" x14ac:dyDescent="0.55000000000000004"/>
    <row r="44198" x14ac:dyDescent="0.55000000000000004"/>
    <row r="44199" x14ac:dyDescent="0.55000000000000004"/>
    <row r="44200" x14ac:dyDescent="0.55000000000000004"/>
    <row r="44201" x14ac:dyDescent="0.55000000000000004"/>
    <row r="44202" x14ac:dyDescent="0.55000000000000004"/>
    <row r="44203" x14ac:dyDescent="0.55000000000000004"/>
    <row r="44204" x14ac:dyDescent="0.55000000000000004"/>
    <row r="44205" x14ac:dyDescent="0.55000000000000004"/>
    <row r="44206" x14ac:dyDescent="0.55000000000000004"/>
    <row r="44207" x14ac:dyDescent="0.55000000000000004"/>
    <row r="44208" x14ac:dyDescent="0.55000000000000004"/>
    <row r="44209" x14ac:dyDescent="0.55000000000000004"/>
    <row r="44210" x14ac:dyDescent="0.55000000000000004"/>
    <row r="44211" x14ac:dyDescent="0.55000000000000004"/>
    <row r="44212" x14ac:dyDescent="0.55000000000000004"/>
    <row r="44213" x14ac:dyDescent="0.55000000000000004"/>
    <row r="44214" x14ac:dyDescent="0.55000000000000004"/>
    <row r="44215" x14ac:dyDescent="0.55000000000000004"/>
    <row r="44216" x14ac:dyDescent="0.55000000000000004"/>
    <row r="44217" x14ac:dyDescent="0.55000000000000004"/>
    <row r="44218" x14ac:dyDescent="0.55000000000000004"/>
    <row r="44219" x14ac:dyDescent="0.55000000000000004"/>
    <row r="44220" x14ac:dyDescent="0.55000000000000004"/>
    <row r="44221" x14ac:dyDescent="0.55000000000000004"/>
    <row r="44222" x14ac:dyDescent="0.55000000000000004"/>
    <row r="44223" x14ac:dyDescent="0.55000000000000004"/>
    <row r="44224" x14ac:dyDescent="0.55000000000000004"/>
    <row r="44225" x14ac:dyDescent="0.55000000000000004"/>
    <row r="44226" x14ac:dyDescent="0.55000000000000004"/>
    <row r="44227" x14ac:dyDescent="0.55000000000000004"/>
    <row r="44228" x14ac:dyDescent="0.55000000000000004"/>
    <row r="44229" x14ac:dyDescent="0.55000000000000004"/>
    <row r="44230" x14ac:dyDescent="0.55000000000000004"/>
    <row r="44231" x14ac:dyDescent="0.55000000000000004"/>
    <row r="44232" x14ac:dyDescent="0.55000000000000004"/>
    <row r="44233" x14ac:dyDescent="0.55000000000000004"/>
    <row r="44234" x14ac:dyDescent="0.55000000000000004"/>
    <row r="44235" x14ac:dyDescent="0.55000000000000004"/>
    <row r="44236" x14ac:dyDescent="0.55000000000000004"/>
    <row r="44237" x14ac:dyDescent="0.55000000000000004"/>
    <row r="44238" x14ac:dyDescent="0.55000000000000004"/>
    <row r="44239" x14ac:dyDescent="0.55000000000000004"/>
    <row r="44240" x14ac:dyDescent="0.55000000000000004"/>
    <row r="44241" x14ac:dyDescent="0.55000000000000004"/>
    <row r="44242" x14ac:dyDescent="0.55000000000000004"/>
    <row r="44243" x14ac:dyDescent="0.55000000000000004"/>
    <row r="44244" x14ac:dyDescent="0.55000000000000004"/>
    <row r="44245" x14ac:dyDescent="0.55000000000000004"/>
    <row r="44246" x14ac:dyDescent="0.55000000000000004"/>
    <row r="44247" x14ac:dyDescent="0.55000000000000004"/>
    <row r="44248" x14ac:dyDescent="0.55000000000000004"/>
    <row r="44249" x14ac:dyDescent="0.55000000000000004"/>
    <row r="44250" x14ac:dyDescent="0.55000000000000004"/>
    <row r="44251" x14ac:dyDescent="0.55000000000000004"/>
    <row r="44252" x14ac:dyDescent="0.55000000000000004"/>
    <row r="44253" x14ac:dyDescent="0.55000000000000004"/>
    <row r="44254" x14ac:dyDescent="0.55000000000000004"/>
    <row r="44255" x14ac:dyDescent="0.55000000000000004"/>
    <row r="44256" x14ac:dyDescent="0.55000000000000004"/>
    <row r="44257" x14ac:dyDescent="0.55000000000000004"/>
    <row r="44258" x14ac:dyDescent="0.55000000000000004"/>
    <row r="44259" x14ac:dyDescent="0.55000000000000004"/>
    <row r="44260" x14ac:dyDescent="0.55000000000000004"/>
    <row r="44261" x14ac:dyDescent="0.55000000000000004"/>
    <row r="44262" x14ac:dyDescent="0.55000000000000004"/>
    <row r="44263" x14ac:dyDescent="0.55000000000000004"/>
    <row r="44264" x14ac:dyDescent="0.55000000000000004"/>
    <row r="44265" x14ac:dyDescent="0.55000000000000004"/>
    <row r="44266" x14ac:dyDescent="0.55000000000000004"/>
    <row r="44267" x14ac:dyDescent="0.55000000000000004"/>
    <row r="44268" x14ac:dyDescent="0.55000000000000004"/>
    <row r="44269" x14ac:dyDescent="0.55000000000000004"/>
    <row r="44270" x14ac:dyDescent="0.55000000000000004"/>
    <row r="44271" x14ac:dyDescent="0.55000000000000004"/>
    <row r="44272" x14ac:dyDescent="0.55000000000000004"/>
    <row r="44273" x14ac:dyDescent="0.55000000000000004"/>
    <row r="44274" x14ac:dyDescent="0.55000000000000004"/>
    <row r="44275" x14ac:dyDescent="0.55000000000000004"/>
    <row r="44276" x14ac:dyDescent="0.55000000000000004"/>
    <row r="44277" x14ac:dyDescent="0.55000000000000004"/>
    <row r="44278" x14ac:dyDescent="0.55000000000000004"/>
    <row r="44279" x14ac:dyDescent="0.55000000000000004"/>
    <row r="44280" x14ac:dyDescent="0.55000000000000004"/>
    <row r="44281" x14ac:dyDescent="0.55000000000000004"/>
    <row r="44282" x14ac:dyDescent="0.55000000000000004"/>
    <row r="44283" x14ac:dyDescent="0.55000000000000004"/>
    <row r="44284" x14ac:dyDescent="0.55000000000000004"/>
    <row r="44285" x14ac:dyDescent="0.55000000000000004"/>
    <row r="44286" x14ac:dyDescent="0.55000000000000004"/>
    <row r="44287" x14ac:dyDescent="0.55000000000000004"/>
    <row r="44288" x14ac:dyDescent="0.55000000000000004"/>
    <row r="44289" x14ac:dyDescent="0.55000000000000004"/>
    <row r="44290" x14ac:dyDescent="0.55000000000000004"/>
    <row r="44291" x14ac:dyDescent="0.55000000000000004"/>
    <row r="44292" x14ac:dyDescent="0.55000000000000004"/>
    <row r="44293" x14ac:dyDescent="0.55000000000000004"/>
    <row r="44294" x14ac:dyDescent="0.55000000000000004"/>
    <row r="44295" x14ac:dyDescent="0.55000000000000004"/>
    <row r="44296" x14ac:dyDescent="0.55000000000000004"/>
    <row r="44297" x14ac:dyDescent="0.55000000000000004"/>
    <row r="44298" x14ac:dyDescent="0.55000000000000004"/>
    <row r="44299" x14ac:dyDescent="0.55000000000000004"/>
    <row r="44300" x14ac:dyDescent="0.55000000000000004"/>
    <row r="44301" x14ac:dyDescent="0.55000000000000004"/>
    <row r="44302" x14ac:dyDescent="0.55000000000000004"/>
    <row r="44303" x14ac:dyDescent="0.55000000000000004"/>
    <row r="44304" x14ac:dyDescent="0.55000000000000004"/>
    <row r="44305" x14ac:dyDescent="0.55000000000000004"/>
    <row r="44306" x14ac:dyDescent="0.55000000000000004"/>
    <row r="44307" x14ac:dyDescent="0.55000000000000004"/>
    <row r="44308" x14ac:dyDescent="0.55000000000000004"/>
    <row r="44309" x14ac:dyDescent="0.55000000000000004"/>
    <row r="44310" x14ac:dyDescent="0.55000000000000004"/>
    <row r="44311" x14ac:dyDescent="0.55000000000000004"/>
    <row r="44312" x14ac:dyDescent="0.55000000000000004"/>
    <row r="44313" x14ac:dyDescent="0.55000000000000004"/>
    <row r="44314" x14ac:dyDescent="0.55000000000000004"/>
    <row r="44315" x14ac:dyDescent="0.55000000000000004"/>
    <row r="44316" x14ac:dyDescent="0.55000000000000004"/>
    <row r="44317" x14ac:dyDescent="0.55000000000000004"/>
    <row r="44318" x14ac:dyDescent="0.55000000000000004"/>
    <row r="44319" x14ac:dyDescent="0.55000000000000004"/>
    <row r="44320" x14ac:dyDescent="0.55000000000000004"/>
    <row r="44321" x14ac:dyDescent="0.55000000000000004"/>
    <row r="44322" x14ac:dyDescent="0.55000000000000004"/>
    <row r="44323" x14ac:dyDescent="0.55000000000000004"/>
    <row r="44324" x14ac:dyDescent="0.55000000000000004"/>
    <row r="44325" x14ac:dyDescent="0.55000000000000004"/>
    <row r="44326" x14ac:dyDescent="0.55000000000000004"/>
    <row r="44327" x14ac:dyDescent="0.55000000000000004"/>
    <row r="44328" x14ac:dyDescent="0.55000000000000004"/>
    <row r="44329" x14ac:dyDescent="0.55000000000000004"/>
    <row r="44330" x14ac:dyDescent="0.55000000000000004"/>
    <row r="44331" x14ac:dyDescent="0.55000000000000004"/>
    <row r="44332" x14ac:dyDescent="0.55000000000000004"/>
    <row r="44333" x14ac:dyDescent="0.55000000000000004"/>
    <row r="44334" x14ac:dyDescent="0.55000000000000004"/>
    <row r="44335" x14ac:dyDescent="0.55000000000000004"/>
    <row r="44336" x14ac:dyDescent="0.55000000000000004"/>
    <row r="44337" x14ac:dyDescent="0.55000000000000004"/>
    <row r="44338" x14ac:dyDescent="0.55000000000000004"/>
    <row r="44339" x14ac:dyDescent="0.55000000000000004"/>
    <row r="44340" x14ac:dyDescent="0.55000000000000004"/>
    <row r="44341" x14ac:dyDescent="0.55000000000000004"/>
    <row r="44342" x14ac:dyDescent="0.55000000000000004"/>
    <row r="44343" x14ac:dyDescent="0.55000000000000004"/>
    <row r="44344" x14ac:dyDescent="0.55000000000000004"/>
    <row r="44345" x14ac:dyDescent="0.55000000000000004"/>
    <row r="44346" x14ac:dyDescent="0.55000000000000004"/>
    <row r="44347" x14ac:dyDescent="0.55000000000000004"/>
    <row r="44348" x14ac:dyDescent="0.55000000000000004"/>
    <row r="44349" x14ac:dyDescent="0.55000000000000004"/>
    <row r="44350" x14ac:dyDescent="0.55000000000000004"/>
    <row r="44351" x14ac:dyDescent="0.55000000000000004"/>
    <row r="44352" x14ac:dyDescent="0.55000000000000004"/>
    <row r="44353" x14ac:dyDescent="0.55000000000000004"/>
    <row r="44354" x14ac:dyDescent="0.55000000000000004"/>
    <row r="44355" x14ac:dyDescent="0.55000000000000004"/>
    <row r="44356" x14ac:dyDescent="0.55000000000000004"/>
    <row r="44357" x14ac:dyDescent="0.55000000000000004"/>
    <row r="44358" x14ac:dyDescent="0.55000000000000004"/>
    <row r="44359" x14ac:dyDescent="0.55000000000000004"/>
    <row r="44360" x14ac:dyDescent="0.55000000000000004"/>
    <row r="44361" x14ac:dyDescent="0.55000000000000004"/>
    <row r="44362" x14ac:dyDescent="0.55000000000000004"/>
    <row r="44363" x14ac:dyDescent="0.55000000000000004"/>
    <row r="44364" x14ac:dyDescent="0.55000000000000004"/>
    <row r="44365" x14ac:dyDescent="0.55000000000000004"/>
    <row r="44366" x14ac:dyDescent="0.55000000000000004"/>
    <row r="44367" x14ac:dyDescent="0.55000000000000004"/>
    <row r="44368" x14ac:dyDescent="0.55000000000000004"/>
    <row r="44369" x14ac:dyDescent="0.55000000000000004"/>
    <row r="44370" x14ac:dyDescent="0.55000000000000004"/>
    <row r="44371" x14ac:dyDescent="0.55000000000000004"/>
    <row r="44372" x14ac:dyDescent="0.55000000000000004"/>
    <row r="44373" x14ac:dyDescent="0.55000000000000004"/>
    <row r="44374" x14ac:dyDescent="0.55000000000000004"/>
    <row r="44375" x14ac:dyDescent="0.55000000000000004"/>
    <row r="44376" x14ac:dyDescent="0.55000000000000004"/>
    <row r="44377" x14ac:dyDescent="0.55000000000000004"/>
    <row r="44378" x14ac:dyDescent="0.55000000000000004"/>
    <row r="44379" x14ac:dyDescent="0.55000000000000004"/>
    <row r="44380" x14ac:dyDescent="0.55000000000000004"/>
    <row r="44381" x14ac:dyDescent="0.55000000000000004"/>
    <row r="44382" x14ac:dyDescent="0.55000000000000004"/>
    <row r="44383" x14ac:dyDescent="0.55000000000000004"/>
    <row r="44384" x14ac:dyDescent="0.55000000000000004"/>
    <row r="44385" x14ac:dyDescent="0.55000000000000004"/>
    <row r="44386" x14ac:dyDescent="0.55000000000000004"/>
    <row r="44387" x14ac:dyDescent="0.55000000000000004"/>
    <row r="44388" x14ac:dyDescent="0.55000000000000004"/>
    <row r="44389" x14ac:dyDescent="0.55000000000000004"/>
    <row r="44390" x14ac:dyDescent="0.55000000000000004"/>
    <row r="44391" x14ac:dyDescent="0.55000000000000004"/>
    <row r="44392" x14ac:dyDescent="0.55000000000000004"/>
    <row r="44393" x14ac:dyDescent="0.55000000000000004"/>
    <row r="44394" x14ac:dyDescent="0.55000000000000004"/>
    <row r="44395" x14ac:dyDescent="0.55000000000000004"/>
    <row r="44396" x14ac:dyDescent="0.55000000000000004"/>
    <row r="44397" x14ac:dyDescent="0.55000000000000004"/>
    <row r="44398" x14ac:dyDescent="0.55000000000000004"/>
    <row r="44399" x14ac:dyDescent="0.55000000000000004"/>
    <row r="44400" x14ac:dyDescent="0.55000000000000004"/>
    <row r="44401" x14ac:dyDescent="0.55000000000000004"/>
    <row r="44402" x14ac:dyDescent="0.55000000000000004"/>
    <row r="44403" x14ac:dyDescent="0.55000000000000004"/>
    <row r="44404" x14ac:dyDescent="0.55000000000000004"/>
    <row r="44405" x14ac:dyDescent="0.55000000000000004"/>
    <row r="44406" x14ac:dyDescent="0.55000000000000004"/>
    <row r="44407" x14ac:dyDescent="0.55000000000000004"/>
    <row r="44408" x14ac:dyDescent="0.55000000000000004"/>
    <row r="44409" x14ac:dyDescent="0.55000000000000004"/>
    <row r="44410" x14ac:dyDescent="0.55000000000000004"/>
    <row r="44411" x14ac:dyDescent="0.55000000000000004"/>
    <row r="44412" x14ac:dyDescent="0.55000000000000004"/>
    <row r="44413" x14ac:dyDescent="0.55000000000000004"/>
    <row r="44414" x14ac:dyDescent="0.55000000000000004"/>
    <row r="44415" x14ac:dyDescent="0.55000000000000004"/>
    <row r="44416" x14ac:dyDescent="0.55000000000000004"/>
    <row r="44417" x14ac:dyDescent="0.55000000000000004"/>
    <row r="44418" x14ac:dyDescent="0.55000000000000004"/>
    <row r="44419" x14ac:dyDescent="0.55000000000000004"/>
    <row r="44420" x14ac:dyDescent="0.55000000000000004"/>
    <row r="44421" x14ac:dyDescent="0.55000000000000004"/>
    <row r="44422" x14ac:dyDescent="0.55000000000000004"/>
    <row r="44423" x14ac:dyDescent="0.55000000000000004"/>
    <row r="44424" x14ac:dyDescent="0.55000000000000004"/>
    <row r="44425" x14ac:dyDescent="0.55000000000000004"/>
    <row r="44426" x14ac:dyDescent="0.55000000000000004"/>
    <row r="44427" x14ac:dyDescent="0.55000000000000004"/>
    <row r="44428" x14ac:dyDescent="0.55000000000000004"/>
    <row r="44429" x14ac:dyDescent="0.55000000000000004"/>
    <row r="44430" x14ac:dyDescent="0.55000000000000004"/>
    <row r="44431" x14ac:dyDescent="0.55000000000000004"/>
    <row r="44432" x14ac:dyDescent="0.55000000000000004"/>
    <row r="44433" x14ac:dyDescent="0.55000000000000004"/>
    <row r="44434" x14ac:dyDescent="0.55000000000000004"/>
    <row r="44435" x14ac:dyDescent="0.55000000000000004"/>
    <row r="44436" x14ac:dyDescent="0.55000000000000004"/>
    <row r="44437" x14ac:dyDescent="0.55000000000000004"/>
    <row r="44438" x14ac:dyDescent="0.55000000000000004"/>
    <row r="44439" x14ac:dyDescent="0.55000000000000004"/>
    <row r="44440" x14ac:dyDescent="0.55000000000000004"/>
    <row r="44441" x14ac:dyDescent="0.55000000000000004"/>
    <row r="44442" x14ac:dyDescent="0.55000000000000004"/>
    <row r="44443" x14ac:dyDescent="0.55000000000000004"/>
    <row r="44444" x14ac:dyDescent="0.55000000000000004"/>
    <row r="44445" x14ac:dyDescent="0.55000000000000004"/>
    <row r="44446" x14ac:dyDescent="0.55000000000000004"/>
    <row r="44447" x14ac:dyDescent="0.55000000000000004"/>
    <row r="44448" x14ac:dyDescent="0.55000000000000004"/>
    <row r="44449" x14ac:dyDescent="0.55000000000000004"/>
    <row r="44450" x14ac:dyDescent="0.55000000000000004"/>
    <row r="44451" x14ac:dyDescent="0.55000000000000004"/>
    <row r="44452" x14ac:dyDescent="0.55000000000000004"/>
    <row r="44453" x14ac:dyDescent="0.55000000000000004"/>
    <row r="44454" x14ac:dyDescent="0.55000000000000004"/>
    <row r="44455" x14ac:dyDescent="0.55000000000000004"/>
    <row r="44456" x14ac:dyDescent="0.55000000000000004"/>
    <row r="44457" x14ac:dyDescent="0.55000000000000004"/>
    <row r="44458" x14ac:dyDescent="0.55000000000000004"/>
    <row r="44459" x14ac:dyDescent="0.55000000000000004"/>
    <row r="44460" x14ac:dyDescent="0.55000000000000004"/>
    <row r="44461" x14ac:dyDescent="0.55000000000000004"/>
    <row r="44462" x14ac:dyDescent="0.55000000000000004"/>
    <row r="44463" x14ac:dyDescent="0.55000000000000004"/>
    <row r="44464" x14ac:dyDescent="0.55000000000000004"/>
    <row r="44465" x14ac:dyDescent="0.55000000000000004"/>
    <row r="44466" x14ac:dyDescent="0.55000000000000004"/>
    <row r="44467" x14ac:dyDescent="0.55000000000000004"/>
    <row r="44468" x14ac:dyDescent="0.55000000000000004"/>
    <row r="44469" x14ac:dyDescent="0.55000000000000004"/>
    <row r="44470" x14ac:dyDescent="0.55000000000000004"/>
    <row r="44471" x14ac:dyDescent="0.55000000000000004"/>
    <row r="44472" x14ac:dyDescent="0.55000000000000004"/>
    <row r="44473" x14ac:dyDescent="0.55000000000000004"/>
    <row r="44474" x14ac:dyDescent="0.55000000000000004"/>
    <row r="44475" x14ac:dyDescent="0.55000000000000004"/>
    <row r="44476" x14ac:dyDescent="0.55000000000000004"/>
    <row r="44477" x14ac:dyDescent="0.55000000000000004"/>
    <row r="44478" x14ac:dyDescent="0.55000000000000004"/>
    <row r="44479" x14ac:dyDescent="0.55000000000000004"/>
    <row r="44480" x14ac:dyDescent="0.55000000000000004"/>
    <row r="44481" x14ac:dyDescent="0.55000000000000004"/>
    <row r="44482" x14ac:dyDescent="0.55000000000000004"/>
    <row r="44483" x14ac:dyDescent="0.55000000000000004"/>
    <row r="44484" x14ac:dyDescent="0.55000000000000004"/>
    <row r="44485" x14ac:dyDescent="0.55000000000000004"/>
    <row r="44486" x14ac:dyDescent="0.55000000000000004"/>
    <row r="44487" x14ac:dyDescent="0.55000000000000004"/>
    <row r="44488" x14ac:dyDescent="0.55000000000000004"/>
    <row r="44489" x14ac:dyDescent="0.55000000000000004"/>
    <row r="44490" x14ac:dyDescent="0.55000000000000004"/>
    <row r="44491" x14ac:dyDescent="0.55000000000000004"/>
    <row r="44492" x14ac:dyDescent="0.55000000000000004"/>
    <row r="44493" x14ac:dyDescent="0.55000000000000004"/>
    <row r="44494" x14ac:dyDescent="0.55000000000000004"/>
    <row r="44495" x14ac:dyDescent="0.55000000000000004"/>
    <row r="44496" x14ac:dyDescent="0.55000000000000004"/>
    <row r="44497" x14ac:dyDescent="0.55000000000000004"/>
    <row r="44498" x14ac:dyDescent="0.55000000000000004"/>
    <row r="44499" x14ac:dyDescent="0.55000000000000004"/>
    <row r="44500" x14ac:dyDescent="0.55000000000000004"/>
    <row r="44501" x14ac:dyDescent="0.55000000000000004"/>
    <row r="44502" x14ac:dyDescent="0.55000000000000004"/>
    <row r="44503" x14ac:dyDescent="0.55000000000000004"/>
    <row r="44504" x14ac:dyDescent="0.55000000000000004"/>
    <row r="44505" x14ac:dyDescent="0.55000000000000004"/>
    <row r="44506" x14ac:dyDescent="0.55000000000000004"/>
    <row r="44507" x14ac:dyDescent="0.55000000000000004"/>
    <row r="44508" x14ac:dyDescent="0.55000000000000004"/>
    <row r="44509" x14ac:dyDescent="0.55000000000000004"/>
    <row r="44510" x14ac:dyDescent="0.55000000000000004"/>
    <row r="44511" x14ac:dyDescent="0.55000000000000004"/>
    <row r="44512" x14ac:dyDescent="0.55000000000000004"/>
    <row r="44513" x14ac:dyDescent="0.55000000000000004"/>
    <row r="44514" x14ac:dyDescent="0.55000000000000004"/>
    <row r="44515" x14ac:dyDescent="0.55000000000000004"/>
    <row r="44516" x14ac:dyDescent="0.55000000000000004"/>
    <row r="44517" x14ac:dyDescent="0.55000000000000004"/>
    <row r="44518" x14ac:dyDescent="0.55000000000000004"/>
    <row r="44519" x14ac:dyDescent="0.55000000000000004"/>
    <row r="44520" x14ac:dyDescent="0.55000000000000004"/>
    <row r="44521" x14ac:dyDescent="0.55000000000000004"/>
    <row r="44522" x14ac:dyDescent="0.55000000000000004"/>
    <row r="44523" x14ac:dyDescent="0.55000000000000004"/>
    <row r="44524" x14ac:dyDescent="0.55000000000000004"/>
    <row r="44525" x14ac:dyDescent="0.55000000000000004"/>
    <row r="44526" x14ac:dyDescent="0.55000000000000004"/>
    <row r="44527" x14ac:dyDescent="0.55000000000000004"/>
    <row r="44528" x14ac:dyDescent="0.55000000000000004"/>
    <row r="44529" x14ac:dyDescent="0.55000000000000004"/>
    <row r="44530" x14ac:dyDescent="0.55000000000000004"/>
    <row r="44531" x14ac:dyDescent="0.55000000000000004"/>
    <row r="44532" x14ac:dyDescent="0.55000000000000004"/>
    <row r="44533" x14ac:dyDescent="0.55000000000000004"/>
    <row r="44534" x14ac:dyDescent="0.55000000000000004"/>
    <row r="44535" x14ac:dyDescent="0.55000000000000004"/>
    <row r="44536" x14ac:dyDescent="0.55000000000000004"/>
    <row r="44537" x14ac:dyDescent="0.55000000000000004"/>
    <row r="44538" x14ac:dyDescent="0.55000000000000004"/>
    <row r="44539" x14ac:dyDescent="0.55000000000000004"/>
    <row r="44540" x14ac:dyDescent="0.55000000000000004"/>
    <row r="44541" x14ac:dyDescent="0.55000000000000004"/>
    <row r="44542" x14ac:dyDescent="0.55000000000000004"/>
    <row r="44543" x14ac:dyDescent="0.55000000000000004"/>
    <row r="44544" x14ac:dyDescent="0.55000000000000004"/>
    <row r="44545" x14ac:dyDescent="0.55000000000000004"/>
    <row r="44546" x14ac:dyDescent="0.55000000000000004"/>
    <row r="44547" x14ac:dyDescent="0.55000000000000004"/>
    <row r="44548" x14ac:dyDescent="0.55000000000000004"/>
    <row r="44549" x14ac:dyDescent="0.55000000000000004"/>
    <row r="44550" x14ac:dyDescent="0.55000000000000004"/>
    <row r="44551" x14ac:dyDescent="0.55000000000000004"/>
    <row r="44552" x14ac:dyDescent="0.55000000000000004"/>
    <row r="44553" x14ac:dyDescent="0.55000000000000004"/>
    <row r="44554" x14ac:dyDescent="0.55000000000000004"/>
    <row r="44555" x14ac:dyDescent="0.55000000000000004"/>
    <row r="44556" x14ac:dyDescent="0.55000000000000004"/>
    <row r="44557" x14ac:dyDescent="0.55000000000000004"/>
    <row r="44558" x14ac:dyDescent="0.55000000000000004"/>
    <row r="44559" x14ac:dyDescent="0.55000000000000004"/>
    <row r="44560" x14ac:dyDescent="0.55000000000000004"/>
    <row r="44561" x14ac:dyDescent="0.55000000000000004"/>
    <row r="44562" x14ac:dyDescent="0.55000000000000004"/>
    <row r="44563" x14ac:dyDescent="0.55000000000000004"/>
    <row r="44564" x14ac:dyDescent="0.55000000000000004"/>
    <row r="44565" x14ac:dyDescent="0.55000000000000004"/>
    <row r="44566" x14ac:dyDescent="0.55000000000000004"/>
    <row r="44567" x14ac:dyDescent="0.55000000000000004"/>
    <row r="44568" x14ac:dyDescent="0.55000000000000004"/>
    <row r="44569" x14ac:dyDescent="0.55000000000000004"/>
    <row r="44570" x14ac:dyDescent="0.55000000000000004"/>
    <row r="44571" x14ac:dyDescent="0.55000000000000004"/>
    <row r="44572" x14ac:dyDescent="0.55000000000000004"/>
    <row r="44573" x14ac:dyDescent="0.55000000000000004"/>
    <row r="44574" x14ac:dyDescent="0.55000000000000004"/>
    <row r="44575" x14ac:dyDescent="0.55000000000000004"/>
    <row r="44576" x14ac:dyDescent="0.55000000000000004"/>
    <row r="44577" x14ac:dyDescent="0.55000000000000004"/>
    <row r="44578" x14ac:dyDescent="0.55000000000000004"/>
    <row r="44579" x14ac:dyDescent="0.55000000000000004"/>
    <row r="44580" x14ac:dyDescent="0.55000000000000004"/>
    <row r="44581" x14ac:dyDescent="0.55000000000000004"/>
    <row r="44582" x14ac:dyDescent="0.55000000000000004"/>
    <row r="44583" x14ac:dyDescent="0.55000000000000004"/>
    <row r="44584" x14ac:dyDescent="0.55000000000000004"/>
    <row r="44585" x14ac:dyDescent="0.55000000000000004"/>
    <row r="44586" x14ac:dyDescent="0.55000000000000004"/>
    <row r="44587" x14ac:dyDescent="0.55000000000000004"/>
    <row r="44588" x14ac:dyDescent="0.55000000000000004"/>
    <row r="44589" x14ac:dyDescent="0.55000000000000004"/>
    <row r="44590" x14ac:dyDescent="0.55000000000000004"/>
    <row r="44591" x14ac:dyDescent="0.55000000000000004"/>
    <row r="44592" x14ac:dyDescent="0.55000000000000004"/>
    <row r="44593" x14ac:dyDescent="0.55000000000000004"/>
    <row r="44594" x14ac:dyDescent="0.55000000000000004"/>
    <row r="44595" x14ac:dyDescent="0.55000000000000004"/>
    <row r="44596" x14ac:dyDescent="0.55000000000000004"/>
    <row r="44597" x14ac:dyDescent="0.55000000000000004"/>
    <row r="44598" x14ac:dyDescent="0.55000000000000004"/>
    <row r="44599" x14ac:dyDescent="0.55000000000000004"/>
    <row r="44600" x14ac:dyDescent="0.55000000000000004"/>
    <row r="44601" x14ac:dyDescent="0.55000000000000004"/>
    <row r="44602" x14ac:dyDescent="0.55000000000000004"/>
    <row r="44603" x14ac:dyDescent="0.55000000000000004"/>
    <row r="44604" x14ac:dyDescent="0.55000000000000004"/>
    <row r="44605" x14ac:dyDescent="0.55000000000000004"/>
    <row r="44606" x14ac:dyDescent="0.55000000000000004"/>
    <row r="44607" x14ac:dyDescent="0.55000000000000004"/>
    <row r="44608" x14ac:dyDescent="0.55000000000000004"/>
    <row r="44609" x14ac:dyDescent="0.55000000000000004"/>
    <row r="44610" x14ac:dyDescent="0.55000000000000004"/>
    <row r="44611" x14ac:dyDescent="0.55000000000000004"/>
    <row r="44612" x14ac:dyDescent="0.55000000000000004"/>
    <row r="44613" x14ac:dyDescent="0.55000000000000004"/>
    <row r="44614" x14ac:dyDescent="0.55000000000000004"/>
    <row r="44615" x14ac:dyDescent="0.55000000000000004"/>
    <row r="44616" x14ac:dyDescent="0.55000000000000004"/>
    <row r="44617" x14ac:dyDescent="0.55000000000000004"/>
    <row r="44618" x14ac:dyDescent="0.55000000000000004"/>
    <row r="44619" x14ac:dyDescent="0.55000000000000004"/>
    <row r="44620" x14ac:dyDescent="0.55000000000000004"/>
    <row r="44621" x14ac:dyDescent="0.55000000000000004"/>
    <row r="44622" x14ac:dyDescent="0.55000000000000004"/>
    <row r="44623" x14ac:dyDescent="0.55000000000000004"/>
    <row r="44624" x14ac:dyDescent="0.55000000000000004"/>
    <row r="44625" x14ac:dyDescent="0.55000000000000004"/>
    <row r="44626" x14ac:dyDescent="0.55000000000000004"/>
    <row r="44627" x14ac:dyDescent="0.55000000000000004"/>
    <row r="44628" x14ac:dyDescent="0.55000000000000004"/>
    <row r="44629" x14ac:dyDescent="0.55000000000000004"/>
    <row r="44630" x14ac:dyDescent="0.55000000000000004"/>
    <row r="44631" x14ac:dyDescent="0.55000000000000004"/>
    <row r="44632" x14ac:dyDescent="0.55000000000000004"/>
    <row r="44633" x14ac:dyDescent="0.55000000000000004"/>
    <row r="44634" x14ac:dyDescent="0.55000000000000004"/>
    <row r="44635" x14ac:dyDescent="0.55000000000000004"/>
    <row r="44636" x14ac:dyDescent="0.55000000000000004"/>
    <row r="44637" x14ac:dyDescent="0.55000000000000004"/>
    <row r="44638" x14ac:dyDescent="0.55000000000000004"/>
    <row r="44639" x14ac:dyDescent="0.55000000000000004"/>
    <row r="44640" x14ac:dyDescent="0.55000000000000004"/>
    <row r="44641" x14ac:dyDescent="0.55000000000000004"/>
    <row r="44642" x14ac:dyDescent="0.55000000000000004"/>
    <row r="44643" x14ac:dyDescent="0.55000000000000004"/>
    <row r="44644" x14ac:dyDescent="0.55000000000000004"/>
    <row r="44645" x14ac:dyDescent="0.55000000000000004"/>
    <row r="44646" x14ac:dyDescent="0.55000000000000004"/>
    <row r="44647" x14ac:dyDescent="0.55000000000000004"/>
    <row r="44648" x14ac:dyDescent="0.55000000000000004"/>
    <row r="44649" x14ac:dyDescent="0.55000000000000004"/>
    <row r="44650" x14ac:dyDescent="0.55000000000000004"/>
    <row r="44651" x14ac:dyDescent="0.55000000000000004"/>
    <row r="44652" x14ac:dyDescent="0.55000000000000004"/>
    <row r="44653" x14ac:dyDescent="0.55000000000000004"/>
    <row r="44654" x14ac:dyDescent="0.55000000000000004"/>
    <row r="44655" x14ac:dyDescent="0.55000000000000004"/>
    <row r="44656" x14ac:dyDescent="0.55000000000000004"/>
    <row r="44657" x14ac:dyDescent="0.55000000000000004"/>
    <row r="44658" x14ac:dyDescent="0.55000000000000004"/>
    <row r="44659" x14ac:dyDescent="0.55000000000000004"/>
    <row r="44660" x14ac:dyDescent="0.55000000000000004"/>
    <row r="44661" x14ac:dyDescent="0.55000000000000004"/>
    <row r="44662" x14ac:dyDescent="0.55000000000000004"/>
    <row r="44663" x14ac:dyDescent="0.55000000000000004"/>
    <row r="44664" x14ac:dyDescent="0.55000000000000004"/>
    <row r="44665" x14ac:dyDescent="0.55000000000000004"/>
    <row r="44666" x14ac:dyDescent="0.55000000000000004"/>
    <row r="44667" x14ac:dyDescent="0.55000000000000004"/>
    <row r="44668" x14ac:dyDescent="0.55000000000000004"/>
    <row r="44669" x14ac:dyDescent="0.55000000000000004"/>
    <row r="44670" x14ac:dyDescent="0.55000000000000004"/>
    <row r="44671" x14ac:dyDescent="0.55000000000000004"/>
    <row r="44672" x14ac:dyDescent="0.55000000000000004"/>
    <row r="44673" x14ac:dyDescent="0.55000000000000004"/>
    <row r="44674" x14ac:dyDescent="0.55000000000000004"/>
    <row r="44675" x14ac:dyDescent="0.55000000000000004"/>
    <row r="44676" x14ac:dyDescent="0.55000000000000004"/>
    <row r="44677" x14ac:dyDescent="0.55000000000000004"/>
    <row r="44678" x14ac:dyDescent="0.55000000000000004"/>
    <row r="44679" x14ac:dyDescent="0.55000000000000004"/>
    <row r="44680" x14ac:dyDescent="0.55000000000000004"/>
    <row r="44681" x14ac:dyDescent="0.55000000000000004"/>
    <row r="44682" x14ac:dyDescent="0.55000000000000004"/>
    <row r="44683" x14ac:dyDescent="0.55000000000000004"/>
    <row r="44684" x14ac:dyDescent="0.55000000000000004"/>
    <row r="44685" x14ac:dyDescent="0.55000000000000004"/>
    <row r="44686" x14ac:dyDescent="0.55000000000000004"/>
    <row r="44687" x14ac:dyDescent="0.55000000000000004"/>
    <row r="44688" x14ac:dyDescent="0.55000000000000004"/>
    <row r="44689" x14ac:dyDescent="0.55000000000000004"/>
    <row r="44690" x14ac:dyDescent="0.55000000000000004"/>
    <row r="44691" x14ac:dyDescent="0.55000000000000004"/>
    <row r="44692" x14ac:dyDescent="0.55000000000000004"/>
    <row r="44693" x14ac:dyDescent="0.55000000000000004"/>
    <row r="44694" x14ac:dyDescent="0.55000000000000004"/>
    <row r="44695" x14ac:dyDescent="0.55000000000000004"/>
    <row r="44696" x14ac:dyDescent="0.55000000000000004"/>
    <row r="44697" x14ac:dyDescent="0.55000000000000004"/>
    <row r="44698" x14ac:dyDescent="0.55000000000000004"/>
    <row r="44699" x14ac:dyDescent="0.55000000000000004"/>
    <row r="44700" x14ac:dyDescent="0.55000000000000004"/>
    <row r="44701" x14ac:dyDescent="0.55000000000000004"/>
    <row r="44702" x14ac:dyDescent="0.55000000000000004"/>
    <row r="44703" x14ac:dyDescent="0.55000000000000004"/>
    <row r="44704" x14ac:dyDescent="0.55000000000000004"/>
    <row r="44705" x14ac:dyDescent="0.55000000000000004"/>
    <row r="44706" x14ac:dyDescent="0.55000000000000004"/>
    <row r="44707" x14ac:dyDescent="0.55000000000000004"/>
    <row r="44708" x14ac:dyDescent="0.55000000000000004"/>
    <row r="44709" x14ac:dyDescent="0.55000000000000004"/>
    <row r="44710" x14ac:dyDescent="0.55000000000000004"/>
    <row r="44711" x14ac:dyDescent="0.55000000000000004"/>
    <row r="44712" x14ac:dyDescent="0.55000000000000004"/>
    <row r="44713" x14ac:dyDescent="0.55000000000000004"/>
    <row r="44714" x14ac:dyDescent="0.55000000000000004"/>
    <row r="44715" x14ac:dyDescent="0.55000000000000004"/>
    <row r="44716" x14ac:dyDescent="0.55000000000000004"/>
    <row r="44717" x14ac:dyDescent="0.55000000000000004"/>
    <row r="44718" x14ac:dyDescent="0.55000000000000004"/>
    <row r="44719" x14ac:dyDescent="0.55000000000000004"/>
    <row r="44720" x14ac:dyDescent="0.55000000000000004"/>
    <row r="44721" x14ac:dyDescent="0.55000000000000004"/>
    <row r="44722" x14ac:dyDescent="0.55000000000000004"/>
    <row r="44723" x14ac:dyDescent="0.55000000000000004"/>
    <row r="44724" x14ac:dyDescent="0.55000000000000004"/>
    <row r="44725" x14ac:dyDescent="0.55000000000000004"/>
    <row r="44726" x14ac:dyDescent="0.55000000000000004"/>
    <row r="44727" x14ac:dyDescent="0.55000000000000004"/>
    <row r="44728" x14ac:dyDescent="0.55000000000000004"/>
    <row r="44729" x14ac:dyDescent="0.55000000000000004"/>
    <row r="44730" x14ac:dyDescent="0.55000000000000004"/>
    <row r="44731" x14ac:dyDescent="0.55000000000000004"/>
    <row r="44732" x14ac:dyDescent="0.55000000000000004"/>
    <row r="44733" x14ac:dyDescent="0.55000000000000004"/>
    <row r="44734" x14ac:dyDescent="0.55000000000000004"/>
    <row r="44735" x14ac:dyDescent="0.55000000000000004"/>
    <row r="44736" x14ac:dyDescent="0.55000000000000004"/>
    <row r="44737" x14ac:dyDescent="0.55000000000000004"/>
    <row r="44738" x14ac:dyDescent="0.55000000000000004"/>
    <row r="44739" x14ac:dyDescent="0.55000000000000004"/>
    <row r="44740" x14ac:dyDescent="0.55000000000000004"/>
    <row r="44741" x14ac:dyDescent="0.55000000000000004"/>
    <row r="44742" x14ac:dyDescent="0.55000000000000004"/>
    <row r="44743" x14ac:dyDescent="0.55000000000000004"/>
    <row r="44744" x14ac:dyDescent="0.55000000000000004"/>
    <row r="44745" x14ac:dyDescent="0.55000000000000004"/>
    <row r="44746" x14ac:dyDescent="0.55000000000000004"/>
    <row r="44747" x14ac:dyDescent="0.55000000000000004"/>
    <row r="44748" x14ac:dyDescent="0.55000000000000004"/>
    <row r="44749" x14ac:dyDescent="0.55000000000000004"/>
    <row r="44750" x14ac:dyDescent="0.55000000000000004"/>
    <row r="44751" x14ac:dyDescent="0.55000000000000004"/>
    <row r="44752" x14ac:dyDescent="0.55000000000000004"/>
    <row r="44753" x14ac:dyDescent="0.55000000000000004"/>
    <row r="44754" x14ac:dyDescent="0.55000000000000004"/>
    <row r="44755" x14ac:dyDescent="0.55000000000000004"/>
    <row r="44756" x14ac:dyDescent="0.55000000000000004"/>
    <row r="44757" x14ac:dyDescent="0.55000000000000004"/>
    <row r="44758" x14ac:dyDescent="0.55000000000000004"/>
    <row r="44759" x14ac:dyDescent="0.55000000000000004"/>
    <row r="44760" x14ac:dyDescent="0.55000000000000004"/>
    <row r="44761" x14ac:dyDescent="0.55000000000000004"/>
    <row r="44762" x14ac:dyDescent="0.55000000000000004"/>
    <row r="44763" x14ac:dyDescent="0.55000000000000004"/>
    <row r="44764" x14ac:dyDescent="0.55000000000000004"/>
    <row r="44765" x14ac:dyDescent="0.55000000000000004"/>
    <row r="44766" x14ac:dyDescent="0.55000000000000004"/>
    <row r="44767" x14ac:dyDescent="0.55000000000000004"/>
    <row r="44768" x14ac:dyDescent="0.55000000000000004"/>
    <row r="44769" x14ac:dyDescent="0.55000000000000004"/>
    <row r="44770" x14ac:dyDescent="0.55000000000000004"/>
    <row r="44771" x14ac:dyDescent="0.55000000000000004"/>
    <row r="44772" x14ac:dyDescent="0.55000000000000004"/>
    <row r="44773" x14ac:dyDescent="0.55000000000000004"/>
    <row r="44774" x14ac:dyDescent="0.55000000000000004"/>
    <row r="44775" x14ac:dyDescent="0.55000000000000004"/>
    <row r="44776" x14ac:dyDescent="0.55000000000000004"/>
    <row r="44777" x14ac:dyDescent="0.55000000000000004"/>
    <row r="44778" x14ac:dyDescent="0.55000000000000004"/>
    <row r="44779" x14ac:dyDescent="0.55000000000000004"/>
    <row r="44780" x14ac:dyDescent="0.55000000000000004"/>
    <row r="44781" x14ac:dyDescent="0.55000000000000004"/>
    <row r="44782" x14ac:dyDescent="0.55000000000000004"/>
    <row r="44783" x14ac:dyDescent="0.55000000000000004"/>
    <row r="44784" x14ac:dyDescent="0.55000000000000004"/>
    <row r="44785" x14ac:dyDescent="0.55000000000000004"/>
    <row r="44786" x14ac:dyDescent="0.55000000000000004"/>
    <row r="44787" x14ac:dyDescent="0.55000000000000004"/>
    <row r="44788" x14ac:dyDescent="0.55000000000000004"/>
    <row r="44789" x14ac:dyDescent="0.55000000000000004"/>
    <row r="44790" x14ac:dyDescent="0.55000000000000004"/>
    <row r="44791" x14ac:dyDescent="0.55000000000000004"/>
    <row r="44792" x14ac:dyDescent="0.55000000000000004"/>
    <row r="44793" x14ac:dyDescent="0.55000000000000004"/>
    <row r="44794" x14ac:dyDescent="0.55000000000000004"/>
    <row r="44795" x14ac:dyDescent="0.55000000000000004"/>
    <row r="44796" x14ac:dyDescent="0.55000000000000004"/>
    <row r="44797" x14ac:dyDescent="0.55000000000000004"/>
    <row r="44798" x14ac:dyDescent="0.55000000000000004"/>
    <row r="44799" x14ac:dyDescent="0.55000000000000004"/>
    <row r="44800" x14ac:dyDescent="0.55000000000000004"/>
    <row r="44801" x14ac:dyDescent="0.55000000000000004"/>
    <row r="44802" x14ac:dyDescent="0.55000000000000004"/>
    <row r="44803" x14ac:dyDescent="0.55000000000000004"/>
    <row r="44804" x14ac:dyDescent="0.55000000000000004"/>
    <row r="44805" x14ac:dyDescent="0.55000000000000004"/>
    <row r="44806" x14ac:dyDescent="0.55000000000000004"/>
    <row r="44807" x14ac:dyDescent="0.55000000000000004"/>
    <row r="44808" x14ac:dyDescent="0.55000000000000004"/>
    <row r="44809" x14ac:dyDescent="0.55000000000000004"/>
    <row r="44810" x14ac:dyDescent="0.55000000000000004"/>
    <row r="44811" x14ac:dyDescent="0.55000000000000004"/>
    <row r="44812" x14ac:dyDescent="0.55000000000000004"/>
    <row r="44813" x14ac:dyDescent="0.55000000000000004"/>
    <row r="44814" x14ac:dyDescent="0.55000000000000004"/>
    <row r="44815" x14ac:dyDescent="0.55000000000000004"/>
    <row r="44816" x14ac:dyDescent="0.55000000000000004"/>
    <row r="44817" x14ac:dyDescent="0.55000000000000004"/>
    <row r="44818" x14ac:dyDescent="0.55000000000000004"/>
    <row r="44819" x14ac:dyDescent="0.55000000000000004"/>
    <row r="44820" x14ac:dyDescent="0.55000000000000004"/>
    <row r="44821" x14ac:dyDescent="0.55000000000000004"/>
    <row r="44822" x14ac:dyDescent="0.55000000000000004"/>
    <row r="44823" x14ac:dyDescent="0.55000000000000004"/>
    <row r="44824" x14ac:dyDescent="0.55000000000000004"/>
    <row r="44825" x14ac:dyDescent="0.55000000000000004"/>
    <row r="44826" x14ac:dyDescent="0.55000000000000004"/>
    <row r="44827" x14ac:dyDescent="0.55000000000000004"/>
    <row r="44828" x14ac:dyDescent="0.55000000000000004"/>
    <row r="44829" x14ac:dyDescent="0.55000000000000004"/>
    <row r="44830" x14ac:dyDescent="0.55000000000000004"/>
    <row r="44831" x14ac:dyDescent="0.55000000000000004"/>
    <row r="44832" x14ac:dyDescent="0.55000000000000004"/>
    <row r="44833" x14ac:dyDescent="0.55000000000000004"/>
    <row r="44834" x14ac:dyDescent="0.55000000000000004"/>
    <row r="44835" x14ac:dyDescent="0.55000000000000004"/>
    <row r="44836" x14ac:dyDescent="0.55000000000000004"/>
    <row r="44837" x14ac:dyDescent="0.55000000000000004"/>
    <row r="44838" x14ac:dyDescent="0.55000000000000004"/>
    <row r="44839" x14ac:dyDescent="0.55000000000000004"/>
    <row r="44840" x14ac:dyDescent="0.55000000000000004"/>
    <row r="44841" x14ac:dyDescent="0.55000000000000004"/>
    <row r="44842" x14ac:dyDescent="0.55000000000000004"/>
    <row r="44843" x14ac:dyDescent="0.55000000000000004"/>
    <row r="44844" x14ac:dyDescent="0.55000000000000004"/>
    <row r="44845" x14ac:dyDescent="0.55000000000000004"/>
    <row r="44846" x14ac:dyDescent="0.55000000000000004"/>
    <row r="44847" x14ac:dyDescent="0.55000000000000004"/>
    <row r="44848" x14ac:dyDescent="0.55000000000000004"/>
    <row r="44849" x14ac:dyDescent="0.55000000000000004"/>
    <row r="44850" x14ac:dyDescent="0.55000000000000004"/>
    <row r="44851" x14ac:dyDescent="0.55000000000000004"/>
    <row r="44852" x14ac:dyDescent="0.55000000000000004"/>
    <row r="44853" x14ac:dyDescent="0.55000000000000004"/>
    <row r="44854" x14ac:dyDescent="0.55000000000000004"/>
    <row r="44855" x14ac:dyDescent="0.55000000000000004"/>
    <row r="44856" x14ac:dyDescent="0.55000000000000004"/>
    <row r="44857" x14ac:dyDescent="0.55000000000000004"/>
    <row r="44858" x14ac:dyDescent="0.55000000000000004"/>
    <row r="44859" x14ac:dyDescent="0.55000000000000004"/>
    <row r="44860" x14ac:dyDescent="0.55000000000000004"/>
    <row r="44861" x14ac:dyDescent="0.55000000000000004"/>
    <row r="44862" x14ac:dyDescent="0.55000000000000004"/>
    <row r="44863" x14ac:dyDescent="0.55000000000000004"/>
    <row r="44864" x14ac:dyDescent="0.55000000000000004"/>
    <row r="44865" x14ac:dyDescent="0.55000000000000004"/>
    <row r="44866" x14ac:dyDescent="0.55000000000000004"/>
    <row r="44867" x14ac:dyDescent="0.55000000000000004"/>
    <row r="44868" x14ac:dyDescent="0.55000000000000004"/>
    <row r="44869" x14ac:dyDescent="0.55000000000000004"/>
    <row r="44870" x14ac:dyDescent="0.55000000000000004"/>
    <row r="44871" x14ac:dyDescent="0.55000000000000004"/>
    <row r="44872" x14ac:dyDescent="0.55000000000000004"/>
    <row r="44873" x14ac:dyDescent="0.55000000000000004"/>
    <row r="44874" x14ac:dyDescent="0.55000000000000004"/>
    <row r="44875" x14ac:dyDescent="0.55000000000000004"/>
    <row r="44876" x14ac:dyDescent="0.55000000000000004"/>
    <row r="44877" x14ac:dyDescent="0.55000000000000004"/>
    <row r="44878" x14ac:dyDescent="0.55000000000000004"/>
    <row r="44879" x14ac:dyDescent="0.55000000000000004"/>
    <row r="44880" x14ac:dyDescent="0.55000000000000004"/>
    <row r="44881" x14ac:dyDescent="0.55000000000000004"/>
    <row r="44882" x14ac:dyDescent="0.55000000000000004"/>
    <row r="44883" x14ac:dyDescent="0.55000000000000004"/>
    <row r="44884" x14ac:dyDescent="0.55000000000000004"/>
    <row r="44885" x14ac:dyDescent="0.55000000000000004"/>
    <row r="44886" x14ac:dyDescent="0.55000000000000004"/>
    <row r="44887" x14ac:dyDescent="0.55000000000000004"/>
    <row r="44888" x14ac:dyDescent="0.55000000000000004"/>
    <row r="44889" x14ac:dyDescent="0.55000000000000004"/>
    <row r="44890" x14ac:dyDescent="0.55000000000000004"/>
    <row r="44891" x14ac:dyDescent="0.55000000000000004"/>
    <row r="44892" x14ac:dyDescent="0.55000000000000004"/>
    <row r="44893" x14ac:dyDescent="0.55000000000000004"/>
    <row r="44894" x14ac:dyDescent="0.55000000000000004"/>
    <row r="44895" x14ac:dyDescent="0.55000000000000004"/>
    <row r="44896" x14ac:dyDescent="0.55000000000000004"/>
    <row r="44897" x14ac:dyDescent="0.55000000000000004"/>
    <row r="44898" x14ac:dyDescent="0.55000000000000004"/>
    <row r="44899" x14ac:dyDescent="0.55000000000000004"/>
    <row r="44900" x14ac:dyDescent="0.55000000000000004"/>
    <row r="44901" x14ac:dyDescent="0.55000000000000004"/>
    <row r="44902" x14ac:dyDescent="0.55000000000000004"/>
    <row r="44903" x14ac:dyDescent="0.55000000000000004"/>
    <row r="44904" x14ac:dyDescent="0.55000000000000004"/>
    <row r="44905" x14ac:dyDescent="0.55000000000000004"/>
    <row r="44906" x14ac:dyDescent="0.55000000000000004"/>
    <row r="44907" x14ac:dyDescent="0.55000000000000004"/>
    <row r="44908" x14ac:dyDescent="0.55000000000000004"/>
    <row r="44909" x14ac:dyDescent="0.55000000000000004"/>
    <row r="44910" x14ac:dyDescent="0.55000000000000004"/>
    <row r="44911" x14ac:dyDescent="0.55000000000000004"/>
    <row r="44912" x14ac:dyDescent="0.55000000000000004"/>
    <row r="44913" x14ac:dyDescent="0.55000000000000004"/>
    <row r="44914" x14ac:dyDescent="0.55000000000000004"/>
    <row r="44915" x14ac:dyDescent="0.55000000000000004"/>
    <row r="44916" x14ac:dyDescent="0.55000000000000004"/>
    <row r="44917" x14ac:dyDescent="0.55000000000000004"/>
    <row r="44918" x14ac:dyDescent="0.55000000000000004"/>
    <row r="44919" x14ac:dyDescent="0.55000000000000004"/>
    <row r="44920" x14ac:dyDescent="0.55000000000000004"/>
    <row r="44921" x14ac:dyDescent="0.55000000000000004"/>
    <row r="44922" x14ac:dyDescent="0.55000000000000004"/>
    <row r="44923" x14ac:dyDescent="0.55000000000000004"/>
    <row r="44924" x14ac:dyDescent="0.55000000000000004"/>
    <row r="44925" x14ac:dyDescent="0.55000000000000004"/>
    <row r="44926" x14ac:dyDescent="0.55000000000000004"/>
    <row r="44927" x14ac:dyDescent="0.55000000000000004"/>
    <row r="44928" x14ac:dyDescent="0.55000000000000004"/>
    <row r="44929" x14ac:dyDescent="0.55000000000000004"/>
    <row r="44930" x14ac:dyDescent="0.55000000000000004"/>
    <row r="44931" x14ac:dyDescent="0.55000000000000004"/>
    <row r="44932" x14ac:dyDescent="0.55000000000000004"/>
    <row r="44933" x14ac:dyDescent="0.55000000000000004"/>
    <row r="44934" x14ac:dyDescent="0.55000000000000004"/>
    <row r="44935" x14ac:dyDescent="0.55000000000000004"/>
    <row r="44936" x14ac:dyDescent="0.55000000000000004"/>
    <row r="44937" x14ac:dyDescent="0.55000000000000004"/>
    <row r="44938" x14ac:dyDescent="0.55000000000000004"/>
    <row r="44939" x14ac:dyDescent="0.55000000000000004"/>
    <row r="44940" x14ac:dyDescent="0.55000000000000004"/>
    <row r="44941" x14ac:dyDescent="0.55000000000000004"/>
    <row r="44942" x14ac:dyDescent="0.55000000000000004"/>
    <row r="44943" x14ac:dyDescent="0.55000000000000004"/>
    <row r="44944" x14ac:dyDescent="0.55000000000000004"/>
    <row r="44945" x14ac:dyDescent="0.55000000000000004"/>
    <row r="44946" x14ac:dyDescent="0.55000000000000004"/>
    <row r="44947" x14ac:dyDescent="0.55000000000000004"/>
    <row r="44948" x14ac:dyDescent="0.55000000000000004"/>
    <row r="44949" x14ac:dyDescent="0.55000000000000004"/>
    <row r="44950" x14ac:dyDescent="0.55000000000000004"/>
    <row r="44951" x14ac:dyDescent="0.55000000000000004"/>
    <row r="44952" x14ac:dyDescent="0.55000000000000004"/>
    <row r="44953" x14ac:dyDescent="0.55000000000000004"/>
    <row r="44954" x14ac:dyDescent="0.55000000000000004"/>
    <row r="44955" x14ac:dyDescent="0.55000000000000004"/>
    <row r="44956" x14ac:dyDescent="0.55000000000000004"/>
    <row r="44957" x14ac:dyDescent="0.55000000000000004"/>
    <row r="44958" x14ac:dyDescent="0.55000000000000004"/>
    <row r="44959" x14ac:dyDescent="0.55000000000000004"/>
    <row r="44960" x14ac:dyDescent="0.55000000000000004"/>
    <row r="44961" x14ac:dyDescent="0.55000000000000004"/>
    <row r="44962" x14ac:dyDescent="0.55000000000000004"/>
    <row r="44963" x14ac:dyDescent="0.55000000000000004"/>
    <row r="44964" x14ac:dyDescent="0.55000000000000004"/>
    <row r="44965" x14ac:dyDescent="0.55000000000000004"/>
    <row r="44966" x14ac:dyDescent="0.55000000000000004"/>
    <row r="44967" x14ac:dyDescent="0.55000000000000004"/>
    <row r="44968" x14ac:dyDescent="0.55000000000000004"/>
    <row r="44969" x14ac:dyDescent="0.55000000000000004"/>
    <row r="44970" x14ac:dyDescent="0.55000000000000004"/>
    <row r="44971" x14ac:dyDescent="0.55000000000000004"/>
    <row r="44972" x14ac:dyDescent="0.55000000000000004"/>
    <row r="44973" x14ac:dyDescent="0.55000000000000004"/>
    <row r="44974" x14ac:dyDescent="0.55000000000000004"/>
    <row r="44975" x14ac:dyDescent="0.55000000000000004"/>
    <row r="44976" x14ac:dyDescent="0.55000000000000004"/>
    <row r="44977" x14ac:dyDescent="0.55000000000000004"/>
    <row r="44978" x14ac:dyDescent="0.55000000000000004"/>
    <row r="44979" x14ac:dyDescent="0.55000000000000004"/>
    <row r="44980" x14ac:dyDescent="0.55000000000000004"/>
    <row r="44981" x14ac:dyDescent="0.55000000000000004"/>
    <row r="44982" x14ac:dyDescent="0.55000000000000004"/>
    <row r="44983" x14ac:dyDescent="0.55000000000000004"/>
    <row r="44984" x14ac:dyDescent="0.55000000000000004"/>
    <row r="44985" x14ac:dyDescent="0.55000000000000004"/>
    <row r="44986" x14ac:dyDescent="0.55000000000000004"/>
    <row r="44987" x14ac:dyDescent="0.55000000000000004"/>
    <row r="44988" x14ac:dyDescent="0.55000000000000004"/>
    <row r="44989" x14ac:dyDescent="0.55000000000000004"/>
    <row r="44990" x14ac:dyDescent="0.55000000000000004"/>
    <row r="44991" x14ac:dyDescent="0.55000000000000004"/>
    <row r="44992" x14ac:dyDescent="0.55000000000000004"/>
    <row r="44993" x14ac:dyDescent="0.55000000000000004"/>
    <row r="44994" x14ac:dyDescent="0.55000000000000004"/>
    <row r="44995" x14ac:dyDescent="0.55000000000000004"/>
    <row r="44996" x14ac:dyDescent="0.55000000000000004"/>
    <row r="44997" x14ac:dyDescent="0.55000000000000004"/>
    <row r="44998" x14ac:dyDescent="0.55000000000000004"/>
    <row r="44999" x14ac:dyDescent="0.55000000000000004"/>
    <row r="45000" x14ac:dyDescent="0.55000000000000004"/>
    <row r="45001" x14ac:dyDescent="0.55000000000000004"/>
    <row r="45002" x14ac:dyDescent="0.55000000000000004"/>
    <row r="45003" x14ac:dyDescent="0.55000000000000004"/>
    <row r="45004" x14ac:dyDescent="0.55000000000000004"/>
    <row r="45005" x14ac:dyDescent="0.55000000000000004"/>
    <row r="45006" x14ac:dyDescent="0.55000000000000004"/>
    <row r="45007" x14ac:dyDescent="0.55000000000000004"/>
    <row r="45008" x14ac:dyDescent="0.55000000000000004"/>
    <row r="45009" x14ac:dyDescent="0.55000000000000004"/>
    <row r="45010" x14ac:dyDescent="0.55000000000000004"/>
    <row r="45011" x14ac:dyDescent="0.55000000000000004"/>
    <row r="45012" x14ac:dyDescent="0.55000000000000004"/>
    <row r="45013" x14ac:dyDescent="0.55000000000000004"/>
    <row r="45014" x14ac:dyDescent="0.55000000000000004"/>
    <row r="45015" x14ac:dyDescent="0.55000000000000004"/>
    <row r="45016" x14ac:dyDescent="0.55000000000000004"/>
    <row r="45017" x14ac:dyDescent="0.55000000000000004"/>
    <row r="45018" x14ac:dyDescent="0.55000000000000004"/>
    <row r="45019" x14ac:dyDescent="0.55000000000000004"/>
    <row r="45020" x14ac:dyDescent="0.55000000000000004"/>
    <row r="45021" x14ac:dyDescent="0.55000000000000004"/>
    <row r="45022" x14ac:dyDescent="0.55000000000000004"/>
    <row r="45023" x14ac:dyDescent="0.55000000000000004"/>
    <row r="45024" x14ac:dyDescent="0.55000000000000004"/>
    <row r="45025" x14ac:dyDescent="0.55000000000000004"/>
    <row r="45026" x14ac:dyDescent="0.55000000000000004"/>
    <row r="45027" x14ac:dyDescent="0.55000000000000004"/>
    <row r="45028" x14ac:dyDescent="0.55000000000000004"/>
    <row r="45029" x14ac:dyDescent="0.55000000000000004"/>
    <row r="45030" x14ac:dyDescent="0.55000000000000004"/>
    <row r="45031" x14ac:dyDescent="0.55000000000000004"/>
    <row r="45032" x14ac:dyDescent="0.55000000000000004"/>
    <row r="45033" x14ac:dyDescent="0.55000000000000004"/>
    <row r="45034" x14ac:dyDescent="0.55000000000000004"/>
    <row r="45035" x14ac:dyDescent="0.55000000000000004"/>
    <row r="45036" x14ac:dyDescent="0.55000000000000004"/>
    <row r="45037" x14ac:dyDescent="0.55000000000000004"/>
    <row r="45038" x14ac:dyDescent="0.55000000000000004"/>
    <row r="45039" x14ac:dyDescent="0.55000000000000004"/>
    <row r="45040" x14ac:dyDescent="0.55000000000000004"/>
    <row r="45041" x14ac:dyDescent="0.55000000000000004"/>
    <row r="45042" x14ac:dyDescent="0.55000000000000004"/>
    <row r="45043" x14ac:dyDescent="0.55000000000000004"/>
    <row r="45044" x14ac:dyDescent="0.55000000000000004"/>
    <row r="45045" x14ac:dyDescent="0.55000000000000004"/>
    <row r="45046" x14ac:dyDescent="0.55000000000000004"/>
    <row r="45047" x14ac:dyDescent="0.55000000000000004"/>
    <row r="45048" x14ac:dyDescent="0.55000000000000004"/>
    <row r="45049" x14ac:dyDescent="0.55000000000000004"/>
    <row r="45050" x14ac:dyDescent="0.55000000000000004"/>
    <row r="45051" x14ac:dyDescent="0.55000000000000004"/>
    <row r="45052" x14ac:dyDescent="0.55000000000000004"/>
    <row r="45053" x14ac:dyDescent="0.55000000000000004"/>
    <row r="45054" x14ac:dyDescent="0.55000000000000004"/>
    <row r="45055" x14ac:dyDescent="0.55000000000000004"/>
    <row r="45056" x14ac:dyDescent="0.55000000000000004"/>
    <row r="45057" x14ac:dyDescent="0.55000000000000004"/>
    <row r="45058" x14ac:dyDescent="0.55000000000000004"/>
    <row r="45059" x14ac:dyDescent="0.55000000000000004"/>
    <row r="45060" x14ac:dyDescent="0.55000000000000004"/>
    <row r="45061" x14ac:dyDescent="0.55000000000000004"/>
    <row r="45062" x14ac:dyDescent="0.55000000000000004"/>
    <row r="45063" x14ac:dyDescent="0.55000000000000004"/>
    <row r="45064" x14ac:dyDescent="0.55000000000000004"/>
    <row r="45065" x14ac:dyDescent="0.55000000000000004"/>
    <row r="45066" x14ac:dyDescent="0.55000000000000004"/>
    <row r="45067" x14ac:dyDescent="0.55000000000000004"/>
    <row r="45068" x14ac:dyDescent="0.55000000000000004"/>
    <row r="45069" x14ac:dyDescent="0.55000000000000004"/>
    <row r="45070" x14ac:dyDescent="0.55000000000000004"/>
    <row r="45071" x14ac:dyDescent="0.55000000000000004"/>
    <row r="45072" x14ac:dyDescent="0.55000000000000004"/>
    <row r="45073" x14ac:dyDescent="0.55000000000000004"/>
    <row r="45074" x14ac:dyDescent="0.55000000000000004"/>
    <row r="45075" x14ac:dyDescent="0.55000000000000004"/>
    <row r="45076" x14ac:dyDescent="0.55000000000000004"/>
    <row r="45077" x14ac:dyDescent="0.55000000000000004"/>
    <row r="45078" x14ac:dyDescent="0.55000000000000004"/>
    <row r="45079" x14ac:dyDescent="0.55000000000000004"/>
    <row r="45080" x14ac:dyDescent="0.55000000000000004"/>
    <row r="45081" x14ac:dyDescent="0.55000000000000004"/>
    <row r="45082" x14ac:dyDescent="0.55000000000000004"/>
    <row r="45083" x14ac:dyDescent="0.55000000000000004"/>
    <row r="45084" x14ac:dyDescent="0.55000000000000004"/>
    <row r="45085" x14ac:dyDescent="0.55000000000000004"/>
    <row r="45086" x14ac:dyDescent="0.55000000000000004"/>
    <row r="45087" x14ac:dyDescent="0.55000000000000004"/>
    <row r="45088" x14ac:dyDescent="0.55000000000000004"/>
    <row r="45089" x14ac:dyDescent="0.55000000000000004"/>
    <row r="45090" x14ac:dyDescent="0.55000000000000004"/>
    <row r="45091" x14ac:dyDescent="0.55000000000000004"/>
    <row r="45092" x14ac:dyDescent="0.55000000000000004"/>
    <row r="45093" x14ac:dyDescent="0.55000000000000004"/>
    <row r="45094" x14ac:dyDescent="0.55000000000000004"/>
    <row r="45095" x14ac:dyDescent="0.55000000000000004"/>
    <row r="45096" x14ac:dyDescent="0.55000000000000004"/>
    <row r="45097" x14ac:dyDescent="0.55000000000000004"/>
    <row r="45098" x14ac:dyDescent="0.55000000000000004"/>
    <row r="45099" x14ac:dyDescent="0.55000000000000004"/>
    <row r="45100" x14ac:dyDescent="0.55000000000000004"/>
    <row r="45101" x14ac:dyDescent="0.55000000000000004"/>
    <row r="45102" x14ac:dyDescent="0.55000000000000004"/>
    <row r="45103" x14ac:dyDescent="0.55000000000000004"/>
    <row r="45104" x14ac:dyDescent="0.55000000000000004"/>
    <row r="45105" x14ac:dyDescent="0.55000000000000004"/>
    <row r="45106" x14ac:dyDescent="0.55000000000000004"/>
    <row r="45107" x14ac:dyDescent="0.55000000000000004"/>
    <row r="45108" x14ac:dyDescent="0.55000000000000004"/>
    <row r="45109" x14ac:dyDescent="0.55000000000000004"/>
    <row r="45110" x14ac:dyDescent="0.55000000000000004"/>
    <row r="45111" x14ac:dyDescent="0.55000000000000004"/>
    <row r="45112" x14ac:dyDescent="0.55000000000000004"/>
    <row r="45113" x14ac:dyDescent="0.55000000000000004"/>
    <row r="45114" x14ac:dyDescent="0.55000000000000004"/>
    <row r="45115" x14ac:dyDescent="0.55000000000000004"/>
    <row r="45116" x14ac:dyDescent="0.55000000000000004"/>
    <row r="45117" x14ac:dyDescent="0.55000000000000004"/>
    <row r="45118" x14ac:dyDescent="0.55000000000000004"/>
    <row r="45119" x14ac:dyDescent="0.55000000000000004"/>
    <row r="45120" x14ac:dyDescent="0.55000000000000004"/>
    <row r="45121" x14ac:dyDescent="0.55000000000000004"/>
    <row r="45122" x14ac:dyDescent="0.55000000000000004"/>
    <row r="45123" x14ac:dyDescent="0.55000000000000004"/>
    <row r="45124" x14ac:dyDescent="0.55000000000000004"/>
    <row r="45125" x14ac:dyDescent="0.55000000000000004"/>
    <row r="45126" x14ac:dyDescent="0.55000000000000004"/>
    <row r="45127" x14ac:dyDescent="0.55000000000000004"/>
    <row r="45128" x14ac:dyDescent="0.55000000000000004"/>
    <row r="45129" x14ac:dyDescent="0.55000000000000004"/>
    <row r="45130" x14ac:dyDescent="0.55000000000000004"/>
    <row r="45131" x14ac:dyDescent="0.55000000000000004"/>
    <row r="45132" x14ac:dyDescent="0.55000000000000004"/>
    <row r="45133" x14ac:dyDescent="0.55000000000000004"/>
    <row r="45134" x14ac:dyDescent="0.55000000000000004"/>
    <row r="45135" x14ac:dyDescent="0.55000000000000004"/>
    <row r="45136" x14ac:dyDescent="0.55000000000000004"/>
    <row r="45137" x14ac:dyDescent="0.55000000000000004"/>
    <row r="45138" x14ac:dyDescent="0.55000000000000004"/>
    <row r="45139" x14ac:dyDescent="0.55000000000000004"/>
    <row r="45140" x14ac:dyDescent="0.55000000000000004"/>
    <row r="45141" x14ac:dyDescent="0.55000000000000004"/>
    <row r="45142" x14ac:dyDescent="0.55000000000000004"/>
    <row r="45143" x14ac:dyDescent="0.55000000000000004"/>
    <row r="45144" x14ac:dyDescent="0.55000000000000004"/>
    <row r="45145" x14ac:dyDescent="0.55000000000000004"/>
    <row r="45146" x14ac:dyDescent="0.55000000000000004"/>
    <row r="45147" x14ac:dyDescent="0.55000000000000004"/>
    <row r="45148" x14ac:dyDescent="0.55000000000000004"/>
    <row r="45149" x14ac:dyDescent="0.55000000000000004"/>
    <row r="45150" x14ac:dyDescent="0.55000000000000004"/>
    <row r="45151" x14ac:dyDescent="0.55000000000000004"/>
    <row r="45152" x14ac:dyDescent="0.55000000000000004"/>
    <row r="45153" x14ac:dyDescent="0.55000000000000004"/>
    <row r="45154" x14ac:dyDescent="0.55000000000000004"/>
    <row r="45155" x14ac:dyDescent="0.55000000000000004"/>
    <row r="45156" x14ac:dyDescent="0.55000000000000004"/>
    <row r="45157" x14ac:dyDescent="0.55000000000000004"/>
    <row r="45158" x14ac:dyDescent="0.55000000000000004"/>
    <row r="45159" x14ac:dyDescent="0.55000000000000004"/>
    <row r="45160" x14ac:dyDescent="0.55000000000000004"/>
    <row r="45161" x14ac:dyDescent="0.55000000000000004"/>
    <row r="45162" x14ac:dyDescent="0.55000000000000004"/>
    <row r="45163" x14ac:dyDescent="0.55000000000000004"/>
    <row r="45164" x14ac:dyDescent="0.55000000000000004"/>
    <row r="45165" x14ac:dyDescent="0.55000000000000004"/>
    <row r="45166" x14ac:dyDescent="0.55000000000000004"/>
    <row r="45167" x14ac:dyDescent="0.55000000000000004"/>
    <row r="45168" x14ac:dyDescent="0.55000000000000004"/>
    <row r="45169" x14ac:dyDescent="0.55000000000000004"/>
    <row r="45170" x14ac:dyDescent="0.55000000000000004"/>
    <row r="45171" x14ac:dyDescent="0.55000000000000004"/>
    <row r="45172" x14ac:dyDescent="0.55000000000000004"/>
    <row r="45173" x14ac:dyDescent="0.55000000000000004"/>
    <row r="45174" x14ac:dyDescent="0.55000000000000004"/>
    <row r="45175" x14ac:dyDescent="0.55000000000000004"/>
    <row r="45176" x14ac:dyDescent="0.55000000000000004"/>
    <row r="45177" x14ac:dyDescent="0.55000000000000004"/>
    <row r="45178" x14ac:dyDescent="0.55000000000000004"/>
    <row r="45179" x14ac:dyDescent="0.55000000000000004"/>
    <row r="45180" x14ac:dyDescent="0.55000000000000004"/>
    <row r="45181" x14ac:dyDescent="0.55000000000000004"/>
    <row r="45182" x14ac:dyDescent="0.55000000000000004"/>
    <row r="45183" x14ac:dyDescent="0.55000000000000004"/>
    <row r="45184" x14ac:dyDescent="0.55000000000000004"/>
    <row r="45185" x14ac:dyDescent="0.55000000000000004"/>
    <row r="45186" x14ac:dyDescent="0.55000000000000004"/>
    <row r="45187" x14ac:dyDescent="0.55000000000000004"/>
    <row r="45188" x14ac:dyDescent="0.55000000000000004"/>
    <row r="45189" x14ac:dyDescent="0.55000000000000004"/>
    <row r="45190" x14ac:dyDescent="0.55000000000000004"/>
    <row r="45191" x14ac:dyDescent="0.55000000000000004"/>
    <row r="45192" x14ac:dyDescent="0.55000000000000004"/>
    <row r="45193" x14ac:dyDescent="0.55000000000000004"/>
    <row r="45194" x14ac:dyDescent="0.55000000000000004"/>
    <row r="45195" x14ac:dyDescent="0.55000000000000004"/>
    <row r="45196" x14ac:dyDescent="0.55000000000000004"/>
    <row r="45197" x14ac:dyDescent="0.55000000000000004"/>
    <row r="45198" x14ac:dyDescent="0.55000000000000004"/>
    <row r="45199" x14ac:dyDescent="0.55000000000000004"/>
    <row r="45200" x14ac:dyDescent="0.55000000000000004"/>
    <row r="45201" x14ac:dyDescent="0.55000000000000004"/>
    <row r="45202" x14ac:dyDescent="0.55000000000000004"/>
    <row r="45203" x14ac:dyDescent="0.55000000000000004"/>
    <row r="45204" x14ac:dyDescent="0.55000000000000004"/>
    <row r="45205" x14ac:dyDescent="0.55000000000000004"/>
    <row r="45206" x14ac:dyDescent="0.55000000000000004"/>
    <row r="45207" x14ac:dyDescent="0.55000000000000004"/>
    <row r="45208" x14ac:dyDescent="0.55000000000000004"/>
    <row r="45209" x14ac:dyDescent="0.55000000000000004"/>
    <row r="45210" x14ac:dyDescent="0.55000000000000004"/>
    <row r="45211" x14ac:dyDescent="0.55000000000000004"/>
    <row r="45212" x14ac:dyDescent="0.55000000000000004"/>
    <row r="45213" x14ac:dyDescent="0.55000000000000004"/>
    <row r="45214" x14ac:dyDescent="0.55000000000000004"/>
    <row r="45215" x14ac:dyDescent="0.55000000000000004"/>
    <row r="45216" x14ac:dyDescent="0.55000000000000004"/>
    <row r="45217" x14ac:dyDescent="0.55000000000000004"/>
    <row r="45218" x14ac:dyDescent="0.55000000000000004"/>
    <row r="45219" x14ac:dyDescent="0.55000000000000004"/>
    <row r="45220" x14ac:dyDescent="0.55000000000000004"/>
    <row r="45221" x14ac:dyDescent="0.55000000000000004"/>
    <row r="45222" x14ac:dyDescent="0.55000000000000004"/>
    <row r="45223" x14ac:dyDescent="0.55000000000000004"/>
    <row r="45224" x14ac:dyDescent="0.55000000000000004"/>
    <row r="45225" x14ac:dyDescent="0.55000000000000004"/>
    <row r="45226" x14ac:dyDescent="0.55000000000000004"/>
    <row r="45227" x14ac:dyDescent="0.55000000000000004"/>
    <row r="45228" x14ac:dyDescent="0.55000000000000004"/>
    <row r="45229" x14ac:dyDescent="0.55000000000000004"/>
    <row r="45230" x14ac:dyDescent="0.55000000000000004"/>
    <row r="45231" x14ac:dyDescent="0.55000000000000004"/>
    <row r="45232" x14ac:dyDescent="0.55000000000000004"/>
    <row r="45233" x14ac:dyDescent="0.55000000000000004"/>
    <row r="45234" x14ac:dyDescent="0.55000000000000004"/>
    <row r="45235" x14ac:dyDescent="0.55000000000000004"/>
    <row r="45236" x14ac:dyDescent="0.55000000000000004"/>
    <row r="45237" x14ac:dyDescent="0.55000000000000004"/>
    <row r="45238" x14ac:dyDescent="0.55000000000000004"/>
    <row r="45239" x14ac:dyDescent="0.55000000000000004"/>
    <row r="45240" x14ac:dyDescent="0.55000000000000004"/>
    <row r="45241" x14ac:dyDescent="0.55000000000000004"/>
    <row r="45242" x14ac:dyDescent="0.55000000000000004"/>
    <row r="45243" x14ac:dyDescent="0.55000000000000004"/>
    <row r="45244" x14ac:dyDescent="0.55000000000000004"/>
    <row r="45245" x14ac:dyDescent="0.55000000000000004"/>
    <row r="45246" x14ac:dyDescent="0.55000000000000004"/>
    <row r="45247" x14ac:dyDescent="0.55000000000000004"/>
    <row r="45248" x14ac:dyDescent="0.55000000000000004"/>
    <row r="45249" x14ac:dyDescent="0.55000000000000004"/>
    <row r="45250" x14ac:dyDescent="0.55000000000000004"/>
    <row r="45251" x14ac:dyDescent="0.55000000000000004"/>
    <row r="45252" x14ac:dyDescent="0.55000000000000004"/>
    <row r="45253" x14ac:dyDescent="0.55000000000000004"/>
    <row r="45254" x14ac:dyDescent="0.55000000000000004"/>
    <row r="45255" x14ac:dyDescent="0.55000000000000004"/>
    <row r="45256" x14ac:dyDescent="0.55000000000000004"/>
    <row r="45257" x14ac:dyDescent="0.55000000000000004"/>
    <row r="45258" x14ac:dyDescent="0.55000000000000004"/>
    <row r="45259" x14ac:dyDescent="0.55000000000000004"/>
    <row r="45260" x14ac:dyDescent="0.55000000000000004"/>
    <row r="45261" x14ac:dyDescent="0.55000000000000004"/>
    <row r="45262" x14ac:dyDescent="0.55000000000000004"/>
    <row r="45263" x14ac:dyDescent="0.55000000000000004"/>
    <row r="45264" x14ac:dyDescent="0.55000000000000004"/>
    <row r="45265" x14ac:dyDescent="0.55000000000000004"/>
    <row r="45266" x14ac:dyDescent="0.55000000000000004"/>
    <row r="45267" x14ac:dyDescent="0.55000000000000004"/>
    <row r="45268" x14ac:dyDescent="0.55000000000000004"/>
    <row r="45269" x14ac:dyDescent="0.55000000000000004"/>
    <row r="45270" x14ac:dyDescent="0.55000000000000004"/>
    <row r="45271" x14ac:dyDescent="0.55000000000000004"/>
    <row r="45272" x14ac:dyDescent="0.55000000000000004"/>
    <row r="45273" x14ac:dyDescent="0.55000000000000004"/>
    <row r="45274" x14ac:dyDescent="0.55000000000000004"/>
    <row r="45275" x14ac:dyDescent="0.55000000000000004"/>
    <row r="45276" x14ac:dyDescent="0.55000000000000004"/>
    <row r="45277" x14ac:dyDescent="0.55000000000000004"/>
    <row r="45278" x14ac:dyDescent="0.55000000000000004"/>
    <row r="45279" x14ac:dyDescent="0.55000000000000004"/>
    <row r="45280" x14ac:dyDescent="0.55000000000000004"/>
    <row r="45281" x14ac:dyDescent="0.55000000000000004"/>
    <row r="45282" x14ac:dyDescent="0.55000000000000004"/>
    <row r="45283" x14ac:dyDescent="0.55000000000000004"/>
    <row r="45284" x14ac:dyDescent="0.55000000000000004"/>
    <row r="45285" x14ac:dyDescent="0.55000000000000004"/>
    <row r="45286" x14ac:dyDescent="0.55000000000000004"/>
    <row r="45287" x14ac:dyDescent="0.55000000000000004"/>
    <row r="45288" x14ac:dyDescent="0.55000000000000004"/>
    <row r="45289" x14ac:dyDescent="0.55000000000000004"/>
    <row r="45290" x14ac:dyDescent="0.55000000000000004"/>
    <row r="45291" x14ac:dyDescent="0.55000000000000004"/>
    <row r="45292" x14ac:dyDescent="0.55000000000000004"/>
    <row r="45293" x14ac:dyDescent="0.55000000000000004"/>
    <row r="45294" x14ac:dyDescent="0.55000000000000004"/>
    <row r="45295" x14ac:dyDescent="0.55000000000000004"/>
    <row r="45296" x14ac:dyDescent="0.55000000000000004"/>
    <row r="45297" x14ac:dyDescent="0.55000000000000004"/>
    <row r="45298" x14ac:dyDescent="0.55000000000000004"/>
    <row r="45299" x14ac:dyDescent="0.55000000000000004"/>
    <row r="45300" x14ac:dyDescent="0.55000000000000004"/>
    <row r="45301" x14ac:dyDescent="0.55000000000000004"/>
    <row r="45302" x14ac:dyDescent="0.55000000000000004"/>
    <row r="45303" x14ac:dyDescent="0.55000000000000004"/>
    <row r="45304" x14ac:dyDescent="0.55000000000000004"/>
    <row r="45305" x14ac:dyDescent="0.55000000000000004"/>
    <row r="45306" x14ac:dyDescent="0.55000000000000004"/>
    <row r="45307" x14ac:dyDescent="0.55000000000000004"/>
    <row r="45308" x14ac:dyDescent="0.55000000000000004"/>
    <row r="45309" x14ac:dyDescent="0.55000000000000004"/>
    <row r="45310" x14ac:dyDescent="0.55000000000000004"/>
    <row r="45311" x14ac:dyDescent="0.55000000000000004"/>
    <row r="45312" x14ac:dyDescent="0.55000000000000004"/>
    <row r="45313" x14ac:dyDescent="0.55000000000000004"/>
    <row r="45314" x14ac:dyDescent="0.55000000000000004"/>
    <row r="45315" x14ac:dyDescent="0.55000000000000004"/>
    <row r="45316" x14ac:dyDescent="0.55000000000000004"/>
    <row r="45317" x14ac:dyDescent="0.55000000000000004"/>
    <row r="45318" x14ac:dyDescent="0.55000000000000004"/>
    <row r="45319" x14ac:dyDescent="0.55000000000000004"/>
    <row r="45320" x14ac:dyDescent="0.55000000000000004"/>
    <row r="45321" x14ac:dyDescent="0.55000000000000004"/>
    <row r="45322" x14ac:dyDescent="0.55000000000000004"/>
    <row r="45323" x14ac:dyDescent="0.55000000000000004"/>
    <row r="45324" x14ac:dyDescent="0.55000000000000004"/>
    <row r="45325" x14ac:dyDescent="0.55000000000000004"/>
    <row r="45326" x14ac:dyDescent="0.55000000000000004"/>
    <row r="45327" x14ac:dyDescent="0.55000000000000004"/>
    <row r="45328" x14ac:dyDescent="0.55000000000000004"/>
    <row r="45329" x14ac:dyDescent="0.55000000000000004"/>
    <row r="45330" x14ac:dyDescent="0.55000000000000004"/>
    <row r="45331" x14ac:dyDescent="0.55000000000000004"/>
    <row r="45332" x14ac:dyDescent="0.55000000000000004"/>
    <row r="45333" x14ac:dyDescent="0.55000000000000004"/>
    <row r="45334" x14ac:dyDescent="0.55000000000000004"/>
    <row r="45335" x14ac:dyDescent="0.55000000000000004"/>
    <row r="45336" x14ac:dyDescent="0.55000000000000004"/>
    <row r="45337" x14ac:dyDescent="0.55000000000000004"/>
    <row r="45338" x14ac:dyDescent="0.55000000000000004"/>
    <row r="45339" x14ac:dyDescent="0.55000000000000004"/>
    <row r="45340" x14ac:dyDescent="0.55000000000000004"/>
    <row r="45341" x14ac:dyDescent="0.55000000000000004"/>
    <row r="45342" x14ac:dyDescent="0.55000000000000004"/>
    <row r="45343" x14ac:dyDescent="0.55000000000000004"/>
    <row r="45344" x14ac:dyDescent="0.55000000000000004"/>
    <row r="45345" x14ac:dyDescent="0.55000000000000004"/>
    <row r="45346" x14ac:dyDescent="0.55000000000000004"/>
    <row r="45347" x14ac:dyDescent="0.55000000000000004"/>
    <row r="45348" x14ac:dyDescent="0.55000000000000004"/>
    <row r="45349" x14ac:dyDescent="0.55000000000000004"/>
    <row r="45350" x14ac:dyDescent="0.55000000000000004"/>
    <row r="45351" x14ac:dyDescent="0.55000000000000004"/>
    <row r="45352" x14ac:dyDescent="0.55000000000000004"/>
    <row r="45353" x14ac:dyDescent="0.55000000000000004"/>
    <row r="45354" x14ac:dyDescent="0.55000000000000004"/>
    <row r="45355" x14ac:dyDescent="0.55000000000000004"/>
    <row r="45356" x14ac:dyDescent="0.55000000000000004"/>
    <row r="45357" x14ac:dyDescent="0.55000000000000004"/>
    <row r="45358" x14ac:dyDescent="0.55000000000000004"/>
    <row r="45359" x14ac:dyDescent="0.55000000000000004"/>
    <row r="45360" x14ac:dyDescent="0.55000000000000004"/>
    <row r="45361" x14ac:dyDescent="0.55000000000000004"/>
    <row r="45362" x14ac:dyDescent="0.55000000000000004"/>
    <row r="45363" x14ac:dyDescent="0.55000000000000004"/>
    <row r="45364" x14ac:dyDescent="0.55000000000000004"/>
    <row r="45365" x14ac:dyDescent="0.55000000000000004"/>
    <row r="45366" x14ac:dyDescent="0.55000000000000004"/>
    <row r="45367" x14ac:dyDescent="0.55000000000000004"/>
    <row r="45368" x14ac:dyDescent="0.55000000000000004"/>
    <row r="45369" x14ac:dyDescent="0.55000000000000004"/>
    <row r="45370" x14ac:dyDescent="0.55000000000000004"/>
    <row r="45371" x14ac:dyDescent="0.55000000000000004"/>
    <row r="45372" x14ac:dyDescent="0.55000000000000004"/>
    <row r="45373" x14ac:dyDescent="0.55000000000000004"/>
    <row r="45374" x14ac:dyDescent="0.55000000000000004"/>
    <row r="45375" x14ac:dyDescent="0.55000000000000004"/>
    <row r="45376" x14ac:dyDescent="0.55000000000000004"/>
    <row r="45377" x14ac:dyDescent="0.55000000000000004"/>
    <row r="45378" x14ac:dyDescent="0.55000000000000004"/>
    <row r="45379" x14ac:dyDescent="0.55000000000000004"/>
    <row r="45380" x14ac:dyDescent="0.55000000000000004"/>
    <row r="45381" x14ac:dyDescent="0.55000000000000004"/>
    <row r="45382" x14ac:dyDescent="0.55000000000000004"/>
    <row r="45383" x14ac:dyDescent="0.55000000000000004"/>
    <row r="45384" x14ac:dyDescent="0.55000000000000004"/>
    <row r="45385" x14ac:dyDescent="0.55000000000000004"/>
    <row r="45386" x14ac:dyDescent="0.55000000000000004"/>
    <row r="45387" x14ac:dyDescent="0.55000000000000004"/>
    <row r="45388" x14ac:dyDescent="0.55000000000000004"/>
    <row r="45389" x14ac:dyDescent="0.55000000000000004"/>
    <row r="45390" x14ac:dyDescent="0.55000000000000004"/>
    <row r="45391" x14ac:dyDescent="0.55000000000000004"/>
    <row r="45392" x14ac:dyDescent="0.55000000000000004"/>
    <row r="45393" x14ac:dyDescent="0.55000000000000004"/>
    <row r="45394" x14ac:dyDescent="0.55000000000000004"/>
    <row r="45395" x14ac:dyDescent="0.55000000000000004"/>
    <row r="45396" x14ac:dyDescent="0.55000000000000004"/>
    <row r="45397" x14ac:dyDescent="0.55000000000000004"/>
    <row r="45398" x14ac:dyDescent="0.55000000000000004"/>
    <row r="45399" x14ac:dyDescent="0.55000000000000004"/>
    <row r="45400" x14ac:dyDescent="0.55000000000000004"/>
    <row r="45401" x14ac:dyDescent="0.55000000000000004"/>
    <row r="45402" x14ac:dyDescent="0.55000000000000004"/>
    <row r="45403" x14ac:dyDescent="0.55000000000000004"/>
    <row r="45404" x14ac:dyDescent="0.55000000000000004"/>
    <row r="45405" x14ac:dyDescent="0.55000000000000004"/>
    <row r="45406" x14ac:dyDescent="0.55000000000000004"/>
    <row r="45407" x14ac:dyDescent="0.55000000000000004"/>
    <row r="45408" x14ac:dyDescent="0.55000000000000004"/>
    <row r="45409" x14ac:dyDescent="0.55000000000000004"/>
    <row r="45410" x14ac:dyDescent="0.55000000000000004"/>
    <row r="45411" x14ac:dyDescent="0.55000000000000004"/>
    <row r="45412" x14ac:dyDescent="0.55000000000000004"/>
    <row r="45413" x14ac:dyDescent="0.55000000000000004"/>
    <row r="45414" x14ac:dyDescent="0.55000000000000004"/>
    <row r="45415" x14ac:dyDescent="0.55000000000000004"/>
    <row r="45416" x14ac:dyDescent="0.55000000000000004"/>
    <row r="45417" x14ac:dyDescent="0.55000000000000004"/>
    <row r="45418" x14ac:dyDescent="0.55000000000000004"/>
    <row r="45419" x14ac:dyDescent="0.55000000000000004"/>
    <row r="45420" x14ac:dyDescent="0.55000000000000004"/>
    <row r="45421" x14ac:dyDescent="0.55000000000000004"/>
    <row r="45422" x14ac:dyDescent="0.55000000000000004"/>
    <row r="45423" x14ac:dyDescent="0.55000000000000004"/>
    <row r="45424" x14ac:dyDescent="0.55000000000000004"/>
    <row r="45425" x14ac:dyDescent="0.55000000000000004"/>
    <row r="45426" x14ac:dyDescent="0.55000000000000004"/>
    <row r="45427" x14ac:dyDescent="0.55000000000000004"/>
    <row r="45428" x14ac:dyDescent="0.55000000000000004"/>
    <row r="45429" x14ac:dyDescent="0.55000000000000004"/>
    <row r="45430" x14ac:dyDescent="0.55000000000000004"/>
    <row r="45431" x14ac:dyDescent="0.55000000000000004"/>
    <row r="45432" x14ac:dyDescent="0.55000000000000004"/>
    <row r="45433" x14ac:dyDescent="0.55000000000000004"/>
    <row r="45434" x14ac:dyDescent="0.55000000000000004"/>
    <row r="45435" x14ac:dyDescent="0.55000000000000004"/>
    <row r="45436" x14ac:dyDescent="0.55000000000000004"/>
    <row r="45437" x14ac:dyDescent="0.55000000000000004"/>
    <row r="45438" x14ac:dyDescent="0.55000000000000004"/>
    <row r="45439" x14ac:dyDescent="0.55000000000000004"/>
    <row r="45440" x14ac:dyDescent="0.55000000000000004"/>
    <row r="45441" x14ac:dyDescent="0.55000000000000004"/>
    <row r="45442" x14ac:dyDescent="0.55000000000000004"/>
    <row r="45443" x14ac:dyDescent="0.55000000000000004"/>
    <row r="45444" x14ac:dyDescent="0.55000000000000004"/>
    <row r="45445" x14ac:dyDescent="0.55000000000000004"/>
    <row r="45446" x14ac:dyDescent="0.55000000000000004"/>
    <row r="45447" x14ac:dyDescent="0.55000000000000004"/>
    <row r="45448" x14ac:dyDescent="0.55000000000000004"/>
    <row r="45449" x14ac:dyDescent="0.55000000000000004"/>
    <row r="45450" x14ac:dyDescent="0.55000000000000004"/>
    <row r="45451" x14ac:dyDescent="0.55000000000000004"/>
    <row r="45452" x14ac:dyDescent="0.55000000000000004"/>
    <row r="45453" x14ac:dyDescent="0.55000000000000004"/>
    <row r="45454" x14ac:dyDescent="0.55000000000000004"/>
    <row r="45455" x14ac:dyDescent="0.55000000000000004"/>
    <row r="45456" x14ac:dyDescent="0.55000000000000004"/>
    <row r="45457" x14ac:dyDescent="0.55000000000000004"/>
    <row r="45458" x14ac:dyDescent="0.55000000000000004"/>
    <row r="45459" x14ac:dyDescent="0.55000000000000004"/>
    <row r="45460" x14ac:dyDescent="0.55000000000000004"/>
    <row r="45461" x14ac:dyDescent="0.55000000000000004"/>
    <row r="45462" x14ac:dyDescent="0.55000000000000004"/>
    <row r="45463" x14ac:dyDescent="0.55000000000000004"/>
    <row r="45464" x14ac:dyDescent="0.55000000000000004"/>
    <row r="45465" x14ac:dyDescent="0.55000000000000004"/>
    <row r="45466" x14ac:dyDescent="0.55000000000000004"/>
    <row r="45467" x14ac:dyDescent="0.55000000000000004"/>
    <row r="45468" x14ac:dyDescent="0.55000000000000004"/>
    <row r="45469" x14ac:dyDescent="0.55000000000000004"/>
    <row r="45470" x14ac:dyDescent="0.55000000000000004"/>
    <row r="45471" x14ac:dyDescent="0.55000000000000004"/>
    <row r="45472" x14ac:dyDescent="0.55000000000000004"/>
    <row r="45473" x14ac:dyDescent="0.55000000000000004"/>
    <row r="45474" x14ac:dyDescent="0.55000000000000004"/>
    <row r="45475" x14ac:dyDescent="0.55000000000000004"/>
    <row r="45476" x14ac:dyDescent="0.55000000000000004"/>
    <row r="45477" x14ac:dyDescent="0.55000000000000004"/>
    <row r="45478" x14ac:dyDescent="0.55000000000000004"/>
    <row r="45479" x14ac:dyDescent="0.55000000000000004"/>
    <row r="45480" x14ac:dyDescent="0.55000000000000004"/>
    <row r="45481" x14ac:dyDescent="0.55000000000000004"/>
    <row r="45482" x14ac:dyDescent="0.55000000000000004"/>
    <row r="45483" x14ac:dyDescent="0.55000000000000004"/>
    <row r="45484" x14ac:dyDescent="0.55000000000000004"/>
    <row r="45485" x14ac:dyDescent="0.55000000000000004"/>
    <row r="45486" x14ac:dyDescent="0.55000000000000004"/>
    <row r="45487" x14ac:dyDescent="0.55000000000000004"/>
    <row r="45488" x14ac:dyDescent="0.55000000000000004"/>
    <row r="45489" x14ac:dyDescent="0.55000000000000004"/>
    <row r="45490" x14ac:dyDescent="0.55000000000000004"/>
    <row r="45491" x14ac:dyDescent="0.55000000000000004"/>
    <row r="45492" x14ac:dyDescent="0.55000000000000004"/>
    <row r="45493" x14ac:dyDescent="0.55000000000000004"/>
    <row r="45494" x14ac:dyDescent="0.55000000000000004"/>
    <row r="45495" x14ac:dyDescent="0.55000000000000004"/>
    <row r="45496" x14ac:dyDescent="0.55000000000000004"/>
    <row r="45497" x14ac:dyDescent="0.55000000000000004"/>
    <row r="45498" x14ac:dyDescent="0.55000000000000004"/>
    <row r="45499" x14ac:dyDescent="0.55000000000000004"/>
    <row r="45500" x14ac:dyDescent="0.55000000000000004"/>
    <row r="45501" x14ac:dyDescent="0.55000000000000004"/>
    <row r="45502" x14ac:dyDescent="0.55000000000000004"/>
    <row r="45503" x14ac:dyDescent="0.55000000000000004"/>
    <row r="45504" x14ac:dyDescent="0.55000000000000004"/>
    <row r="45505" x14ac:dyDescent="0.55000000000000004"/>
    <row r="45506" x14ac:dyDescent="0.55000000000000004"/>
    <row r="45507" x14ac:dyDescent="0.55000000000000004"/>
    <row r="45508" x14ac:dyDescent="0.55000000000000004"/>
    <row r="45509" x14ac:dyDescent="0.55000000000000004"/>
    <row r="45510" x14ac:dyDescent="0.55000000000000004"/>
    <row r="45511" x14ac:dyDescent="0.55000000000000004"/>
    <row r="45512" x14ac:dyDescent="0.55000000000000004"/>
    <row r="45513" x14ac:dyDescent="0.55000000000000004"/>
    <row r="45514" x14ac:dyDescent="0.55000000000000004"/>
    <row r="45515" x14ac:dyDescent="0.55000000000000004"/>
    <row r="45516" x14ac:dyDescent="0.55000000000000004"/>
    <row r="45517" x14ac:dyDescent="0.55000000000000004"/>
    <row r="45518" x14ac:dyDescent="0.55000000000000004"/>
    <row r="45519" x14ac:dyDescent="0.55000000000000004"/>
    <row r="45520" x14ac:dyDescent="0.55000000000000004"/>
    <row r="45521" x14ac:dyDescent="0.55000000000000004"/>
    <row r="45522" x14ac:dyDescent="0.55000000000000004"/>
    <row r="45523" x14ac:dyDescent="0.55000000000000004"/>
    <row r="45524" x14ac:dyDescent="0.55000000000000004"/>
    <row r="45525" x14ac:dyDescent="0.55000000000000004"/>
    <row r="45526" x14ac:dyDescent="0.55000000000000004"/>
    <row r="45527" x14ac:dyDescent="0.55000000000000004"/>
    <row r="45528" x14ac:dyDescent="0.55000000000000004"/>
    <row r="45529" x14ac:dyDescent="0.55000000000000004"/>
    <row r="45530" x14ac:dyDescent="0.55000000000000004"/>
    <row r="45531" x14ac:dyDescent="0.55000000000000004"/>
    <row r="45532" x14ac:dyDescent="0.55000000000000004"/>
    <row r="45533" x14ac:dyDescent="0.55000000000000004"/>
    <row r="45534" x14ac:dyDescent="0.55000000000000004"/>
    <row r="45535" x14ac:dyDescent="0.55000000000000004"/>
    <row r="45536" x14ac:dyDescent="0.55000000000000004"/>
    <row r="45537" x14ac:dyDescent="0.55000000000000004"/>
    <row r="45538" x14ac:dyDescent="0.55000000000000004"/>
    <row r="45539" x14ac:dyDescent="0.55000000000000004"/>
    <row r="45540" x14ac:dyDescent="0.55000000000000004"/>
    <row r="45541" x14ac:dyDescent="0.55000000000000004"/>
    <row r="45542" x14ac:dyDescent="0.55000000000000004"/>
    <row r="45543" x14ac:dyDescent="0.55000000000000004"/>
    <row r="45544" x14ac:dyDescent="0.55000000000000004"/>
    <row r="45545" x14ac:dyDescent="0.55000000000000004"/>
    <row r="45546" x14ac:dyDescent="0.55000000000000004"/>
    <row r="45547" x14ac:dyDescent="0.55000000000000004"/>
    <row r="45548" x14ac:dyDescent="0.55000000000000004"/>
    <row r="45549" x14ac:dyDescent="0.55000000000000004"/>
    <row r="45550" x14ac:dyDescent="0.55000000000000004"/>
    <row r="45551" x14ac:dyDescent="0.55000000000000004"/>
    <row r="45552" x14ac:dyDescent="0.55000000000000004"/>
    <row r="45553" x14ac:dyDescent="0.55000000000000004"/>
    <row r="45554" x14ac:dyDescent="0.55000000000000004"/>
    <row r="45555" x14ac:dyDescent="0.55000000000000004"/>
    <row r="45556" x14ac:dyDescent="0.55000000000000004"/>
    <row r="45557" x14ac:dyDescent="0.55000000000000004"/>
    <row r="45558" x14ac:dyDescent="0.55000000000000004"/>
    <row r="45559" x14ac:dyDescent="0.55000000000000004"/>
    <row r="45560" x14ac:dyDescent="0.55000000000000004"/>
    <row r="45561" x14ac:dyDescent="0.55000000000000004"/>
    <row r="45562" x14ac:dyDescent="0.55000000000000004"/>
    <row r="45563" x14ac:dyDescent="0.55000000000000004"/>
    <row r="45564" x14ac:dyDescent="0.55000000000000004"/>
    <row r="45565" x14ac:dyDescent="0.55000000000000004"/>
    <row r="45566" x14ac:dyDescent="0.55000000000000004"/>
    <row r="45567" x14ac:dyDescent="0.55000000000000004"/>
    <row r="45568" x14ac:dyDescent="0.55000000000000004"/>
    <row r="45569" x14ac:dyDescent="0.55000000000000004"/>
    <row r="45570" x14ac:dyDescent="0.55000000000000004"/>
    <row r="45571" x14ac:dyDescent="0.55000000000000004"/>
    <row r="45572" x14ac:dyDescent="0.55000000000000004"/>
    <row r="45573" x14ac:dyDescent="0.55000000000000004"/>
    <row r="45574" x14ac:dyDescent="0.55000000000000004"/>
    <row r="45575" x14ac:dyDescent="0.55000000000000004"/>
    <row r="45576" x14ac:dyDescent="0.55000000000000004"/>
    <row r="45577" x14ac:dyDescent="0.55000000000000004"/>
    <row r="45578" x14ac:dyDescent="0.55000000000000004"/>
    <row r="45579" x14ac:dyDescent="0.55000000000000004"/>
    <row r="45580" x14ac:dyDescent="0.55000000000000004"/>
    <row r="45581" x14ac:dyDescent="0.55000000000000004"/>
    <row r="45582" x14ac:dyDescent="0.55000000000000004"/>
    <row r="45583" x14ac:dyDescent="0.55000000000000004"/>
    <row r="45584" x14ac:dyDescent="0.55000000000000004"/>
    <row r="45585" x14ac:dyDescent="0.55000000000000004"/>
    <row r="45586" x14ac:dyDescent="0.55000000000000004"/>
    <row r="45587" x14ac:dyDescent="0.55000000000000004"/>
    <row r="45588" x14ac:dyDescent="0.55000000000000004"/>
    <row r="45589" x14ac:dyDescent="0.55000000000000004"/>
    <row r="45590" x14ac:dyDescent="0.55000000000000004"/>
    <row r="45591" x14ac:dyDescent="0.55000000000000004"/>
    <row r="45592" x14ac:dyDescent="0.55000000000000004"/>
    <row r="45593" x14ac:dyDescent="0.55000000000000004"/>
    <row r="45594" x14ac:dyDescent="0.55000000000000004"/>
    <row r="45595" x14ac:dyDescent="0.55000000000000004"/>
    <row r="45596" x14ac:dyDescent="0.55000000000000004"/>
    <row r="45597" x14ac:dyDescent="0.55000000000000004"/>
    <row r="45598" x14ac:dyDescent="0.55000000000000004"/>
    <row r="45599" x14ac:dyDescent="0.55000000000000004"/>
    <row r="45600" x14ac:dyDescent="0.55000000000000004"/>
    <row r="45601" x14ac:dyDescent="0.55000000000000004"/>
    <row r="45602" x14ac:dyDescent="0.55000000000000004"/>
    <row r="45603" x14ac:dyDescent="0.55000000000000004"/>
    <row r="45604" x14ac:dyDescent="0.55000000000000004"/>
    <row r="45605" x14ac:dyDescent="0.55000000000000004"/>
    <row r="45606" x14ac:dyDescent="0.55000000000000004"/>
    <row r="45607" x14ac:dyDescent="0.55000000000000004"/>
    <row r="45608" x14ac:dyDescent="0.55000000000000004"/>
    <row r="45609" x14ac:dyDescent="0.55000000000000004"/>
    <row r="45610" x14ac:dyDescent="0.55000000000000004"/>
    <row r="45611" x14ac:dyDescent="0.55000000000000004"/>
    <row r="45612" x14ac:dyDescent="0.55000000000000004"/>
    <row r="45613" x14ac:dyDescent="0.55000000000000004"/>
    <row r="45614" x14ac:dyDescent="0.55000000000000004"/>
    <row r="45615" x14ac:dyDescent="0.55000000000000004"/>
    <row r="45616" x14ac:dyDescent="0.55000000000000004"/>
    <row r="45617" x14ac:dyDescent="0.55000000000000004"/>
    <row r="45618" x14ac:dyDescent="0.55000000000000004"/>
    <row r="45619" x14ac:dyDescent="0.55000000000000004"/>
    <row r="45620" x14ac:dyDescent="0.55000000000000004"/>
    <row r="45621" x14ac:dyDescent="0.55000000000000004"/>
    <row r="45622" x14ac:dyDescent="0.55000000000000004"/>
    <row r="45623" x14ac:dyDescent="0.55000000000000004"/>
    <row r="45624" x14ac:dyDescent="0.55000000000000004"/>
    <row r="45625" x14ac:dyDescent="0.55000000000000004"/>
    <row r="45626" x14ac:dyDescent="0.55000000000000004"/>
    <row r="45627" x14ac:dyDescent="0.55000000000000004"/>
    <row r="45628" x14ac:dyDescent="0.55000000000000004"/>
    <row r="45629" x14ac:dyDescent="0.55000000000000004"/>
    <row r="45630" x14ac:dyDescent="0.55000000000000004"/>
    <row r="45631" x14ac:dyDescent="0.55000000000000004"/>
    <row r="45632" x14ac:dyDescent="0.55000000000000004"/>
    <row r="45633" x14ac:dyDescent="0.55000000000000004"/>
    <row r="45634" x14ac:dyDescent="0.55000000000000004"/>
    <row r="45635" x14ac:dyDescent="0.55000000000000004"/>
    <row r="45636" x14ac:dyDescent="0.55000000000000004"/>
    <row r="45637" x14ac:dyDescent="0.55000000000000004"/>
    <row r="45638" x14ac:dyDescent="0.55000000000000004"/>
    <row r="45639" x14ac:dyDescent="0.55000000000000004"/>
    <row r="45640" x14ac:dyDescent="0.55000000000000004"/>
    <row r="45641" x14ac:dyDescent="0.55000000000000004"/>
    <row r="45642" x14ac:dyDescent="0.55000000000000004"/>
    <row r="45643" x14ac:dyDescent="0.55000000000000004"/>
    <row r="45644" x14ac:dyDescent="0.55000000000000004"/>
    <row r="45645" x14ac:dyDescent="0.55000000000000004"/>
    <row r="45646" x14ac:dyDescent="0.55000000000000004"/>
    <row r="45647" x14ac:dyDescent="0.55000000000000004"/>
    <row r="45648" x14ac:dyDescent="0.55000000000000004"/>
    <row r="45649" x14ac:dyDescent="0.55000000000000004"/>
    <row r="45650" x14ac:dyDescent="0.55000000000000004"/>
    <row r="45651" x14ac:dyDescent="0.55000000000000004"/>
    <row r="45652" x14ac:dyDescent="0.55000000000000004"/>
    <row r="45653" x14ac:dyDescent="0.55000000000000004"/>
    <row r="45654" x14ac:dyDescent="0.55000000000000004"/>
    <row r="45655" x14ac:dyDescent="0.55000000000000004"/>
    <row r="45656" x14ac:dyDescent="0.55000000000000004"/>
    <row r="45657" x14ac:dyDescent="0.55000000000000004"/>
    <row r="45658" x14ac:dyDescent="0.55000000000000004"/>
    <row r="45659" x14ac:dyDescent="0.55000000000000004"/>
    <row r="45660" x14ac:dyDescent="0.55000000000000004"/>
    <row r="45661" x14ac:dyDescent="0.55000000000000004"/>
    <row r="45662" x14ac:dyDescent="0.55000000000000004"/>
    <row r="45663" x14ac:dyDescent="0.55000000000000004"/>
    <row r="45664" x14ac:dyDescent="0.55000000000000004"/>
    <row r="45665" x14ac:dyDescent="0.55000000000000004"/>
    <row r="45666" x14ac:dyDescent="0.55000000000000004"/>
    <row r="45667" x14ac:dyDescent="0.55000000000000004"/>
    <row r="45668" x14ac:dyDescent="0.55000000000000004"/>
    <row r="45669" x14ac:dyDescent="0.55000000000000004"/>
    <row r="45670" x14ac:dyDescent="0.55000000000000004"/>
    <row r="45671" x14ac:dyDescent="0.55000000000000004"/>
    <row r="45672" x14ac:dyDescent="0.55000000000000004"/>
    <row r="45673" x14ac:dyDescent="0.55000000000000004"/>
    <row r="45674" x14ac:dyDescent="0.55000000000000004"/>
    <row r="45675" x14ac:dyDescent="0.55000000000000004"/>
    <row r="45676" x14ac:dyDescent="0.55000000000000004"/>
    <row r="45677" x14ac:dyDescent="0.55000000000000004"/>
    <row r="45678" x14ac:dyDescent="0.55000000000000004"/>
    <row r="45679" x14ac:dyDescent="0.55000000000000004"/>
    <row r="45680" x14ac:dyDescent="0.55000000000000004"/>
    <row r="45681" x14ac:dyDescent="0.55000000000000004"/>
    <row r="45682" x14ac:dyDescent="0.55000000000000004"/>
    <row r="45683" x14ac:dyDescent="0.55000000000000004"/>
    <row r="45684" x14ac:dyDescent="0.55000000000000004"/>
    <row r="45685" x14ac:dyDescent="0.55000000000000004"/>
    <row r="45686" x14ac:dyDescent="0.55000000000000004"/>
    <row r="45687" x14ac:dyDescent="0.55000000000000004"/>
    <row r="45688" x14ac:dyDescent="0.55000000000000004"/>
    <row r="45689" x14ac:dyDescent="0.55000000000000004"/>
    <row r="45690" x14ac:dyDescent="0.55000000000000004"/>
    <row r="45691" x14ac:dyDescent="0.55000000000000004"/>
    <row r="45692" x14ac:dyDescent="0.55000000000000004"/>
    <row r="45693" x14ac:dyDescent="0.55000000000000004"/>
    <row r="45694" x14ac:dyDescent="0.55000000000000004"/>
    <row r="45695" x14ac:dyDescent="0.55000000000000004"/>
    <row r="45696" x14ac:dyDescent="0.55000000000000004"/>
    <row r="45697" x14ac:dyDescent="0.55000000000000004"/>
    <row r="45698" x14ac:dyDescent="0.55000000000000004"/>
    <row r="45699" x14ac:dyDescent="0.55000000000000004"/>
    <row r="45700" x14ac:dyDescent="0.55000000000000004"/>
    <row r="45701" x14ac:dyDescent="0.55000000000000004"/>
    <row r="45702" x14ac:dyDescent="0.55000000000000004"/>
    <row r="45703" x14ac:dyDescent="0.55000000000000004"/>
    <row r="45704" x14ac:dyDescent="0.55000000000000004"/>
    <row r="45705" x14ac:dyDescent="0.55000000000000004"/>
    <row r="45706" x14ac:dyDescent="0.55000000000000004"/>
    <row r="45707" x14ac:dyDescent="0.55000000000000004"/>
    <row r="45708" x14ac:dyDescent="0.55000000000000004"/>
    <row r="45709" x14ac:dyDescent="0.55000000000000004"/>
    <row r="45710" x14ac:dyDescent="0.55000000000000004"/>
    <row r="45711" x14ac:dyDescent="0.55000000000000004"/>
    <row r="45712" x14ac:dyDescent="0.55000000000000004"/>
    <row r="45713" x14ac:dyDescent="0.55000000000000004"/>
    <row r="45714" x14ac:dyDescent="0.55000000000000004"/>
    <row r="45715" x14ac:dyDescent="0.55000000000000004"/>
    <row r="45716" x14ac:dyDescent="0.55000000000000004"/>
    <row r="45717" x14ac:dyDescent="0.55000000000000004"/>
    <row r="45718" x14ac:dyDescent="0.55000000000000004"/>
    <row r="45719" x14ac:dyDescent="0.55000000000000004"/>
    <row r="45720" x14ac:dyDescent="0.55000000000000004"/>
    <row r="45721" x14ac:dyDescent="0.55000000000000004"/>
    <row r="45722" x14ac:dyDescent="0.55000000000000004"/>
    <row r="45723" x14ac:dyDescent="0.55000000000000004"/>
    <row r="45724" x14ac:dyDescent="0.55000000000000004"/>
    <row r="45725" x14ac:dyDescent="0.55000000000000004"/>
    <row r="45726" x14ac:dyDescent="0.55000000000000004"/>
    <row r="45727" x14ac:dyDescent="0.55000000000000004"/>
    <row r="45728" x14ac:dyDescent="0.55000000000000004"/>
    <row r="45729" x14ac:dyDescent="0.55000000000000004"/>
    <row r="45730" x14ac:dyDescent="0.55000000000000004"/>
    <row r="45731" x14ac:dyDescent="0.55000000000000004"/>
    <row r="45732" x14ac:dyDescent="0.55000000000000004"/>
    <row r="45733" x14ac:dyDescent="0.55000000000000004"/>
    <row r="45734" x14ac:dyDescent="0.55000000000000004"/>
    <row r="45735" x14ac:dyDescent="0.55000000000000004"/>
    <row r="45736" x14ac:dyDescent="0.55000000000000004"/>
    <row r="45737" x14ac:dyDescent="0.55000000000000004"/>
    <row r="45738" x14ac:dyDescent="0.55000000000000004"/>
    <row r="45739" x14ac:dyDescent="0.55000000000000004"/>
    <row r="45740" x14ac:dyDescent="0.55000000000000004"/>
    <row r="45741" x14ac:dyDescent="0.55000000000000004"/>
    <row r="45742" x14ac:dyDescent="0.55000000000000004"/>
    <row r="45743" x14ac:dyDescent="0.55000000000000004"/>
    <row r="45744" x14ac:dyDescent="0.55000000000000004"/>
    <row r="45745" x14ac:dyDescent="0.55000000000000004"/>
    <row r="45746" x14ac:dyDescent="0.55000000000000004"/>
    <row r="45747" x14ac:dyDescent="0.55000000000000004"/>
    <row r="45748" x14ac:dyDescent="0.55000000000000004"/>
    <row r="45749" x14ac:dyDescent="0.55000000000000004"/>
    <row r="45750" x14ac:dyDescent="0.55000000000000004"/>
    <row r="45751" x14ac:dyDescent="0.55000000000000004"/>
    <row r="45752" x14ac:dyDescent="0.55000000000000004"/>
    <row r="45753" x14ac:dyDescent="0.55000000000000004"/>
    <row r="45754" x14ac:dyDescent="0.55000000000000004"/>
    <row r="45755" x14ac:dyDescent="0.55000000000000004"/>
    <row r="45756" x14ac:dyDescent="0.55000000000000004"/>
    <row r="45757" x14ac:dyDescent="0.55000000000000004"/>
    <row r="45758" x14ac:dyDescent="0.55000000000000004"/>
    <row r="45759" x14ac:dyDescent="0.55000000000000004"/>
    <row r="45760" x14ac:dyDescent="0.55000000000000004"/>
    <row r="45761" x14ac:dyDescent="0.55000000000000004"/>
    <row r="45762" x14ac:dyDescent="0.55000000000000004"/>
    <row r="45763" x14ac:dyDescent="0.55000000000000004"/>
    <row r="45764" x14ac:dyDescent="0.55000000000000004"/>
    <row r="45765" x14ac:dyDescent="0.55000000000000004"/>
    <row r="45766" x14ac:dyDescent="0.55000000000000004"/>
    <row r="45767" x14ac:dyDescent="0.55000000000000004"/>
    <row r="45768" x14ac:dyDescent="0.55000000000000004"/>
    <row r="45769" x14ac:dyDescent="0.55000000000000004"/>
    <row r="45770" x14ac:dyDescent="0.55000000000000004"/>
    <row r="45771" x14ac:dyDescent="0.55000000000000004"/>
    <row r="45772" x14ac:dyDescent="0.55000000000000004"/>
    <row r="45773" x14ac:dyDescent="0.55000000000000004"/>
    <row r="45774" x14ac:dyDescent="0.55000000000000004"/>
    <row r="45775" x14ac:dyDescent="0.55000000000000004"/>
    <row r="45776" x14ac:dyDescent="0.55000000000000004"/>
    <row r="45777" x14ac:dyDescent="0.55000000000000004"/>
    <row r="45778" x14ac:dyDescent="0.55000000000000004"/>
    <row r="45779" x14ac:dyDescent="0.55000000000000004"/>
    <row r="45780" x14ac:dyDescent="0.55000000000000004"/>
    <row r="45781" x14ac:dyDescent="0.55000000000000004"/>
    <row r="45782" x14ac:dyDescent="0.55000000000000004"/>
    <row r="45783" x14ac:dyDescent="0.55000000000000004"/>
    <row r="45784" x14ac:dyDescent="0.55000000000000004"/>
    <row r="45785" x14ac:dyDescent="0.55000000000000004"/>
    <row r="45786" x14ac:dyDescent="0.55000000000000004"/>
    <row r="45787" x14ac:dyDescent="0.55000000000000004"/>
    <row r="45788" x14ac:dyDescent="0.55000000000000004"/>
    <row r="45789" x14ac:dyDescent="0.55000000000000004"/>
    <row r="45790" x14ac:dyDescent="0.55000000000000004"/>
    <row r="45791" x14ac:dyDescent="0.55000000000000004"/>
    <row r="45792" x14ac:dyDescent="0.55000000000000004"/>
    <row r="45793" x14ac:dyDescent="0.55000000000000004"/>
    <row r="45794" x14ac:dyDescent="0.55000000000000004"/>
    <row r="45795" x14ac:dyDescent="0.55000000000000004"/>
    <row r="45796" x14ac:dyDescent="0.55000000000000004"/>
    <row r="45797" x14ac:dyDescent="0.55000000000000004"/>
    <row r="45798" x14ac:dyDescent="0.55000000000000004"/>
    <row r="45799" x14ac:dyDescent="0.55000000000000004"/>
    <row r="45800" x14ac:dyDescent="0.55000000000000004"/>
    <row r="45801" x14ac:dyDescent="0.55000000000000004"/>
    <row r="45802" x14ac:dyDescent="0.55000000000000004"/>
    <row r="45803" x14ac:dyDescent="0.55000000000000004"/>
    <row r="45804" x14ac:dyDescent="0.55000000000000004"/>
    <row r="45805" x14ac:dyDescent="0.55000000000000004"/>
    <row r="45806" x14ac:dyDescent="0.55000000000000004"/>
    <row r="45807" x14ac:dyDescent="0.55000000000000004"/>
    <row r="45808" x14ac:dyDescent="0.55000000000000004"/>
    <row r="45809" x14ac:dyDescent="0.55000000000000004"/>
    <row r="45810" x14ac:dyDescent="0.55000000000000004"/>
    <row r="45811" x14ac:dyDescent="0.55000000000000004"/>
    <row r="45812" x14ac:dyDescent="0.55000000000000004"/>
    <row r="45813" x14ac:dyDescent="0.55000000000000004"/>
    <row r="45814" x14ac:dyDescent="0.55000000000000004"/>
    <row r="45815" x14ac:dyDescent="0.55000000000000004"/>
    <row r="45816" x14ac:dyDescent="0.55000000000000004"/>
    <row r="45817" x14ac:dyDescent="0.55000000000000004"/>
    <row r="45818" x14ac:dyDescent="0.55000000000000004"/>
    <row r="45819" x14ac:dyDescent="0.55000000000000004"/>
    <row r="45820" x14ac:dyDescent="0.55000000000000004"/>
    <row r="45821" x14ac:dyDescent="0.55000000000000004"/>
    <row r="45822" x14ac:dyDescent="0.55000000000000004"/>
    <row r="45823" x14ac:dyDescent="0.55000000000000004"/>
    <row r="45824" x14ac:dyDescent="0.55000000000000004"/>
    <row r="45825" x14ac:dyDescent="0.55000000000000004"/>
    <row r="45826" x14ac:dyDescent="0.55000000000000004"/>
    <row r="45827" x14ac:dyDescent="0.55000000000000004"/>
    <row r="45828" x14ac:dyDescent="0.55000000000000004"/>
    <row r="45829" x14ac:dyDescent="0.55000000000000004"/>
    <row r="45830" x14ac:dyDescent="0.55000000000000004"/>
    <row r="45831" x14ac:dyDescent="0.55000000000000004"/>
    <row r="45832" x14ac:dyDescent="0.55000000000000004"/>
    <row r="45833" x14ac:dyDescent="0.55000000000000004"/>
    <row r="45834" x14ac:dyDescent="0.55000000000000004"/>
    <row r="45835" x14ac:dyDescent="0.55000000000000004"/>
    <row r="45836" x14ac:dyDescent="0.55000000000000004"/>
    <row r="45837" x14ac:dyDescent="0.55000000000000004"/>
    <row r="45838" x14ac:dyDescent="0.55000000000000004"/>
    <row r="45839" x14ac:dyDescent="0.55000000000000004"/>
    <row r="45840" x14ac:dyDescent="0.55000000000000004"/>
    <row r="45841" x14ac:dyDescent="0.55000000000000004"/>
    <row r="45842" x14ac:dyDescent="0.55000000000000004"/>
    <row r="45843" x14ac:dyDescent="0.55000000000000004"/>
    <row r="45844" x14ac:dyDescent="0.55000000000000004"/>
    <row r="45845" x14ac:dyDescent="0.55000000000000004"/>
    <row r="45846" x14ac:dyDescent="0.55000000000000004"/>
    <row r="45847" x14ac:dyDescent="0.55000000000000004"/>
    <row r="45848" x14ac:dyDescent="0.55000000000000004"/>
    <row r="45849" x14ac:dyDescent="0.55000000000000004"/>
    <row r="45850" x14ac:dyDescent="0.55000000000000004"/>
    <row r="45851" x14ac:dyDescent="0.55000000000000004"/>
    <row r="45852" x14ac:dyDescent="0.55000000000000004"/>
    <row r="45853" x14ac:dyDescent="0.55000000000000004"/>
    <row r="45854" x14ac:dyDescent="0.55000000000000004"/>
    <row r="45855" x14ac:dyDescent="0.55000000000000004"/>
    <row r="45856" x14ac:dyDescent="0.55000000000000004"/>
    <row r="45857" x14ac:dyDescent="0.55000000000000004"/>
    <row r="45858" x14ac:dyDescent="0.55000000000000004"/>
    <row r="45859" x14ac:dyDescent="0.55000000000000004"/>
    <row r="45860" x14ac:dyDescent="0.55000000000000004"/>
    <row r="45861" x14ac:dyDescent="0.55000000000000004"/>
    <row r="45862" x14ac:dyDescent="0.55000000000000004"/>
    <row r="45863" x14ac:dyDescent="0.55000000000000004"/>
    <row r="45864" x14ac:dyDescent="0.55000000000000004"/>
    <row r="45865" x14ac:dyDescent="0.55000000000000004"/>
    <row r="45866" x14ac:dyDescent="0.55000000000000004"/>
    <row r="45867" x14ac:dyDescent="0.55000000000000004"/>
    <row r="45868" x14ac:dyDescent="0.55000000000000004"/>
    <row r="45869" x14ac:dyDescent="0.55000000000000004"/>
    <row r="45870" x14ac:dyDescent="0.55000000000000004"/>
    <row r="45871" x14ac:dyDescent="0.55000000000000004"/>
    <row r="45872" x14ac:dyDescent="0.55000000000000004"/>
    <row r="45873" x14ac:dyDescent="0.55000000000000004"/>
    <row r="45874" x14ac:dyDescent="0.55000000000000004"/>
    <row r="45875" x14ac:dyDescent="0.55000000000000004"/>
    <row r="45876" x14ac:dyDescent="0.55000000000000004"/>
    <row r="45877" x14ac:dyDescent="0.55000000000000004"/>
    <row r="45878" x14ac:dyDescent="0.55000000000000004"/>
    <row r="45879" x14ac:dyDescent="0.55000000000000004"/>
    <row r="45880" x14ac:dyDescent="0.55000000000000004"/>
    <row r="45881" x14ac:dyDescent="0.55000000000000004"/>
    <row r="45882" x14ac:dyDescent="0.55000000000000004"/>
    <row r="45883" x14ac:dyDescent="0.55000000000000004"/>
    <row r="45884" x14ac:dyDescent="0.55000000000000004"/>
    <row r="45885" x14ac:dyDescent="0.55000000000000004"/>
    <row r="45886" x14ac:dyDescent="0.55000000000000004"/>
    <row r="45887" x14ac:dyDescent="0.55000000000000004"/>
    <row r="45888" x14ac:dyDescent="0.55000000000000004"/>
    <row r="45889" x14ac:dyDescent="0.55000000000000004"/>
    <row r="45890" x14ac:dyDescent="0.55000000000000004"/>
    <row r="45891" x14ac:dyDescent="0.55000000000000004"/>
    <row r="45892" x14ac:dyDescent="0.55000000000000004"/>
    <row r="45893" x14ac:dyDescent="0.55000000000000004"/>
    <row r="45894" x14ac:dyDescent="0.55000000000000004"/>
    <row r="45895" x14ac:dyDescent="0.55000000000000004"/>
    <row r="45896" x14ac:dyDescent="0.55000000000000004"/>
    <row r="45897" x14ac:dyDescent="0.55000000000000004"/>
    <row r="45898" x14ac:dyDescent="0.55000000000000004"/>
    <row r="45899" x14ac:dyDescent="0.55000000000000004"/>
    <row r="45900" x14ac:dyDescent="0.55000000000000004"/>
    <row r="45901" x14ac:dyDescent="0.55000000000000004"/>
    <row r="45902" x14ac:dyDescent="0.55000000000000004"/>
    <row r="45903" x14ac:dyDescent="0.55000000000000004"/>
    <row r="45904" x14ac:dyDescent="0.55000000000000004"/>
    <row r="45905" x14ac:dyDescent="0.55000000000000004"/>
    <row r="45906" x14ac:dyDescent="0.55000000000000004"/>
    <row r="45907" x14ac:dyDescent="0.55000000000000004"/>
    <row r="45908" x14ac:dyDescent="0.55000000000000004"/>
    <row r="45909" x14ac:dyDescent="0.55000000000000004"/>
    <row r="45910" x14ac:dyDescent="0.55000000000000004"/>
    <row r="45911" x14ac:dyDescent="0.55000000000000004"/>
    <row r="45912" x14ac:dyDescent="0.55000000000000004"/>
    <row r="45913" x14ac:dyDescent="0.55000000000000004"/>
    <row r="45914" x14ac:dyDescent="0.55000000000000004"/>
    <row r="45915" x14ac:dyDescent="0.55000000000000004"/>
    <row r="45916" x14ac:dyDescent="0.55000000000000004"/>
    <row r="45917" x14ac:dyDescent="0.55000000000000004"/>
    <row r="45918" x14ac:dyDescent="0.55000000000000004"/>
    <row r="45919" x14ac:dyDescent="0.55000000000000004"/>
    <row r="45920" x14ac:dyDescent="0.55000000000000004"/>
    <row r="45921" x14ac:dyDescent="0.55000000000000004"/>
    <row r="45922" x14ac:dyDescent="0.55000000000000004"/>
    <row r="45923" x14ac:dyDescent="0.55000000000000004"/>
    <row r="45924" x14ac:dyDescent="0.55000000000000004"/>
    <row r="45925" x14ac:dyDescent="0.55000000000000004"/>
    <row r="45926" x14ac:dyDescent="0.55000000000000004"/>
    <row r="45927" x14ac:dyDescent="0.55000000000000004"/>
    <row r="45928" x14ac:dyDescent="0.55000000000000004"/>
    <row r="45929" x14ac:dyDescent="0.55000000000000004"/>
    <row r="45930" x14ac:dyDescent="0.55000000000000004"/>
    <row r="45931" x14ac:dyDescent="0.55000000000000004"/>
    <row r="45932" x14ac:dyDescent="0.55000000000000004"/>
    <row r="45933" x14ac:dyDescent="0.55000000000000004"/>
    <row r="45934" x14ac:dyDescent="0.55000000000000004"/>
    <row r="45935" x14ac:dyDescent="0.55000000000000004"/>
    <row r="45936" x14ac:dyDescent="0.55000000000000004"/>
    <row r="45937" x14ac:dyDescent="0.55000000000000004"/>
    <row r="45938" x14ac:dyDescent="0.55000000000000004"/>
    <row r="45939" x14ac:dyDescent="0.55000000000000004"/>
    <row r="45940" x14ac:dyDescent="0.55000000000000004"/>
    <row r="45941" x14ac:dyDescent="0.55000000000000004"/>
    <row r="45942" x14ac:dyDescent="0.55000000000000004"/>
    <row r="45943" x14ac:dyDescent="0.55000000000000004"/>
    <row r="45944" x14ac:dyDescent="0.55000000000000004"/>
    <row r="45945" x14ac:dyDescent="0.55000000000000004"/>
    <row r="45946" x14ac:dyDescent="0.55000000000000004"/>
    <row r="45947" x14ac:dyDescent="0.55000000000000004"/>
    <row r="45948" x14ac:dyDescent="0.55000000000000004"/>
    <row r="45949" x14ac:dyDescent="0.55000000000000004"/>
    <row r="45950" x14ac:dyDescent="0.55000000000000004"/>
    <row r="45951" x14ac:dyDescent="0.55000000000000004"/>
    <row r="45952" x14ac:dyDescent="0.55000000000000004"/>
    <row r="45953" x14ac:dyDescent="0.55000000000000004"/>
    <row r="45954" x14ac:dyDescent="0.55000000000000004"/>
    <row r="45955" x14ac:dyDescent="0.55000000000000004"/>
    <row r="45956" x14ac:dyDescent="0.55000000000000004"/>
    <row r="45957" x14ac:dyDescent="0.55000000000000004"/>
    <row r="45958" x14ac:dyDescent="0.55000000000000004"/>
    <row r="45959" x14ac:dyDescent="0.55000000000000004"/>
    <row r="45960" x14ac:dyDescent="0.55000000000000004"/>
    <row r="45961" x14ac:dyDescent="0.55000000000000004"/>
    <row r="45962" x14ac:dyDescent="0.55000000000000004"/>
    <row r="45963" x14ac:dyDescent="0.55000000000000004"/>
    <row r="45964" x14ac:dyDescent="0.55000000000000004"/>
    <row r="45965" x14ac:dyDescent="0.55000000000000004"/>
    <row r="45966" x14ac:dyDescent="0.55000000000000004"/>
    <row r="45967" x14ac:dyDescent="0.55000000000000004"/>
    <row r="45968" x14ac:dyDescent="0.55000000000000004"/>
    <row r="45969" x14ac:dyDescent="0.55000000000000004"/>
    <row r="45970" x14ac:dyDescent="0.55000000000000004"/>
    <row r="45971" x14ac:dyDescent="0.55000000000000004"/>
    <row r="45972" x14ac:dyDescent="0.55000000000000004"/>
    <row r="45973" x14ac:dyDescent="0.55000000000000004"/>
    <row r="45974" x14ac:dyDescent="0.55000000000000004"/>
    <row r="45975" x14ac:dyDescent="0.55000000000000004"/>
    <row r="45976" x14ac:dyDescent="0.55000000000000004"/>
    <row r="45977" x14ac:dyDescent="0.55000000000000004"/>
    <row r="45978" x14ac:dyDescent="0.55000000000000004"/>
    <row r="45979" x14ac:dyDescent="0.55000000000000004"/>
    <row r="45980" x14ac:dyDescent="0.55000000000000004"/>
    <row r="45981" x14ac:dyDescent="0.55000000000000004"/>
    <row r="45982" x14ac:dyDescent="0.55000000000000004"/>
    <row r="45983" x14ac:dyDescent="0.55000000000000004"/>
    <row r="45984" x14ac:dyDescent="0.55000000000000004"/>
    <row r="45985" x14ac:dyDescent="0.55000000000000004"/>
    <row r="45986" x14ac:dyDescent="0.55000000000000004"/>
    <row r="45987" x14ac:dyDescent="0.55000000000000004"/>
    <row r="45988" x14ac:dyDescent="0.55000000000000004"/>
    <row r="45989" x14ac:dyDescent="0.55000000000000004"/>
    <row r="45990" x14ac:dyDescent="0.55000000000000004"/>
    <row r="45991" x14ac:dyDescent="0.55000000000000004"/>
    <row r="45992" x14ac:dyDescent="0.55000000000000004"/>
    <row r="45993" x14ac:dyDescent="0.55000000000000004"/>
    <row r="45994" x14ac:dyDescent="0.55000000000000004"/>
    <row r="45995" x14ac:dyDescent="0.55000000000000004"/>
    <row r="45996" x14ac:dyDescent="0.55000000000000004"/>
    <row r="45997" x14ac:dyDescent="0.55000000000000004"/>
    <row r="45998" x14ac:dyDescent="0.55000000000000004"/>
    <row r="45999" x14ac:dyDescent="0.55000000000000004"/>
    <row r="46000" x14ac:dyDescent="0.55000000000000004"/>
    <row r="46001" x14ac:dyDescent="0.55000000000000004"/>
    <row r="46002" x14ac:dyDescent="0.55000000000000004"/>
    <row r="46003" x14ac:dyDescent="0.55000000000000004"/>
    <row r="46004" x14ac:dyDescent="0.55000000000000004"/>
    <row r="46005" x14ac:dyDescent="0.55000000000000004"/>
    <row r="46006" x14ac:dyDescent="0.55000000000000004"/>
    <row r="46007" x14ac:dyDescent="0.55000000000000004"/>
    <row r="46008" x14ac:dyDescent="0.55000000000000004"/>
    <row r="46009" x14ac:dyDescent="0.55000000000000004"/>
    <row r="46010" x14ac:dyDescent="0.55000000000000004"/>
    <row r="46011" x14ac:dyDescent="0.55000000000000004"/>
    <row r="46012" x14ac:dyDescent="0.55000000000000004"/>
    <row r="46013" x14ac:dyDescent="0.55000000000000004"/>
    <row r="46014" x14ac:dyDescent="0.55000000000000004"/>
    <row r="46015" x14ac:dyDescent="0.55000000000000004"/>
    <row r="46016" x14ac:dyDescent="0.55000000000000004"/>
    <row r="46017" x14ac:dyDescent="0.55000000000000004"/>
    <row r="46018" x14ac:dyDescent="0.55000000000000004"/>
    <row r="46019" x14ac:dyDescent="0.55000000000000004"/>
    <row r="46020" x14ac:dyDescent="0.55000000000000004"/>
    <row r="46021" x14ac:dyDescent="0.55000000000000004"/>
    <row r="46022" x14ac:dyDescent="0.55000000000000004"/>
    <row r="46023" x14ac:dyDescent="0.55000000000000004"/>
    <row r="46024" x14ac:dyDescent="0.55000000000000004"/>
    <row r="46025" x14ac:dyDescent="0.55000000000000004"/>
    <row r="46026" x14ac:dyDescent="0.55000000000000004"/>
    <row r="46027" x14ac:dyDescent="0.55000000000000004"/>
    <row r="46028" x14ac:dyDescent="0.55000000000000004"/>
    <row r="46029" x14ac:dyDescent="0.55000000000000004"/>
    <row r="46030" x14ac:dyDescent="0.55000000000000004"/>
    <row r="46031" x14ac:dyDescent="0.55000000000000004"/>
    <row r="46032" x14ac:dyDescent="0.55000000000000004"/>
    <row r="46033" x14ac:dyDescent="0.55000000000000004"/>
    <row r="46034" x14ac:dyDescent="0.55000000000000004"/>
    <row r="46035" x14ac:dyDescent="0.55000000000000004"/>
    <row r="46036" x14ac:dyDescent="0.55000000000000004"/>
    <row r="46037" x14ac:dyDescent="0.55000000000000004"/>
    <row r="46038" x14ac:dyDescent="0.55000000000000004"/>
    <row r="46039" x14ac:dyDescent="0.55000000000000004"/>
    <row r="46040" x14ac:dyDescent="0.55000000000000004"/>
    <row r="46041" x14ac:dyDescent="0.55000000000000004"/>
    <row r="46042" x14ac:dyDescent="0.55000000000000004"/>
    <row r="46043" x14ac:dyDescent="0.55000000000000004"/>
    <row r="46044" x14ac:dyDescent="0.55000000000000004"/>
    <row r="46045" x14ac:dyDescent="0.55000000000000004"/>
    <row r="46046" x14ac:dyDescent="0.55000000000000004"/>
    <row r="46047" x14ac:dyDescent="0.55000000000000004"/>
    <row r="46048" x14ac:dyDescent="0.55000000000000004"/>
    <row r="46049" x14ac:dyDescent="0.55000000000000004"/>
    <row r="46050" x14ac:dyDescent="0.55000000000000004"/>
    <row r="46051" x14ac:dyDescent="0.55000000000000004"/>
    <row r="46052" x14ac:dyDescent="0.55000000000000004"/>
    <row r="46053" x14ac:dyDescent="0.55000000000000004"/>
    <row r="46054" x14ac:dyDescent="0.55000000000000004"/>
    <row r="46055" x14ac:dyDescent="0.55000000000000004"/>
    <row r="46056" x14ac:dyDescent="0.55000000000000004"/>
    <row r="46057" x14ac:dyDescent="0.55000000000000004"/>
    <row r="46058" x14ac:dyDescent="0.55000000000000004"/>
    <row r="46059" x14ac:dyDescent="0.55000000000000004"/>
    <row r="46060" x14ac:dyDescent="0.55000000000000004"/>
    <row r="46061" x14ac:dyDescent="0.55000000000000004"/>
    <row r="46062" x14ac:dyDescent="0.55000000000000004"/>
    <row r="46063" x14ac:dyDescent="0.55000000000000004"/>
    <row r="46064" x14ac:dyDescent="0.55000000000000004"/>
    <row r="46065" x14ac:dyDescent="0.55000000000000004"/>
    <row r="46066" x14ac:dyDescent="0.55000000000000004"/>
    <row r="46067" x14ac:dyDescent="0.55000000000000004"/>
    <row r="46068" x14ac:dyDescent="0.55000000000000004"/>
    <row r="46069" x14ac:dyDescent="0.55000000000000004"/>
    <row r="46070" x14ac:dyDescent="0.55000000000000004"/>
    <row r="46071" x14ac:dyDescent="0.55000000000000004"/>
    <row r="46072" x14ac:dyDescent="0.55000000000000004"/>
    <row r="46073" x14ac:dyDescent="0.55000000000000004"/>
    <row r="46074" x14ac:dyDescent="0.55000000000000004"/>
    <row r="46075" x14ac:dyDescent="0.55000000000000004"/>
    <row r="46076" x14ac:dyDescent="0.55000000000000004"/>
    <row r="46077" x14ac:dyDescent="0.55000000000000004"/>
    <row r="46078" x14ac:dyDescent="0.55000000000000004"/>
    <row r="46079" x14ac:dyDescent="0.55000000000000004"/>
    <row r="46080" x14ac:dyDescent="0.55000000000000004"/>
    <row r="46081" x14ac:dyDescent="0.55000000000000004"/>
    <row r="46082" x14ac:dyDescent="0.55000000000000004"/>
    <row r="46083" x14ac:dyDescent="0.55000000000000004"/>
    <row r="46084" x14ac:dyDescent="0.55000000000000004"/>
    <row r="46085" x14ac:dyDescent="0.55000000000000004"/>
    <row r="46086" x14ac:dyDescent="0.55000000000000004"/>
    <row r="46087" x14ac:dyDescent="0.55000000000000004"/>
    <row r="46088" x14ac:dyDescent="0.55000000000000004"/>
    <row r="46089" x14ac:dyDescent="0.55000000000000004"/>
    <row r="46090" x14ac:dyDescent="0.55000000000000004"/>
    <row r="46091" x14ac:dyDescent="0.55000000000000004"/>
    <row r="46092" x14ac:dyDescent="0.55000000000000004"/>
    <row r="46093" x14ac:dyDescent="0.55000000000000004"/>
    <row r="46094" x14ac:dyDescent="0.55000000000000004"/>
    <row r="46095" x14ac:dyDescent="0.55000000000000004"/>
    <row r="46096" x14ac:dyDescent="0.55000000000000004"/>
    <row r="46097" x14ac:dyDescent="0.55000000000000004"/>
    <row r="46098" x14ac:dyDescent="0.55000000000000004"/>
    <row r="46099" x14ac:dyDescent="0.55000000000000004"/>
    <row r="46100" x14ac:dyDescent="0.55000000000000004"/>
    <row r="46101" x14ac:dyDescent="0.55000000000000004"/>
    <row r="46102" x14ac:dyDescent="0.55000000000000004"/>
    <row r="46103" x14ac:dyDescent="0.55000000000000004"/>
    <row r="46104" x14ac:dyDescent="0.55000000000000004"/>
    <row r="46105" x14ac:dyDescent="0.55000000000000004"/>
    <row r="46106" x14ac:dyDescent="0.55000000000000004"/>
    <row r="46107" x14ac:dyDescent="0.55000000000000004"/>
    <row r="46108" x14ac:dyDescent="0.55000000000000004"/>
    <row r="46109" x14ac:dyDescent="0.55000000000000004"/>
    <row r="46110" x14ac:dyDescent="0.55000000000000004"/>
    <row r="46111" x14ac:dyDescent="0.55000000000000004"/>
    <row r="46112" x14ac:dyDescent="0.55000000000000004"/>
    <row r="46113" x14ac:dyDescent="0.55000000000000004"/>
    <row r="46114" x14ac:dyDescent="0.55000000000000004"/>
    <row r="46115" x14ac:dyDescent="0.55000000000000004"/>
    <row r="46116" x14ac:dyDescent="0.55000000000000004"/>
    <row r="46117" x14ac:dyDescent="0.55000000000000004"/>
    <row r="46118" x14ac:dyDescent="0.55000000000000004"/>
    <row r="46119" x14ac:dyDescent="0.55000000000000004"/>
    <row r="46120" x14ac:dyDescent="0.55000000000000004"/>
    <row r="46121" x14ac:dyDescent="0.55000000000000004"/>
    <row r="46122" x14ac:dyDescent="0.55000000000000004"/>
    <row r="46123" x14ac:dyDescent="0.55000000000000004"/>
    <row r="46124" x14ac:dyDescent="0.55000000000000004"/>
    <row r="46125" x14ac:dyDescent="0.55000000000000004"/>
    <row r="46126" x14ac:dyDescent="0.55000000000000004"/>
    <row r="46127" x14ac:dyDescent="0.55000000000000004"/>
    <row r="46128" x14ac:dyDescent="0.55000000000000004"/>
    <row r="46129" x14ac:dyDescent="0.55000000000000004"/>
    <row r="46130" x14ac:dyDescent="0.55000000000000004"/>
    <row r="46131" x14ac:dyDescent="0.55000000000000004"/>
    <row r="46132" x14ac:dyDescent="0.55000000000000004"/>
    <row r="46133" x14ac:dyDescent="0.55000000000000004"/>
    <row r="46134" x14ac:dyDescent="0.55000000000000004"/>
    <row r="46135" x14ac:dyDescent="0.55000000000000004"/>
    <row r="46136" x14ac:dyDescent="0.55000000000000004"/>
    <row r="46137" x14ac:dyDescent="0.55000000000000004"/>
    <row r="46138" x14ac:dyDescent="0.55000000000000004"/>
    <row r="46139" x14ac:dyDescent="0.55000000000000004"/>
    <row r="46140" x14ac:dyDescent="0.55000000000000004"/>
    <row r="46141" x14ac:dyDescent="0.55000000000000004"/>
    <row r="46142" x14ac:dyDescent="0.55000000000000004"/>
    <row r="46143" x14ac:dyDescent="0.55000000000000004"/>
    <row r="46144" x14ac:dyDescent="0.55000000000000004"/>
    <row r="46145" x14ac:dyDescent="0.55000000000000004"/>
    <row r="46146" x14ac:dyDescent="0.55000000000000004"/>
    <row r="46147" x14ac:dyDescent="0.55000000000000004"/>
    <row r="46148" x14ac:dyDescent="0.55000000000000004"/>
    <row r="46149" x14ac:dyDescent="0.55000000000000004"/>
    <row r="46150" x14ac:dyDescent="0.55000000000000004"/>
    <row r="46151" x14ac:dyDescent="0.55000000000000004"/>
    <row r="46152" x14ac:dyDescent="0.55000000000000004"/>
    <row r="46153" x14ac:dyDescent="0.55000000000000004"/>
    <row r="46154" x14ac:dyDescent="0.55000000000000004"/>
    <row r="46155" x14ac:dyDescent="0.55000000000000004"/>
    <row r="46156" x14ac:dyDescent="0.55000000000000004"/>
    <row r="46157" x14ac:dyDescent="0.55000000000000004"/>
    <row r="46158" x14ac:dyDescent="0.55000000000000004"/>
    <row r="46159" x14ac:dyDescent="0.55000000000000004"/>
    <row r="46160" x14ac:dyDescent="0.55000000000000004"/>
    <row r="46161" x14ac:dyDescent="0.55000000000000004"/>
    <row r="46162" x14ac:dyDescent="0.55000000000000004"/>
    <row r="46163" x14ac:dyDescent="0.55000000000000004"/>
    <row r="46164" x14ac:dyDescent="0.55000000000000004"/>
    <row r="46165" x14ac:dyDescent="0.55000000000000004"/>
    <row r="46166" x14ac:dyDescent="0.55000000000000004"/>
    <row r="46167" x14ac:dyDescent="0.55000000000000004"/>
    <row r="46168" x14ac:dyDescent="0.55000000000000004"/>
    <row r="46169" x14ac:dyDescent="0.55000000000000004"/>
    <row r="46170" x14ac:dyDescent="0.55000000000000004"/>
    <row r="46171" x14ac:dyDescent="0.55000000000000004"/>
    <row r="46172" x14ac:dyDescent="0.55000000000000004"/>
    <row r="46173" x14ac:dyDescent="0.55000000000000004"/>
    <row r="46174" x14ac:dyDescent="0.55000000000000004"/>
    <row r="46175" x14ac:dyDescent="0.55000000000000004"/>
    <row r="46176" x14ac:dyDescent="0.55000000000000004"/>
    <row r="46177" x14ac:dyDescent="0.55000000000000004"/>
    <row r="46178" x14ac:dyDescent="0.55000000000000004"/>
    <row r="46179" x14ac:dyDescent="0.55000000000000004"/>
    <row r="46180" x14ac:dyDescent="0.55000000000000004"/>
    <row r="46181" x14ac:dyDescent="0.55000000000000004"/>
    <row r="46182" x14ac:dyDescent="0.55000000000000004"/>
    <row r="46183" x14ac:dyDescent="0.55000000000000004"/>
    <row r="46184" x14ac:dyDescent="0.55000000000000004"/>
    <row r="46185" x14ac:dyDescent="0.55000000000000004"/>
    <row r="46186" x14ac:dyDescent="0.55000000000000004"/>
    <row r="46187" x14ac:dyDescent="0.55000000000000004"/>
    <row r="46188" x14ac:dyDescent="0.55000000000000004"/>
    <row r="46189" x14ac:dyDescent="0.55000000000000004"/>
    <row r="46190" x14ac:dyDescent="0.55000000000000004"/>
    <row r="46191" x14ac:dyDescent="0.55000000000000004"/>
    <row r="46192" x14ac:dyDescent="0.55000000000000004"/>
    <row r="46193" x14ac:dyDescent="0.55000000000000004"/>
    <row r="46194" x14ac:dyDescent="0.55000000000000004"/>
    <row r="46195" x14ac:dyDescent="0.55000000000000004"/>
    <row r="46196" x14ac:dyDescent="0.55000000000000004"/>
    <row r="46197" x14ac:dyDescent="0.55000000000000004"/>
    <row r="46198" x14ac:dyDescent="0.55000000000000004"/>
    <row r="46199" x14ac:dyDescent="0.55000000000000004"/>
    <row r="46200" x14ac:dyDescent="0.55000000000000004"/>
    <row r="46201" x14ac:dyDescent="0.55000000000000004"/>
    <row r="46202" x14ac:dyDescent="0.55000000000000004"/>
    <row r="46203" x14ac:dyDescent="0.55000000000000004"/>
    <row r="46204" x14ac:dyDescent="0.55000000000000004"/>
    <row r="46205" x14ac:dyDescent="0.55000000000000004"/>
    <row r="46206" x14ac:dyDescent="0.55000000000000004"/>
    <row r="46207" x14ac:dyDescent="0.55000000000000004"/>
    <row r="46208" x14ac:dyDescent="0.55000000000000004"/>
    <row r="46209" x14ac:dyDescent="0.55000000000000004"/>
    <row r="46210" x14ac:dyDescent="0.55000000000000004"/>
    <row r="46211" x14ac:dyDescent="0.55000000000000004"/>
    <row r="46212" x14ac:dyDescent="0.55000000000000004"/>
    <row r="46213" x14ac:dyDescent="0.55000000000000004"/>
    <row r="46214" x14ac:dyDescent="0.55000000000000004"/>
    <row r="46215" x14ac:dyDescent="0.55000000000000004"/>
    <row r="46216" x14ac:dyDescent="0.55000000000000004"/>
    <row r="46217" x14ac:dyDescent="0.55000000000000004"/>
    <row r="46218" x14ac:dyDescent="0.55000000000000004"/>
    <row r="46219" x14ac:dyDescent="0.55000000000000004"/>
    <row r="46220" x14ac:dyDescent="0.55000000000000004"/>
    <row r="46221" x14ac:dyDescent="0.55000000000000004"/>
    <row r="46222" x14ac:dyDescent="0.55000000000000004"/>
    <row r="46223" x14ac:dyDescent="0.55000000000000004"/>
    <row r="46224" x14ac:dyDescent="0.55000000000000004"/>
    <row r="46225" x14ac:dyDescent="0.55000000000000004"/>
    <row r="46226" x14ac:dyDescent="0.55000000000000004"/>
    <row r="46227" x14ac:dyDescent="0.55000000000000004"/>
    <row r="46228" x14ac:dyDescent="0.55000000000000004"/>
    <row r="46229" x14ac:dyDescent="0.55000000000000004"/>
    <row r="46230" x14ac:dyDescent="0.55000000000000004"/>
    <row r="46231" x14ac:dyDescent="0.55000000000000004"/>
    <row r="46232" x14ac:dyDescent="0.55000000000000004"/>
    <row r="46233" x14ac:dyDescent="0.55000000000000004"/>
    <row r="46234" x14ac:dyDescent="0.55000000000000004"/>
    <row r="46235" x14ac:dyDescent="0.55000000000000004"/>
    <row r="46236" x14ac:dyDescent="0.55000000000000004"/>
    <row r="46237" x14ac:dyDescent="0.55000000000000004"/>
    <row r="46238" x14ac:dyDescent="0.55000000000000004"/>
    <row r="46239" x14ac:dyDescent="0.55000000000000004"/>
    <row r="46240" x14ac:dyDescent="0.55000000000000004"/>
    <row r="46241" x14ac:dyDescent="0.55000000000000004"/>
    <row r="46242" x14ac:dyDescent="0.55000000000000004"/>
    <row r="46243" x14ac:dyDescent="0.55000000000000004"/>
    <row r="46244" x14ac:dyDescent="0.55000000000000004"/>
    <row r="46245" x14ac:dyDescent="0.55000000000000004"/>
    <row r="46246" x14ac:dyDescent="0.55000000000000004"/>
    <row r="46247" x14ac:dyDescent="0.55000000000000004"/>
    <row r="46248" x14ac:dyDescent="0.55000000000000004"/>
    <row r="46249" x14ac:dyDescent="0.55000000000000004"/>
    <row r="46250" x14ac:dyDescent="0.55000000000000004"/>
    <row r="46251" x14ac:dyDescent="0.55000000000000004"/>
    <row r="46252" x14ac:dyDescent="0.55000000000000004"/>
    <row r="46253" x14ac:dyDescent="0.55000000000000004"/>
    <row r="46254" x14ac:dyDescent="0.55000000000000004"/>
    <row r="46255" x14ac:dyDescent="0.55000000000000004"/>
    <row r="46256" x14ac:dyDescent="0.55000000000000004"/>
    <row r="46257" x14ac:dyDescent="0.55000000000000004"/>
    <row r="46258" x14ac:dyDescent="0.55000000000000004"/>
    <row r="46259" x14ac:dyDescent="0.55000000000000004"/>
    <row r="46260" x14ac:dyDescent="0.55000000000000004"/>
    <row r="46261" x14ac:dyDescent="0.55000000000000004"/>
    <row r="46262" x14ac:dyDescent="0.55000000000000004"/>
    <row r="46263" x14ac:dyDescent="0.55000000000000004"/>
    <row r="46264" x14ac:dyDescent="0.55000000000000004"/>
    <row r="46265" x14ac:dyDescent="0.55000000000000004"/>
    <row r="46266" x14ac:dyDescent="0.55000000000000004"/>
    <row r="46267" x14ac:dyDescent="0.55000000000000004"/>
    <row r="46268" x14ac:dyDescent="0.55000000000000004"/>
    <row r="46269" x14ac:dyDescent="0.55000000000000004"/>
    <row r="46270" x14ac:dyDescent="0.55000000000000004"/>
    <row r="46271" x14ac:dyDescent="0.55000000000000004"/>
    <row r="46272" x14ac:dyDescent="0.55000000000000004"/>
    <row r="46273" x14ac:dyDescent="0.55000000000000004"/>
    <row r="46274" x14ac:dyDescent="0.55000000000000004"/>
    <row r="46275" x14ac:dyDescent="0.55000000000000004"/>
    <row r="46276" x14ac:dyDescent="0.55000000000000004"/>
    <row r="46277" x14ac:dyDescent="0.55000000000000004"/>
    <row r="46278" x14ac:dyDescent="0.55000000000000004"/>
    <row r="46279" x14ac:dyDescent="0.55000000000000004"/>
    <row r="46280" x14ac:dyDescent="0.55000000000000004"/>
    <row r="46281" x14ac:dyDescent="0.55000000000000004"/>
    <row r="46282" x14ac:dyDescent="0.55000000000000004"/>
    <row r="46283" x14ac:dyDescent="0.55000000000000004"/>
    <row r="46284" x14ac:dyDescent="0.55000000000000004"/>
    <row r="46285" x14ac:dyDescent="0.55000000000000004"/>
    <row r="46286" x14ac:dyDescent="0.55000000000000004"/>
    <row r="46287" x14ac:dyDescent="0.55000000000000004"/>
    <row r="46288" x14ac:dyDescent="0.55000000000000004"/>
    <row r="46289" x14ac:dyDescent="0.55000000000000004"/>
    <row r="46290" x14ac:dyDescent="0.55000000000000004"/>
    <row r="46291" x14ac:dyDescent="0.55000000000000004"/>
    <row r="46292" x14ac:dyDescent="0.55000000000000004"/>
    <row r="46293" x14ac:dyDescent="0.55000000000000004"/>
    <row r="46294" x14ac:dyDescent="0.55000000000000004"/>
    <row r="46295" x14ac:dyDescent="0.55000000000000004"/>
    <row r="46296" x14ac:dyDescent="0.55000000000000004"/>
    <row r="46297" x14ac:dyDescent="0.55000000000000004"/>
    <row r="46298" x14ac:dyDescent="0.55000000000000004"/>
    <row r="46299" x14ac:dyDescent="0.55000000000000004"/>
    <row r="46300" x14ac:dyDescent="0.55000000000000004"/>
    <row r="46301" x14ac:dyDescent="0.55000000000000004"/>
    <row r="46302" x14ac:dyDescent="0.55000000000000004"/>
    <row r="46303" x14ac:dyDescent="0.55000000000000004"/>
    <row r="46304" x14ac:dyDescent="0.55000000000000004"/>
    <row r="46305" x14ac:dyDescent="0.55000000000000004"/>
    <row r="46306" x14ac:dyDescent="0.55000000000000004"/>
    <row r="46307" x14ac:dyDescent="0.55000000000000004"/>
    <row r="46308" x14ac:dyDescent="0.55000000000000004"/>
    <row r="46309" x14ac:dyDescent="0.55000000000000004"/>
    <row r="46310" x14ac:dyDescent="0.55000000000000004"/>
    <row r="46311" x14ac:dyDescent="0.55000000000000004"/>
    <row r="46312" x14ac:dyDescent="0.55000000000000004"/>
    <row r="46313" x14ac:dyDescent="0.55000000000000004"/>
    <row r="46314" x14ac:dyDescent="0.55000000000000004"/>
    <row r="46315" x14ac:dyDescent="0.55000000000000004"/>
    <row r="46316" x14ac:dyDescent="0.55000000000000004"/>
    <row r="46317" x14ac:dyDescent="0.55000000000000004"/>
    <row r="46318" x14ac:dyDescent="0.55000000000000004"/>
    <row r="46319" x14ac:dyDescent="0.55000000000000004"/>
    <row r="46320" x14ac:dyDescent="0.55000000000000004"/>
    <row r="46321" x14ac:dyDescent="0.55000000000000004"/>
    <row r="46322" x14ac:dyDescent="0.55000000000000004"/>
    <row r="46323" x14ac:dyDescent="0.55000000000000004"/>
    <row r="46324" x14ac:dyDescent="0.55000000000000004"/>
    <row r="46325" x14ac:dyDescent="0.55000000000000004"/>
    <row r="46326" x14ac:dyDescent="0.55000000000000004"/>
    <row r="46327" x14ac:dyDescent="0.55000000000000004"/>
    <row r="46328" x14ac:dyDescent="0.55000000000000004"/>
    <row r="46329" x14ac:dyDescent="0.55000000000000004"/>
    <row r="46330" x14ac:dyDescent="0.55000000000000004"/>
    <row r="46331" x14ac:dyDescent="0.55000000000000004"/>
    <row r="46332" x14ac:dyDescent="0.55000000000000004"/>
    <row r="46333" x14ac:dyDescent="0.55000000000000004"/>
    <row r="46334" x14ac:dyDescent="0.55000000000000004"/>
    <row r="46335" x14ac:dyDescent="0.55000000000000004"/>
    <row r="46336" x14ac:dyDescent="0.55000000000000004"/>
    <row r="46337" x14ac:dyDescent="0.55000000000000004"/>
    <row r="46338" x14ac:dyDescent="0.55000000000000004"/>
    <row r="46339" x14ac:dyDescent="0.55000000000000004"/>
    <row r="46340" x14ac:dyDescent="0.55000000000000004"/>
    <row r="46341" x14ac:dyDescent="0.55000000000000004"/>
    <row r="46342" x14ac:dyDescent="0.55000000000000004"/>
    <row r="46343" x14ac:dyDescent="0.55000000000000004"/>
    <row r="46344" x14ac:dyDescent="0.55000000000000004"/>
    <row r="46345" x14ac:dyDescent="0.55000000000000004"/>
    <row r="46346" x14ac:dyDescent="0.55000000000000004"/>
    <row r="46347" x14ac:dyDescent="0.55000000000000004"/>
    <row r="46348" x14ac:dyDescent="0.55000000000000004"/>
    <row r="46349" x14ac:dyDescent="0.55000000000000004"/>
    <row r="46350" x14ac:dyDescent="0.55000000000000004"/>
    <row r="46351" x14ac:dyDescent="0.55000000000000004"/>
    <row r="46352" x14ac:dyDescent="0.55000000000000004"/>
    <row r="46353" x14ac:dyDescent="0.55000000000000004"/>
    <row r="46354" x14ac:dyDescent="0.55000000000000004"/>
    <row r="46355" x14ac:dyDescent="0.55000000000000004"/>
    <row r="46356" x14ac:dyDescent="0.55000000000000004"/>
    <row r="46357" x14ac:dyDescent="0.55000000000000004"/>
    <row r="46358" x14ac:dyDescent="0.55000000000000004"/>
    <row r="46359" x14ac:dyDescent="0.55000000000000004"/>
    <row r="46360" x14ac:dyDescent="0.55000000000000004"/>
    <row r="46361" x14ac:dyDescent="0.55000000000000004"/>
    <row r="46362" x14ac:dyDescent="0.55000000000000004"/>
    <row r="46363" x14ac:dyDescent="0.55000000000000004"/>
    <row r="46364" x14ac:dyDescent="0.55000000000000004"/>
    <row r="46365" x14ac:dyDescent="0.55000000000000004"/>
    <row r="46366" x14ac:dyDescent="0.55000000000000004"/>
    <row r="46367" x14ac:dyDescent="0.55000000000000004"/>
    <row r="46368" x14ac:dyDescent="0.55000000000000004"/>
    <row r="46369" x14ac:dyDescent="0.55000000000000004"/>
    <row r="46370" x14ac:dyDescent="0.55000000000000004"/>
    <row r="46371" x14ac:dyDescent="0.55000000000000004"/>
    <row r="46372" x14ac:dyDescent="0.55000000000000004"/>
    <row r="46373" x14ac:dyDescent="0.55000000000000004"/>
    <row r="46374" x14ac:dyDescent="0.55000000000000004"/>
    <row r="46375" x14ac:dyDescent="0.55000000000000004"/>
    <row r="46376" x14ac:dyDescent="0.55000000000000004"/>
    <row r="46377" x14ac:dyDescent="0.55000000000000004"/>
    <row r="46378" x14ac:dyDescent="0.55000000000000004"/>
    <row r="46379" x14ac:dyDescent="0.55000000000000004"/>
    <row r="46380" x14ac:dyDescent="0.55000000000000004"/>
    <row r="46381" x14ac:dyDescent="0.55000000000000004"/>
    <row r="46382" x14ac:dyDescent="0.55000000000000004"/>
    <row r="46383" x14ac:dyDescent="0.55000000000000004"/>
    <row r="46384" x14ac:dyDescent="0.55000000000000004"/>
    <row r="46385" x14ac:dyDescent="0.55000000000000004"/>
    <row r="46386" x14ac:dyDescent="0.55000000000000004"/>
    <row r="46387" x14ac:dyDescent="0.55000000000000004"/>
    <row r="46388" x14ac:dyDescent="0.55000000000000004"/>
    <row r="46389" x14ac:dyDescent="0.55000000000000004"/>
    <row r="46390" x14ac:dyDescent="0.55000000000000004"/>
    <row r="46391" x14ac:dyDescent="0.55000000000000004"/>
    <row r="46392" x14ac:dyDescent="0.55000000000000004"/>
    <row r="46393" x14ac:dyDescent="0.55000000000000004"/>
    <row r="46394" x14ac:dyDescent="0.55000000000000004"/>
    <row r="46395" x14ac:dyDescent="0.55000000000000004"/>
    <row r="46396" x14ac:dyDescent="0.55000000000000004"/>
    <row r="46397" x14ac:dyDescent="0.55000000000000004"/>
    <row r="46398" x14ac:dyDescent="0.55000000000000004"/>
    <row r="46399" x14ac:dyDescent="0.55000000000000004"/>
    <row r="46400" x14ac:dyDescent="0.55000000000000004"/>
    <row r="46401" x14ac:dyDescent="0.55000000000000004"/>
    <row r="46402" x14ac:dyDescent="0.55000000000000004"/>
    <row r="46403" x14ac:dyDescent="0.55000000000000004"/>
    <row r="46404" x14ac:dyDescent="0.55000000000000004"/>
    <row r="46405" x14ac:dyDescent="0.55000000000000004"/>
    <row r="46406" x14ac:dyDescent="0.55000000000000004"/>
    <row r="46407" x14ac:dyDescent="0.55000000000000004"/>
    <row r="46408" x14ac:dyDescent="0.55000000000000004"/>
    <row r="46409" x14ac:dyDescent="0.55000000000000004"/>
    <row r="46410" x14ac:dyDescent="0.55000000000000004"/>
    <row r="46411" x14ac:dyDescent="0.55000000000000004"/>
    <row r="46412" x14ac:dyDescent="0.55000000000000004"/>
    <row r="46413" x14ac:dyDescent="0.55000000000000004"/>
    <row r="46414" x14ac:dyDescent="0.55000000000000004"/>
    <row r="46415" x14ac:dyDescent="0.55000000000000004"/>
    <row r="46416" x14ac:dyDescent="0.55000000000000004"/>
    <row r="46417" x14ac:dyDescent="0.55000000000000004"/>
    <row r="46418" x14ac:dyDescent="0.55000000000000004"/>
    <row r="46419" x14ac:dyDescent="0.55000000000000004"/>
    <row r="46420" x14ac:dyDescent="0.55000000000000004"/>
    <row r="46421" x14ac:dyDescent="0.55000000000000004"/>
    <row r="46422" x14ac:dyDescent="0.55000000000000004"/>
    <row r="46423" x14ac:dyDescent="0.55000000000000004"/>
    <row r="46424" x14ac:dyDescent="0.55000000000000004"/>
    <row r="46425" x14ac:dyDescent="0.55000000000000004"/>
    <row r="46426" x14ac:dyDescent="0.55000000000000004"/>
    <row r="46427" x14ac:dyDescent="0.55000000000000004"/>
    <row r="46428" x14ac:dyDescent="0.55000000000000004"/>
    <row r="46429" x14ac:dyDescent="0.55000000000000004"/>
    <row r="46430" x14ac:dyDescent="0.55000000000000004"/>
    <row r="46431" x14ac:dyDescent="0.55000000000000004"/>
    <row r="46432" x14ac:dyDescent="0.55000000000000004"/>
    <row r="46433" x14ac:dyDescent="0.55000000000000004"/>
    <row r="46434" x14ac:dyDescent="0.55000000000000004"/>
    <row r="46435" x14ac:dyDescent="0.55000000000000004"/>
    <row r="46436" x14ac:dyDescent="0.55000000000000004"/>
    <row r="46437" x14ac:dyDescent="0.55000000000000004"/>
    <row r="46438" x14ac:dyDescent="0.55000000000000004"/>
    <row r="46439" x14ac:dyDescent="0.55000000000000004"/>
    <row r="46440" x14ac:dyDescent="0.55000000000000004"/>
    <row r="46441" x14ac:dyDescent="0.55000000000000004"/>
    <row r="46442" x14ac:dyDescent="0.55000000000000004"/>
    <row r="46443" x14ac:dyDescent="0.55000000000000004"/>
    <row r="46444" x14ac:dyDescent="0.55000000000000004"/>
    <row r="46445" x14ac:dyDescent="0.55000000000000004"/>
    <row r="46446" x14ac:dyDescent="0.55000000000000004"/>
    <row r="46447" x14ac:dyDescent="0.55000000000000004"/>
    <row r="46448" x14ac:dyDescent="0.55000000000000004"/>
    <row r="46449" x14ac:dyDescent="0.55000000000000004"/>
    <row r="46450" x14ac:dyDescent="0.55000000000000004"/>
    <row r="46451" x14ac:dyDescent="0.55000000000000004"/>
    <row r="46452" x14ac:dyDescent="0.55000000000000004"/>
    <row r="46453" x14ac:dyDescent="0.55000000000000004"/>
    <row r="46454" x14ac:dyDescent="0.55000000000000004"/>
    <row r="46455" x14ac:dyDescent="0.55000000000000004"/>
    <row r="46456" x14ac:dyDescent="0.55000000000000004"/>
    <row r="46457" x14ac:dyDescent="0.55000000000000004"/>
    <row r="46458" x14ac:dyDescent="0.55000000000000004"/>
    <row r="46459" x14ac:dyDescent="0.55000000000000004"/>
    <row r="46460" x14ac:dyDescent="0.55000000000000004"/>
    <row r="46461" x14ac:dyDescent="0.55000000000000004"/>
    <row r="46462" x14ac:dyDescent="0.55000000000000004"/>
    <row r="46463" x14ac:dyDescent="0.55000000000000004"/>
    <row r="46464" x14ac:dyDescent="0.55000000000000004"/>
    <row r="46465" x14ac:dyDescent="0.55000000000000004"/>
    <row r="46466" x14ac:dyDescent="0.55000000000000004"/>
    <row r="46467" x14ac:dyDescent="0.55000000000000004"/>
    <row r="46468" x14ac:dyDescent="0.55000000000000004"/>
    <row r="46469" x14ac:dyDescent="0.55000000000000004"/>
    <row r="46470" x14ac:dyDescent="0.55000000000000004"/>
    <row r="46471" x14ac:dyDescent="0.55000000000000004"/>
    <row r="46472" x14ac:dyDescent="0.55000000000000004"/>
    <row r="46473" x14ac:dyDescent="0.55000000000000004"/>
    <row r="46474" x14ac:dyDescent="0.55000000000000004"/>
    <row r="46475" x14ac:dyDescent="0.55000000000000004"/>
    <row r="46476" x14ac:dyDescent="0.55000000000000004"/>
    <row r="46477" x14ac:dyDescent="0.55000000000000004"/>
    <row r="46478" x14ac:dyDescent="0.55000000000000004"/>
    <row r="46479" x14ac:dyDescent="0.55000000000000004"/>
    <row r="46480" x14ac:dyDescent="0.55000000000000004"/>
    <row r="46481" x14ac:dyDescent="0.55000000000000004"/>
    <row r="46482" x14ac:dyDescent="0.55000000000000004"/>
    <row r="46483" x14ac:dyDescent="0.55000000000000004"/>
    <row r="46484" x14ac:dyDescent="0.55000000000000004"/>
    <row r="46485" x14ac:dyDescent="0.55000000000000004"/>
    <row r="46486" x14ac:dyDescent="0.55000000000000004"/>
    <row r="46487" x14ac:dyDescent="0.55000000000000004"/>
    <row r="46488" x14ac:dyDescent="0.55000000000000004"/>
    <row r="46489" x14ac:dyDescent="0.55000000000000004"/>
    <row r="46490" x14ac:dyDescent="0.55000000000000004"/>
    <row r="46491" x14ac:dyDescent="0.55000000000000004"/>
    <row r="46492" x14ac:dyDescent="0.55000000000000004"/>
    <row r="46493" x14ac:dyDescent="0.55000000000000004"/>
    <row r="46494" x14ac:dyDescent="0.55000000000000004"/>
    <row r="46495" x14ac:dyDescent="0.55000000000000004"/>
    <row r="46496" x14ac:dyDescent="0.55000000000000004"/>
    <row r="46497" x14ac:dyDescent="0.55000000000000004"/>
    <row r="46498" x14ac:dyDescent="0.55000000000000004"/>
    <row r="46499" x14ac:dyDescent="0.55000000000000004"/>
    <row r="46500" x14ac:dyDescent="0.55000000000000004"/>
    <row r="46501" x14ac:dyDescent="0.55000000000000004"/>
    <row r="46502" x14ac:dyDescent="0.55000000000000004"/>
    <row r="46503" x14ac:dyDescent="0.55000000000000004"/>
    <row r="46504" x14ac:dyDescent="0.55000000000000004"/>
    <row r="46505" x14ac:dyDescent="0.55000000000000004"/>
    <row r="46506" x14ac:dyDescent="0.55000000000000004"/>
    <row r="46507" x14ac:dyDescent="0.55000000000000004"/>
    <row r="46508" x14ac:dyDescent="0.55000000000000004"/>
    <row r="46509" x14ac:dyDescent="0.55000000000000004"/>
    <row r="46510" x14ac:dyDescent="0.55000000000000004"/>
    <row r="46511" x14ac:dyDescent="0.55000000000000004"/>
    <row r="46512" x14ac:dyDescent="0.55000000000000004"/>
    <row r="46513" x14ac:dyDescent="0.55000000000000004"/>
    <row r="46514" x14ac:dyDescent="0.55000000000000004"/>
    <row r="46515" x14ac:dyDescent="0.55000000000000004"/>
    <row r="46516" x14ac:dyDescent="0.55000000000000004"/>
    <row r="46517" x14ac:dyDescent="0.55000000000000004"/>
    <row r="46518" x14ac:dyDescent="0.55000000000000004"/>
    <row r="46519" x14ac:dyDescent="0.55000000000000004"/>
    <row r="46520" x14ac:dyDescent="0.55000000000000004"/>
    <row r="46521" x14ac:dyDescent="0.55000000000000004"/>
    <row r="46522" x14ac:dyDescent="0.55000000000000004"/>
    <row r="46523" x14ac:dyDescent="0.55000000000000004"/>
    <row r="46524" x14ac:dyDescent="0.55000000000000004"/>
    <row r="46525" x14ac:dyDescent="0.55000000000000004"/>
    <row r="46526" x14ac:dyDescent="0.55000000000000004"/>
    <row r="46527" x14ac:dyDescent="0.55000000000000004"/>
    <row r="46528" x14ac:dyDescent="0.55000000000000004"/>
    <row r="46529" x14ac:dyDescent="0.55000000000000004"/>
    <row r="46530" x14ac:dyDescent="0.55000000000000004"/>
    <row r="46531" x14ac:dyDescent="0.55000000000000004"/>
    <row r="46532" x14ac:dyDescent="0.55000000000000004"/>
    <row r="46533" x14ac:dyDescent="0.55000000000000004"/>
    <row r="46534" x14ac:dyDescent="0.55000000000000004"/>
    <row r="46535" x14ac:dyDescent="0.55000000000000004"/>
    <row r="46536" x14ac:dyDescent="0.55000000000000004"/>
    <row r="46537" x14ac:dyDescent="0.55000000000000004"/>
    <row r="46538" x14ac:dyDescent="0.55000000000000004"/>
    <row r="46539" x14ac:dyDescent="0.55000000000000004"/>
    <row r="46540" x14ac:dyDescent="0.55000000000000004"/>
    <row r="46541" x14ac:dyDescent="0.55000000000000004"/>
    <row r="46542" x14ac:dyDescent="0.55000000000000004"/>
    <row r="46543" x14ac:dyDescent="0.55000000000000004"/>
    <row r="46544" x14ac:dyDescent="0.55000000000000004"/>
    <row r="46545" x14ac:dyDescent="0.55000000000000004"/>
    <row r="46546" x14ac:dyDescent="0.55000000000000004"/>
    <row r="46547" x14ac:dyDescent="0.55000000000000004"/>
    <row r="46548" x14ac:dyDescent="0.55000000000000004"/>
    <row r="46549" x14ac:dyDescent="0.55000000000000004"/>
    <row r="46550" x14ac:dyDescent="0.55000000000000004"/>
    <row r="46551" x14ac:dyDescent="0.55000000000000004"/>
    <row r="46552" x14ac:dyDescent="0.55000000000000004"/>
    <row r="46553" x14ac:dyDescent="0.55000000000000004"/>
    <row r="46554" x14ac:dyDescent="0.55000000000000004"/>
    <row r="46555" x14ac:dyDescent="0.55000000000000004"/>
    <row r="46556" x14ac:dyDescent="0.55000000000000004"/>
    <row r="46557" x14ac:dyDescent="0.55000000000000004"/>
    <row r="46558" x14ac:dyDescent="0.55000000000000004"/>
    <row r="46559" x14ac:dyDescent="0.55000000000000004"/>
    <row r="46560" x14ac:dyDescent="0.55000000000000004"/>
    <row r="46561" x14ac:dyDescent="0.55000000000000004"/>
    <row r="46562" x14ac:dyDescent="0.55000000000000004"/>
    <row r="46563" x14ac:dyDescent="0.55000000000000004"/>
    <row r="46564" x14ac:dyDescent="0.55000000000000004"/>
    <row r="46565" x14ac:dyDescent="0.55000000000000004"/>
    <row r="46566" x14ac:dyDescent="0.55000000000000004"/>
    <row r="46567" x14ac:dyDescent="0.55000000000000004"/>
    <row r="46568" x14ac:dyDescent="0.55000000000000004"/>
    <row r="46569" x14ac:dyDescent="0.55000000000000004"/>
    <row r="46570" x14ac:dyDescent="0.55000000000000004"/>
    <row r="46571" x14ac:dyDescent="0.55000000000000004"/>
    <row r="46572" x14ac:dyDescent="0.55000000000000004"/>
    <row r="46573" x14ac:dyDescent="0.55000000000000004"/>
    <row r="46574" x14ac:dyDescent="0.55000000000000004"/>
    <row r="46575" x14ac:dyDescent="0.55000000000000004"/>
    <row r="46576" x14ac:dyDescent="0.55000000000000004"/>
    <row r="46577" x14ac:dyDescent="0.55000000000000004"/>
    <row r="46578" x14ac:dyDescent="0.55000000000000004"/>
    <row r="46579" x14ac:dyDescent="0.55000000000000004"/>
    <row r="46580" x14ac:dyDescent="0.55000000000000004"/>
    <row r="46581" x14ac:dyDescent="0.55000000000000004"/>
    <row r="46582" x14ac:dyDescent="0.55000000000000004"/>
    <row r="46583" x14ac:dyDescent="0.55000000000000004"/>
    <row r="46584" x14ac:dyDescent="0.55000000000000004"/>
    <row r="46585" x14ac:dyDescent="0.55000000000000004"/>
    <row r="46586" x14ac:dyDescent="0.55000000000000004"/>
    <row r="46587" x14ac:dyDescent="0.55000000000000004"/>
    <row r="46588" x14ac:dyDescent="0.55000000000000004"/>
    <row r="46589" x14ac:dyDescent="0.55000000000000004"/>
    <row r="46590" x14ac:dyDescent="0.55000000000000004"/>
    <row r="46591" x14ac:dyDescent="0.55000000000000004"/>
    <row r="46592" x14ac:dyDescent="0.55000000000000004"/>
    <row r="46593" x14ac:dyDescent="0.55000000000000004"/>
    <row r="46594" x14ac:dyDescent="0.55000000000000004"/>
    <row r="46595" x14ac:dyDescent="0.55000000000000004"/>
    <row r="46596" x14ac:dyDescent="0.55000000000000004"/>
    <row r="46597" x14ac:dyDescent="0.55000000000000004"/>
    <row r="46598" x14ac:dyDescent="0.55000000000000004"/>
    <row r="46599" x14ac:dyDescent="0.55000000000000004"/>
    <row r="46600" x14ac:dyDescent="0.55000000000000004"/>
    <row r="46601" x14ac:dyDescent="0.55000000000000004"/>
    <row r="46602" x14ac:dyDescent="0.55000000000000004"/>
    <row r="46603" x14ac:dyDescent="0.55000000000000004"/>
    <row r="46604" x14ac:dyDescent="0.55000000000000004"/>
    <row r="46605" x14ac:dyDescent="0.55000000000000004"/>
    <row r="46606" x14ac:dyDescent="0.55000000000000004"/>
    <row r="46607" x14ac:dyDescent="0.55000000000000004"/>
    <row r="46608" x14ac:dyDescent="0.55000000000000004"/>
    <row r="46609" x14ac:dyDescent="0.55000000000000004"/>
    <row r="46610" x14ac:dyDescent="0.55000000000000004"/>
    <row r="46611" x14ac:dyDescent="0.55000000000000004"/>
    <row r="46612" x14ac:dyDescent="0.55000000000000004"/>
    <row r="46613" x14ac:dyDescent="0.55000000000000004"/>
    <row r="46614" x14ac:dyDescent="0.55000000000000004"/>
    <row r="46615" x14ac:dyDescent="0.55000000000000004"/>
    <row r="46616" x14ac:dyDescent="0.55000000000000004"/>
    <row r="46617" x14ac:dyDescent="0.55000000000000004"/>
    <row r="46618" x14ac:dyDescent="0.55000000000000004"/>
    <row r="46619" x14ac:dyDescent="0.55000000000000004"/>
    <row r="46620" x14ac:dyDescent="0.55000000000000004"/>
    <row r="46621" x14ac:dyDescent="0.55000000000000004"/>
    <row r="46622" x14ac:dyDescent="0.55000000000000004"/>
    <row r="46623" x14ac:dyDescent="0.55000000000000004"/>
    <row r="46624" x14ac:dyDescent="0.55000000000000004"/>
    <row r="46625" x14ac:dyDescent="0.55000000000000004"/>
    <row r="46626" x14ac:dyDescent="0.55000000000000004"/>
    <row r="46627" x14ac:dyDescent="0.55000000000000004"/>
    <row r="46628" x14ac:dyDescent="0.55000000000000004"/>
    <row r="46629" x14ac:dyDescent="0.55000000000000004"/>
    <row r="46630" x14ac:dyDescent="0.55000000000000004"/>
    <row r="46631" x14ac:dyDescent="0.55000000000000004"/>
    <row r="46632" x14ac:dyDescent="0.55000000000000004"/>
    <row r="46633" x14ac:dyDescent="0.55000000000000004"/>
    <row r="46634" x14ac:dyDescent="0.55000000000000004"/>
    <row r="46635" x14ac:dyDescent="0.55000000000000004"/>
    <row r="46636" x14ac:dyDescent="0.55000000000000004"/>
    <row r="46637" x14ac:dyDescent="0.55000000000000004"/>
    <row r="46638" x14ac:dyDescent="0.55000000000000004"/>
    <row r="46639" x14ac:dyDescent="0.55000000000000004"/>
    <row r="46640" x14ac:dyDescent="0.55000000000000004"/>
    <row r="46641" x14ac:dyDescent="0.55000000000000004"/>
    <row r="46642" x14ac:dyDescent="0.55000000000000004"/>
    <row r="46643" x14ac:dyDescent="0.55000000000000004"/>
    <row r="46644" x14ac:dyDescent="0.55000000000000004"/>
    <row r="46645" x14ac:dyDescent="0.55000000000000004"/>
    <row r="46646" x14ac:dyDescent="0.55000000000000004"/>
    <row r="46647" x14ac:dyDescent="0.55000000000000004"/>
    <row r="46648" x14ac:dyDescent="0.55000000000000004"/>
    <row r="46649" x14ac:dyDescent="0.55000000000000004"/>
    <row r="46650" x14ac:dyDescent="0.55000000000000004"/>
    <row r="46651" x14ac:dyDescent="0.55000000000000004"/>
    <row r="46652" x14ac:dyDescent="0.55000000000000004"/>
    <row r="46653" x14ac:dyDescent="0.55000000000000004"/>
    <row r="46654" x14ac:dyDescent="0.55000000000000004"/>
    <row r="46655" x14ac:dyDescent="0.55000000000000004"/>
    <row r="46656" x14ac:dyDescent="0.55000000000000004"/>
    <row r="46657" x14ac:dyDescent="0.55000000000000004"/>
    <row r="46658" x14ac:dyDescent="0.55000000000000004"/>
    <row r="46659" x14ac:dyDescent="0.55000000000000004"/>
    <row r="46660" x14ac:dyDescent="0.55000000000000004"/>
    <row r="46661" x14ac:dyDescent="0.55000000000000004"/>
    <row r="46662" x14ac:dyDescent="0.55000000000000004"/>
    <row r="46663" x14ac:dyDescent="0.55000000000000004"/>
    <row r="46664" x14ac:dyDescent="0.55000000000000004"/>
    <row r="46665" x14ac:dyDescent="0.55000000000000004"/>
    <row r="46666" x14ac:dyDescent="0.55000000000000004"/>
    <row r="46667" x14ac:dyDescent="0.55000000000000004"/>
    <row r="46668" x14ac:dyDescent="0.55000000000000004"/>
    <row r="46669" x14ac:dyDescent="0.55000000000000004"/>
    <row r="46670" x14ac:dyDescent="0.55000000000000004"/>
    <row r="46671" x14ac:dyDescent="0.55000000000000004"/>
    <row r="46672" x14ac:dyDescent="0.55000000000000004"/>
    <row r="46673" x14ac:dyDescent="0.55000000000000004"/>
    <row r="46674" x14ac:dyDescent="0.55000000000000004"/>
    <row r="46675" x14ac:dyDescent="0.55000000000000004"/>
    <row r="46676" x14ac:dyDescent="0.55000000000000004"/>
    <row r="46677" x14ac:dyDescent="0.55000000000000004"/>
    <row r="46678" x14ac:dyDescent="0.55000000000000004"/>
    <row r="46679" x14ac:dyDescent="0.55000000000000004"/>
    <row r="46680" x14ac:dyDescent="0.55000000000000004"/>
    <row r="46681" x14ac:dyDescent="0.55000000000000004"/>
    <row r="46682" x14ac:dyDescent="0.55000000000000004"/>
    <row r="46683" x14ac:dyDescent="0.55000000000000004"/>
    <row r="46684" x14ac:dyDescent="0.55000000000000004"/>
    <row r="46685" x14ac:dyDescent="0.55000000000000004"/>
    <row r="46686" x14ac:dyDescent="0.55000000000000004"/>
    <row r="46687" x14ac:dyDescent="0.55000000000000004"/>
    <row r="46688" x14ac:dyDescent="0.55000000000000004"/>
    <row r="46689" x14ac:dyDescent="0.55000000000000004"/>
    <row r="46690" x14ac:dyDescent="0.55000000000000004"/>
    <row r="46691" x14ac:dyDescent="0.55000000000000004"/>
    <row r="46692" x14ac:dyDescent="0.55000000000000004"/>
    <row r="46693" x14ac:dyDescent="0.55000000000000004"/>
    <row r="46694" x14ac:dyDescent="0.55000000000000004"/>
    <row r="46695" x14ac:dyDescent="0.55000000000000004"/>
    <row r="46696" x14ac:dyDescent="0.55000000000000004"/>
    <row r="46697" x14ac:dyDescent="0.55000000000000004"/>
    <row r="46698" x14ac:dyDescent="0.55000000000000004"/>
    <row r="46699" x14ac:dyDescent="0.55000000000000004"/>
    <row r="46700" x14ac:dyDescent="0.55000000000000004"/>
    <row r="46701" x14ac:dyDescent="0.55000000000000004"/>
    <row r="46702" x14ac:dyDescent="0.55000000000000004"/>
    <row r="46703" x14ac:dyDescent="0.55000000000000004"/>
    <row r="46704" x14ac:dyDescent="0.55000000000000004"/>
    <row r="46705" x14ac:dyDescent="0.55000000000000004"/>
    <row r="46706" x14ac:dyDescent="0.55000000000000004"/>
    <row r="46707" x14ac:dyDescent="0.55000000000000004"/>
    <row r="46708" x14ac:dyDescent="0.55000000000000004"/>
    <row r="46709" x14ac:dyDescent="0.55000000000000004"/>
    <row r="46710" x14ac:dyDescent="0.55000000000000004"/>
    <row r="46711" x14ac:dyDescent="0.55000000000000004"/>
    <row r="46712" x14ac:dyDescent="0.55000000000000004"/>
    <row r="46713" x14ac:dyDescent="0.55000000000000004"/>
    <row r="46714" x14ac:dyDescent="0.55000000000000004"/>
    <row r="46715" x14ac:dyDescent="0.55000000000000004"/>
    <row r="46716" x14ac:dyDescent="0.55000000000000004"/>
    <row r="46717" x14ac:dyDescent="0.55000000000000004"/>
    <row r="46718" x14ac:dyDescent="0.55000000000000004"/>
    <row r="46719" x14ac:dyDescent="0.55000000000000004"/>
    <row r="46720" x14ac:dyDescent="0.55000000000000004"/>
    <row r="46721" x14ac:dyDescent="0.55000000000000004"/>
    <row r="46722" x14ac:dyDescent="0.55000000000000004"/>
    <row r="46723" x14ac:dyDescent="0.55000000000000004"/>
    <row r="46724" x14ac:dyDescent="0.55000000000000004"/>
    <row r="46725" x14ac:dyDescent="0.55000000000000004"/>
    <row r="46726" x14ac:dyDescent="0.55000000000000004"/>
    <row r="46727" x14ac:dyDescent="0.55000000000000004"/>
    <row r="46728" x14ac:dyDescent="0.55000000000000004"/>
    <row r="46729" x14ac:dyDescent="0.55000000000000004"/>
    <row r="46730" x14ac:dyDescent="0.55000000000000004"/>
    <row r="46731" x14ac:dyDescent="0.55000000000000004"/>
    <row r="46732" x14ac:dyDescent="0.55000000000000004"/>
    <row r="46733" x14ac:dyDescent="0.55000000000000004"/>
    <row r="46734" x14ac:dyDescent="0.55000000000000004"/>
    <row r="46735" x14ac:dyDescent="0.55000000000000004"/>
    <row r="46736" x14ac:dyDescent="0.55000000000000004"/>
    <row r="46737" x14ac:dyDescent="0.55000000000000004"/>
    <row r="46738" x14ac:dyDescent="0.55000000000000004"/>
    <row r="46739" x14ac:dyDescent="0.55000000000000004"/>
    <row r="46740" x14ac:dyDescent="0.55000000000000004"/>
    <row r="46741" x14ac:dyDescent="0.55000000000000004"/>
    <row r="46742" x14ac:dyDescent="0.55000000000000004"/>
    <row r="46743" x14ac:dyDescent="0.55000000000000004"/>
    <row r="46744" x14ac:dyDescent="0.55000000000000004"/>
    <row r="46745" x14ac:dyDescent="0.55000000000000004"/>
    <row r="46746" x14ac:dyDescent="0.55000000000000004"/>
    <row r="46747" x14ac:dyDescent="0.55000000000000004"/>
    <row r="46748" x14ac:dyDescent="0.55000000000000004"/>
    <row r="46749" x14ac:dyDescent="0.55000000000000004"/>
    <row r="46750" x14ac:dyDescent="0.55000000000000004"/>
    <row r="46751" x14ac:dyDescent="0.55000000000000004"/>
    <row r="46752" x14ac:dyDescent="0.55000000000000004"/>
    <row r="46753" x14ac:dyDescent="0.55000000000000004"/>
    <row r="46754" x14ac:dyDescent="0.55000000000000004"/>
    <row r="46755" x14ac:dyDescent="0.55000000000000004"/>
    <row r="46756" x14ac:dyDescent="0.55000000000000004"/>
    <row r="46757" x14ac:dyDescent="0.55000000000000004"/>
    <row r="46758" x14ac:dyDescent="0.55000000000000004"/>
    <row r="46759" x14ac:dyDescent="0.55000000000000004"/>
    <row r="46760" x14ac:dyDescent="0.55000000000000004"/>
    <row r="46761" x14ac:dyDescent="0.55000000000000004"/>
    <row r="46762" x14ac:dyDescent="0.55000000000000004"/>
    <row r="46763" x14ac:dyDescent="0.55000000000000004"/>
    <row r="46764" x14ac:dyDescent="0.55000000000000004"/>
    <row r="46765" x14ac:dyDescent="0.55000000000000004"/>
    <row r="46766" x14ac:dyDescent="0.55000000000000004"/>
    <row r="46767" x14ac:dyDescent="0.55000000000000004"/>
    <row r="46768" x14ac:dyDescent="0.55000000000000004"/>
    <row r="46769" x14ac:dyDescent="0.55000000000000004"/>
    <row r="46770" x14ac:dyDescent="0.55000000000000004"/>
    <row r="46771" x14ac:dyDescent="0.55000000000000004"/>
    <row r="46772" x14ac:dyDescent="0.55000000000000004"/>
    <row r="46773" x14ac:dyDescent="0.55000000000000004"/>
    <row r="46774" x14ac:dyDescent="0.55000000000000004"/>
    <row r="46775" x14ac:dyDescent="0.55000000000000004"/>
    <row r="46776" x14ac:dyDescent="0.55000000000000004"/>
    <row r="46777" x14ac:dyDescent="0.55000000000000004"/>
    <row r="46778" x14ac:dyDescent="0.55000000000000004"/>
    <row r="46779" x14ac:dyDescent="0.55000000000000004"/>
    <row r="46780" x14ac:dyDescent="0.55000000000000004"/>
    <row r="46781" x14ac:dyDescent="0.55000000000000004"/>
    <row r="46782" x14ac:dyDescent="0.55000000000000004"/>
    <row r="46783" x14ac:dyDescent="0.55000000000000004"/>
    <row r="46784" x14ac:dyDescent="0.55000000000000004"/>
    <row r="46785" x14ac:dyDescent="0.55000000000000004"/>
    <row r="46786" x14ac:dyDescent="0.55000000000000004"/>
    <row r="46787" x14ac:dyDescent="0.55000000000000004"/>
    <row r="46788" x14ac:dyDescent="0.55000000000000004"/>
    <row r="46789" x14ac:dyDescent="0.55000000000000004"/>
    <row r="46790" x14ac:dyDescent="0.55000000000000004"/>
    <row r="46791" x14ac:dyDescent="0.55000000000000004"/>
    <row r="46792" x14ac:dyDescent="0.55000000000000004"/>
    <row r="46793" x14ac:dyDescent="0.55000000000000004"/>
    <row r="46794" x14ac:dyDescent="0.55000000000000004"/>
    <row r="46795" x14ac:dyDescent="0.55000000000000004"/>
    <row r="46796" x14ac:dyDescent="0.55000000000000004"/>
    <row r="46797" x14ac:dyDescent="0.55000000000000004"/>
    <row r="46798" x14ac:dyDescent="0.55000000000000004"/>
    <row r="46799" x14ac:dyDescent="0.55000000000000004"/>
    <row r="46800" x14ac:dyDescent="0.55000000000000004"/>
    <row r="46801" x14ac:dyDescent="0.55000000000000004"/>
    <row r="46802" x14ac:dyDescent="0.55000000000000004"/>
    <row r="46803" x14ac:dyDescent="0.55000000000000004"/>
    <row r="46804" x14ac:dyDescent="0.55000000000000004"/>
    <row r="46805" x14ac:dyDescent="0.55000000000000004"/>
    <row r="46806" x14ac:dyDescent="0.55000000000000004"/>
    <row r="46807" x14ac:dyDescent="0.55000000000000004"/>
    <row r="46808" x14ac:dyDescent="0.55000000000000004"/>
    <row r="46809" x14ac:dyDescent="0.55000000000000004"/>
    <row r="46810" x14ac:dyDescent="0.55000000000000004"/>
    <row r="46811" x14ac:dyDescent="0.55000000000000004"/>
    <row r="46812" x14ac:dyDescent="0.55000000000000004"/>
    <row r="46813" x14ac:dyDescent="0.55000000000000004"/>
    <row r="46814" x14ac:dyDescent="0.55000000000000004"/>
    <row r="46815" x14ac:dyDescent="0.55000000000000004"/>
    <row r="46816" x14ac:dyDescent="0.55000000000000004"/>
    <row r="46817" x14ac:dyDescent="0.55000000000000004"/>
    <row r="46818" x14ac:dyDescent="0.55000000000000004"/>
    <row r="46819" x14ac:dyDescent="0.55000000000000004"/>
    <row r="46820" x14ac:dyDescent="0.55000000000000004"/>
    <row r="46821" x14ac:dyDescent="0.55000000000000004"/>
    <row r="46822" x14ac:dyDescent="0.55000000000000004"/>
    <row r="46823" x14ac:dyDescent="0.55000000000000004"/>
    <row r="46824" x14ac:dyDescent="0.55000000000000004"/>
    <row r="46825" x14ac:dyDescent="0.55000000000000004"/>
    <row r="46826" x14ac:dyDescent="0.55000000000000004"/>
    <row r="46827" x14ac:dyDescent="0.55000000000000004"/>
    <row r="46828" x14ac:dyDescent="0.55000000000000004"/>
    <row r="46829" x14ac:dyDescent="0.55000000000000004"/>
    <row r="46830" x14ac:dyDescent="0.55000000000000004"/>
    <row r="46831" x14ac:dyDescent="0.55000000000000004"/>
    <row r="46832" x14ac:dyDescent="0.55000000000000004"/>
    <row r="46833" x14ac:dyDescent="0.55000000000000004"/>
    <row r="46834" x14ac:dyDescent="0.55000000000000004"/>
    <row r="46835" x14ac:dyDescent="0.55000000000000004"/>
    <row r="46836" x14ac:dyDescent="0.55000000000000004"/>
    <row r="46837" x14ac:dyDescent="0.55000000000000004"/>
    <row r="46838" x14ac:dyDescent="0.55000000000000004"/>
    <row r="46839" x14ac:dyDescent="0.55000000000000004"/>
    <row r="46840" x14ac:dyDescent="0.55000000000000004"/>
    <row r="46841" x14ac:dyDescent="0.55000000000000004"/>
    <row r="46842" x14ac:dyDescent="0.55000000000000004"/>
    <row r="46843" x14ac:dyDescent="0.55000000000000004"/>
    <row r="46844" x14ac:dyDescent="0.55000000000000004"/>
    <row r="46845" x14ac:dyDescent="0.55000000000000004"/>
    <row r="46846" x14ac:dyDescent="0.55000000000000004"/>
    <row r="46847" x14ac:dyDescent="0.55000000000000004"/>
    <row r="46848" x14ac:dyDescent="0.55000000000000004"/>
    <row r="46849" x14ac:dyDescent="0.55000000000000004"/>
    <row r="46850" x14ac:dyDescent="0.55000000000000004"/>
    <row r="46851" x14ac:dyDescent="0.55000000000000004"/>
    <row r="46852" x14ac:dyDescent="0.55000000000000004"/>
    <row r="46853" x14ac:dyDescent="0.55000000000000004"/>
    <row r="46854" x14ac:dyDescent="0.55000000000000004"/>
    <row r="46855" x14ac:dyDescent="0.55000000000000004"/>
    <row r="46856" x14ac:dyDescent="0.55000000000000004"/>
    <row r="46857" x14ac:dyDescent="0.55000000000000004"/>
    <row r="46858" x14ac:dyDescent="0.55000000000000004"/>
    <row r="46859" x14ac:dyDescent="0.55000000000000004"/>
    <row r="46860" x14ac:dyDescent="0.55000000000000004"/>
    <row r="46861" x14ac:dyDescent="0.55000000000000004"/>
    <row r="46862" x14ac:dyDescent="0.55000000000000004"/>
    <row r="46863" x14ac:dyDescent="0.55000000000000004"/>
    <row r="46864" x14ac:dyDescent="0.55000000000000004"/>
    <row r="46865" x14ac:dyDescent="0.55000000000000004"/>
    <row r="46866" x14ac:dyDescent="0.55000000000000004"/>
    <row r="46867" x14ac:dyDescent="0.55000000000000004"/>
    <row r="46868" x14ac:dyDescent="0.55000000000000004"/>
    <row r="46869" x14ac:dyDescent="0.55000000000000004"/>
    <row r="46870" x14ac:dyDescent="0.55000000000000004"/>
    <row r="46871" x14ac:dyDescent="0.55000000000000004"/>
    <row r="46872" x14ac:dyDescent="0.55000000000000004"/>
    <row r="46873" x14ac:dyDescent="0.55000000000000004"/>
    <row r="46874" x14ac:dyDescent="0.55000000000000004"/>
    <row r="46875" x14ac:dyDescent="0.55000000000000004"/>
    <row r="46876" x14ac:dyDescent="0.55000000000000004"/>
    <row r="46877" x14ac:dyDescent="0.55000000000000004"/>
    <row r="46878" x14ac:dyDescent="0.55000000000000004"/>
    <row r="46879" x14ac:dyDescent="0.55000000000000004"/>
    <row r="46880" x14ac:dyDescent="0.55000000000000004"/>
    <row r="46881" x14ac:dyDescent="0.55000000000000004"/>
    <row r="46882" x14ac:dyDescent="0.55000000000000004"/>
    <row r="46883" x14ac:dyDescent="0.55000000000000004"/>
    <row r="46884" x14ac:dyDescent="0.55000000000000004"/>
    <row r="46885" x14ac:dyDescent="0.55000000000000004"/>
    <row r="46886" x14ac:dyDescent="0.55000000000000004"/>
    <row r="46887" x14ac:dyDescent="0.55000000000000004"/>
    <row r="46888" x14ac:dyDescent="0.55000000000000004"/>
    <row r="46889" x14ac:dyDescent="0.55000000000000004"/>
    <row r="46890" x14ac:dyDescent="0.55000000000000004"/>
    <row r="46891" x14ac:dyDescent="0.55000000000000004"/>
    <row r="46892" x14ac:dyDescent="0.55000000000000004"/>
    <row r="46893" x14ac:dyDescent="0.55000000000000004"/>
    <row r="46894" x14ac:dyDescent="0.55000000000000004"/>
    <row r="46895" x14ac:dyDescent="0.55000000000000004"/>
    <row r="46896" x14ac:dyDescent="0.55000000000000004"/>
    <row r="46897" x14ac:dyDescent="0.55000000000000004"/>
    <row r="46898" x14ac:dyDescent="0.55000000000000004"/>
    <row r="46899" x14ac:dyDescent="0.55000000000000004"/>
    <row r="46900" x14ac:dyDescent="0.55000000000000004"/>
    <row r="46901" x14ac:dyDescent="0.55000000000000004"/>
    <row r="46902" x14ac:dyDescent="0.55000000000000004"/>
    <row r="46903" x14ac:dyDescent="0.55000000000000004"/>
    <row r="46904" x14ac:dyDescent="0.55000000000000004"/>
    <row r="46905" x14ac:dyDescent="0.55000000000000004"/>
    <row r="46906" x14ac:dyDescent="0.55000000000000004"/>
    <row r="46907" x14ac:dyDescent="0.55000000000000004"/>
    <row r="46908" x14ac:dyDescent="0.55000000000000004"/>
    <row r="46909" x14ac:dyDescent="0.55000000000000004"/>
    <row r="46910" x14ac:dyDescent="0.55000000000000004"/>
    <row r="46911" x14ac:dyDescent="0.55000000000000004"/>
    <row r="46912" x14ac:dyDescent="0.55000000000000004"/>
    <row r="46913" x14ac:dyDescent="0.55000000000000004"/>
    <row r="46914" x14ac:dyDescent="0.55000000000000004"/>
    <row r="46915" x14ac:dyDescent="0.55000000000000004"/>
    <row r="46916" x14ac:dyDescent="0.55000000000000004"/>
    <row r="46917" x14ac:dyDescent="0.55000000000000004"/>
    <row r="46918" x14ac:dyDescent="0.55000000000000004"/>
    <row r="46919" x14ac:dyDescent="0.55000000000000004"/>
    <row r="46920" x14ac:dyDescent="0.55000000000000004"/>
    <row r="46921" x14ac:dyDescent="0.55000000000000004"/>
    <row r="46922" x14ac:dyDescent="0.55000000000000004"/>
    <row r="46923" x14ac:dyDescent="0.55000000000000004"/>
    <row r="46924" x14ac:dyDescent="0.55000000000000004"/>
    <row r="46925" x14ac:dyDescent="0.55000000000000004"/>
    <row r="46926" x14ac:dyDescent="0.55000000000000004"/>
    <row r="46927" x14ac:dyDescent="0.55000000000000004"/>
    <row r="46928" x14ac:dyDescent="0.55000000000000004"/>
    <row r="46929" x14ac:dyDescent="0.55000000000000004"/>
    <row r="46930" x14ac:dyDescent="0.55000000000000004"/>
    <row r="46931" x14ac:dyDescent="0.55000000000000004"/>
    <row r="46932" x14ac:dyDescent="0.55000000000000004"/>
    <row r="46933" x14ac:dyDescent="0.55000000000000004"/>
    <row r="46934" x14ac:dyDescent="0.55000000000000004"/>
    <row r="46935" x14ac:dyDescent="0.55000000000000004"/>
    <row r="46936" x14ac:dyDescent="0.55000000000000004"/>
    <row r="46937" x14ac:dyDescent="0.55000000000000004"/>
    <row r="46938" x14ac:dyDescent="0.55000000000000004"/>
    <row r="46939" x14ac:dyDescent="0.55000000000000004"/>
    <row r="46940" x14ac:dyDescent="0.55000000000000004"/>
    <row r="46941" x14ac:dyDescent="0.55000000000000004"/>
    <row r="46942" x14ac:dyDescent="0.55000000000000004"/>
    <row r="46943" x14ac:dyDescent="0.55000000000000004"/>
    <row r="46944" x14ac:dyDescent="0.55000000000000004"/>
    <row r="46945" x14ac:dyDescent="0.55000000000000004"/>
    <row r="46946" x14ac:dyDescent="0.55000000000000004"/>
    <row r="46947" x14ac:dyDescent="0.55000000000000004"/>
    <row r="46948" x14ac:dyDescent="0.55000000000000004"/>
    <row r="46949" x14ac:dyDescent="0.55000000000000004"/>
    <row r="46950" x14ac:dyDescent="0.55000000000000004"/>
    <row r="46951" x14ac:dyDescent="0.55000000000000004"/>
    <row r="46952" x14ac:dyDescent="0.55000000000000004"/>
    <row r="46953" x14ac:dyDescent="0.55000000000000004"/>
    <row r="46954" x14ac:dyDescent="0.55000000000000004"/>
    <row r="46955" x14ac:dyDescent="0.55000000000000004"/>
    <row r="46956" x14ac:dyDescent="0.55000000000000004"/>
    <row r="46957" x14ac:dyDescent="0.55000000000000004"/>
    <row r="46958" x14ac:dyDescent="0.55000000000000004"/>
    <row r="46959" x14ac:dyDescent="0.55000000000000004"/>
    <row r="46960" x14ac:dyDescent="0.55000000000000004"/>
    <row r="46961" x14ac:dyDescent="0.55000000000000004"/>
    <row r="46962" x14ac:dyDescent="0.55000000000000004"/>
    <row r="46963" x14ac:dyDescent="0.55000000000000004"/>
    <row r="46964" x14ac:dyDescent="0.55000000000000004"/>
    <row r="46965" x14ac:dyDescent="0.55000000000000004"/>
    <row r="46966" x14ac:dyDescent="0.55000000000000004"/>
    <row r="46967" x14ac:dyDescent="0.55000000000000004"/>
    <row r="46968" x14ac:dyDescent="0.55000000000000004"/>
    <row r="46969" x14ac:dyDescent="0.55000000000000004"/>
    <row r="46970" x14ac:dyDescent="0.55000000000000004"/>
    <row r="46971" x14ac:dyDescent="0.55000000000000004"/>
    <row r="46972" x14ac:dyDescent="0.55000000000000004"/>
    <row r="46973" x14ac:dyDescent="0.55000000000000004"/>
    <row r="46974" x14ac:dyDescent="0.55000000000000004"/>
    <row r="46975" x14ac:dyDescent="0.55000000000000004"/>
    <row r="46976" x14ac:dyDescent="0.55000000000000004"/>
    <row r="46977" x14ac:dyDescent="0.55000000000000004"/>
    <row r="46978" x14ac:dyDescent="0.55000000000000004"/>
    <row r="46979" x14ac:dyDescent="0.55000000000000004"/>
    <row r="46980" x14ac:dyDescent="0.55000000000000004"/>
    <row r="46981" x14ac:dyDescent="0.55000000000000004"/>
    <row r="46982" x14ac:dyDescent="0.55000000000000004"/>
    <row r="46983" x14ac:dyDescent="0.55000000000000004"/>
    <row r="46984" x14ac:dyDescent="0.55000000000000004"/>
    <row r="46985" x14ac:dyDescent="0.55000000000000004"/>
    <row r="46986" x14ac:dyDescent="0.55000000000000004"/>
    <row r="46987" x14ac:dyDescent="0.55000000000000004"/>
    <row r="46988" x14ac:dyDescent="0.55000000000000004"/>
    <row r="46989" x14ac:dyDescent="0.55000000000000004"/>
    <row r="46990" x14ac:dyDescent="0.55000000000000004"/>
    <row r="46991" x14ac:dyDescent="0.55000000000000004"/>
    <row r="46992" x14ac:dyDescent="0.55000000000000004"/>
    <row r="46993" x14ac:dyDescent="0.55000000000000004"/>
    <row r="46994" x14ac:dyDescent="0.55000000000000004"/>
    <row r="46995" x14ac:dyDescent="0.55000000000000004"/>
    <row r="46996" x14ac:dyDescent="0.55000000000000004"/>
    <row r="46997" x14ac:dyDescent="0.55000000000000004"/>
    <row r="46998" x14ac:dyDescent="0.55000000000000004"/>
    <row r="46999" x14ac:dyDescent="0.55000000000000004"/>
    <row r="47000" x14ac:dyDescent="0.55000000000000004"/>
    <row r="47001" x14ac:dyDescent="0.55000000000000004"/>
    <row r="47002" x14ac:dyDescent="0.55000000000000004"/>
    <row r="47003" x14ac:dyDescent="0.55000000000000004"/>
    <row r="47004" x14ac:dyDescent="0.55000000000000004"/>
    <row r="47005" x14ac:dyDescent="0.55000000000000004"/>
    <row r="47006" x14ac:dyDescent="0.55000000000000004"/>
    <row r="47007" x14ac:dyDescent="0.55000000000000004"/>
    <row r="47008" x14ac:dyDescent="0.55000000000000004"/>
    <row r="47009" x14ac:dyDescent="0.55000000000000004"/>
    <row r="47010" x14ac:dyDescent="0.55000000000000004"/>
    <row r="47011" x14ac:dyDescent="0.55000000000000004"/>
    <row r="47012" x14ac:dyDescent="0.55000000000000004"/>
    <row r="47013" x14ac:dyDescent="0.55000000000000004"/>
    <row r="47014" x14ac:dyDescent="0.55000000000000004"/>
    <row r="47015" x14ac:dyDescent="0.55000000000000004"/>
    <row r="47016" x14ac:dyDescent="0.55000000000000004"/>
    <row r="47017" x14ac:dyDescent="0.55000000000000004"/>
    <row r="47018" x14ac:dyDescent="0.55000000000000004"/>
    <row r="47019" x14ac:dyDescent="0.55000000000000004"/>
    <row r="47020" x14ac:dyDescent="0.55000000000000004"/>
    <row r="47021" x14ac:dyDescent="0.55000000000000004"/>
    <row r="47022" x14ac:dyDescent="0.55000000000000004"/>
    <row r="47023" x14ac:dyDescent="0.55000000000000004"/>
    <row r="47024" x14ac:dyDescent="0.55000000000000004"/>
    <row r="47025" x14ac:dyDescent="0.55000000000000004"/>
    <row r="47026" x14ac:dyDescent="0.55000000000000004"/>
    <row r="47027" x14ac:dyDescent="0.55000000000000004"/>
    <row r="47028" x14ac:dyDescent="0.55000000000000004"/>
    <row r="47029" x14ac:dyDescent="0.55000000000000004"/>
    <row r="47030" x14ac:dyDescent="0.55000000000000004"/>
    <row r="47031" x14ac:dyDescent="0.55000000000000004"/>
    <row r="47032" x14ac:dyDescent="0.55000000000000004"/>
    <row r="47033" x14ac:dyDescent="0.55000000000000004"/>
    <row r="47034" x14ac:dyDescent="0.55000000000000004"/>
    <row r="47035" x14ac:dyDescent="0.55000000000000004"/>
    <row r="47036" x14ac:dyDescent="0.55000000000000004"/>
    <row r="47037" x14ac:dyDescent="0.55000000000000004"/>
    <row r="47038" x14ac:dyDescent="0.55000000000000004"/>
    <row r="47039" x14ac:dyDescent="0.55000000000000004"/>
    <row r="47040" x14ac:dyDescent="0.55000000000000004"/>
    <row r="47041" x14ac:dyDescent="0.55000000000000004"/>
    <row r="47042" x14ac:dyDescent="0.55000000000000004"/>
    <row r="47043" x14ac:dyDescent="0.55000000000000004"/>
    <row r="47044" x14ac:dyDescent="0.55000000000000004"/>
    <row r="47045" x14ac:dyDescent="0.55000000000000004"/>
    <row r="47046" x14ac:dyDescent="0.55000000000000004"/>
    <row r="47047" x14ac:dyDescent="0.55000000000000004"/>
    <row r="47048" x14ac:dyDescent="0.55000000000000004"/>
    <row r="47049" x14ac:dyDescent="0.55000000000000004"/>
    <row r="47050" x14ac:dyDescent="0.55000000000000004"/>
    <row r="47051" x14ac:dyDescent="0.55000000000000004"/>
    <row r="47052" x14ac:dyDescent="0.55000000000000004"/>
    <row r="47053" x14ac:dyDescent="0.55000000000000004"/>
    <row r="47054" x14ac:dyDescent="0.55000000000000004"/>
    <row r="47055" x14ac:dyDescent="0.55000000000000004"/>
    <row r="47056" x14ac:dyDescent="0.55000000000000004"/>
    <row r="47057" x14ac:dyDescent="0.55000000000000004"/>
    <row r="47058" x14ac:dyDescent="0.55000000000000004"/>
    <row r="47059" x14ac:dyDescent="0.55000000000000004"/>
    <row r="47060" x14ac:dyDescent="0.55000000000000004"/>
    <row r="47061" x14ac:dyDescent="0.55000000000000004"/>
    <row r="47062" x14ac:dyDescent="0.55000000000000004"/>
    <row r="47063" x14ac:dyDescent="0.55000000000000004"/>
    <row r="47064" x14ac:dyDescent="0.55000000000000004"/>
    <row r="47065" x14ac:dyDescent="0.55000000000000004"/>
    <row r="47066" x14ac:dyDescent="0.55000000000000004"/>
    <row r="47067" x14ac:dyDescent="0.55000000000000004"/>
    <row r="47068" x14ac:dyDescent="0.55000000000000004"/>
    <row r="47069" x14ac:dyDescent="0.55000000000000004"/>
    <row r="47070" x14ac:dyDescent="0.55000000000000004"/>
    <row r="47071" x14ac:dyDescent="0.55000000000000004"/>
    <row r="47072" x14ac:dyDescent="0.55000000000000004"/>
    <row r="47073" x14ac:dyDescent="0.55000000000000004"/>
    <row r="47074" x14ac:dyDescent="0.55000000000000004"/>
    <row r="47075" x14ac:dyDescent="0.55000000000000004"/>
    <row r="47076" x14ac:dyDescent="0.55000000000000004"/>
    <row r="47077" x14ac:dyDescent="0.55000000000000004"/>
    <row r="47078" x14ac:dyDescent="0.55000000000000004"/>
    <row r="47079" x14ac:dyDescent="0.55000000000000004"/>
    <row r="47080" x14ac:dyDescent="0.55000000000000004"/>
    <row r="47081" x14ac:dyDescent="0.55000000000000004"/>
    <row r="47082" x14ac:dyDescent="0.55000000000000004"/>
    <row r="47083" x14ac:dyDescent="0.55000000000000004"/>
    <row r="47084" x14ac:dyDescent="0.55000000000000004"/>
    <row r="47085" x14ac:dyDescent="0.55000000000000004"/>
    <row r="47086" x14ac:dyDescent="0.55000000000000004"/>
    <row r="47087" x14ac:dyDescent="0.55000000000000004"/>
    <row r="47088" x14ac:dyDescent="0.55000000000000004"/>
    <row r="47089" x14ac:dyDescent="0.55000000000000004"/>
    <row r="47090" x14ac:dyDescent="0.55000000000000004"/>
    <row r="47091" x14ac:dyDescent="0.55000000000000004"/>
    <row r="47092" x14ac:dyDescent="0.55000000000000004"/>
    <row r="47093" x14ac:dyDescent="0.55000000000000004"/>
    <row r="47094" x14ac:dyDescent="0.55000000000000004"/>
    <row r="47095" x14ac:dyDescent="0.55000000000000004"/>
    <row r="47096" x14ac:dyDescent="0.55000000000000004"/>
    <row r="47097" x14ac:dyDescent="0.55000000000000004"/>
    <row r="47098" x14ac:dyDescent="0.55000000000000004"/>
    <row r="47099" x14ac:dyDescent="0.55000000000000004"/>
    <row r="47100" x14ac:dyDescent="0.55000000000000004"/>
    <row r="47101" x14ac:dyDescent="0.55000000000000004"/>
    <row r="47102" x14ac:dyDescent="0.55000000000000004"/>
    <row r="47103" x14ac:dyDescent="0.55000000000000004"/>
    <row r="47104" x14ac:dyDescent="0.55000000000000004"/>
    <row r="47105" x14ac:dyDescent="0.55000000000000004"/>
    <row r="47106" x14ac:dyDescent="0.55000000000000004"/>
    <row r="47107" x14ac:dyDescent="0.55000000000000004"/>
    <row r="47108" x14ac:dyDescent="0.55000000000000004"/>
    <row r="47109" x14ac:dyDescent="0.55000000000000004"/>
    <row r="47110" x14ac:dyDescent="0.55000000000000004"/>
    <row r="47111" x14ac:dyDescent="0.55000000000000004"/>
    <row r="47112" x14ac:dyDescent="0.55000000000000004"/>
    <row r="47113" x14ac:dyDescent="0.55000000000000004"/>
    <row r="47114" x14ac:dyDescent="0.55000000000000004"/>
    <row r="47115" x14ac:dyDescent="0.55000000000000004"/>
    <row r="47116" x14ac:dyDescent="0.55000000000000004"/>
    <row r="47117" x14ac:dyDescent="0.55000000000000004"/>
    <row r="47118" x14ac:dyDescent="0.55000000000000004"/>
    <row r="47119" x14ac:dyDescent="0.55000000000000004"/>
    <row r="47120" x14ac:dyDescent="0.55000000000000004"/>
    <row r="47121" x14ac:dyDescent="0.55000000000000004"/>
    <row r="47122" x14ac:dyDescent="0.55000000000000004"/>
    <row r="47123" x14ac:dyDescent="0.55000000000000004"/>
    <row r="47124" x14ac:dyDescent="0.55000000000000004"/>
    <row r="47125" x14ac:dyDescent="0.55000000000000004"/>
    <row r="47126" x14ac:dyDescent="0.55000000000000004"/>
    <row r="47127" x14ac:dyDescent="0.55000000000000004"/>
    <row r="47128" x14ac:dyDescent="0.55000000000000004"/>
    <row r="47129" x14ac:dyDescent="0.55000000000000004"/>
    <row r="47130" x14ac:dyDescent="0.55000000000000004"/>
    <row r="47131" x14ac:dyDescent="0.55000000000000004"/>
    <row r="47132" x14ac:dyDescent="0.55000000000000004"/>
    <row r="47133" x14ac:dyDescent="0.55000000000000004"/>
    <row r="47134" x14ac:dyDescent="0.55000000000000004"/>
    <row r="47135" x14ac:dyDescent="0.55000000000000004"/>
    <row r="47136" x14ac:dyDescent="0.55000000000000004"/>
    <row r="47137" x14ac:dyDescent="0.55000000000000004"/>
    <row r="47138" x14ac:dyDescent="0.55000000000000004"/>
    <row r="47139" x14ac:dyDescent="0.55000000000000004"/>
    <row r="47140" x14ac:dyDescent="0.55000000000000004"/>
    <row r="47141" x14ac:dyDescent="0.55000000000000004"/>
    <row r="47142" x14ac:dyDescent="0.55000000000000004"/>
    <row r="47143" x14ac:dyDescent="0.55000000000000004"/>
    <row r="47144" x14ac:dyDescent="0.55000000000000004"/>
    <row r="47145" x14ac:dyDescent="0.55000000000000004"/>
    <row r="47146" x14ac:dyDescent="0.55000000000000004"/>
    <row r="47147" x14ac:dyDescent="0.55000000000000004"/>
    <row r="47148" x14ac:dyDescent="0.55000000000000004"/>
    <row r="47149" x14ac:dyDescent="0.55000000000000004"/>
    <row r="47150" x14ac:dyDescent="0.55000000000000004"/>
    <row r="47151" x14ac:dyDescent="0.55000000000000004"/>
    <row r="47152" x14ac:dyDescent="0.55000000000000004"/>
    <row r="47153" x14ac:dyDescent="0.55000000000000004"/>
    <row r="47154" x14ac:dyDescent="0.55000000000000004"/>
    <row r="47155" x14ac:dyDescent="0.55000000000000004"/>
    <row r="47156" x14ac:dyDescent="0.55000000000000004"/>
    <row r="47157" x14ac:dyDescent="0.55000000000000004"/>
    <row r="47158" x14ac:dyDescent="0.55000000000000004"/>
    <row r="47159" x14ac:dyDescent="0.55000000000000004"/>
    <row r="47160" x14ac:dyDescent="0.55000000000000004"/>
    <row r="47161" x14ac:dyDescent="0.55000000000000004"/>
    <row r="47162" x14ac:dyDescent="0.55000000000000004"/>
    <row r="47163" x14ac:dyDescent="0.55000000000000004"/>
    <row r="47164" x14ac:dyDescent="0.55000000000000004"/>
    <row r="47165" x14ac:dyDescent="0.55000000000000004"/>
    <row r="47166" x14ac:dyDescent="0.55000000000000004"/>
    <row r="47167" x14ac:dyDescent="0.55000000000000004"/>
    <row r="47168" x14ac:dyDescent="0.55000000000000004"/>
    <row r="47169" x14ac:dyDescent="0.55000000000000004"/>
    <row r="47170" x14ac:dyDescent="0.55000000000000004"/>
    <row r="47171" x14ac:dyDescent="0.55000000000000004"/>
    <row r="47172" x14ac:dyDescent="0.55000000000000004"/>
    <row r="47173" x14ac:dyDescent="0.55000000000000004"/>
    <row r="47174" x14ac:dyDescent="0.55000000000000004"/>
    <row r="47175" x14ac:dyDescent="0.55000000000000004"/>
    <row r="47176" x14ac:dyDescent="0.55000000000000004"/>
    <row r="47177" x14ac:dyDescent="0.55000000000000004"/>
    <row r="47178" x14ac:dyDescent="0.55000000000000004"/>
    <row r="47179" x14ac:dyDescent="0.55000000000000004"/>
    <row r="47180" x14ac:dyDescent="0.55000000000000004"/>
    <row r="47181" x14ac:dyDescent="0.55000000000000004"/>
    <row r="47182" x14ac:dyDescent="0.55000000000000004"/>
    <row r="47183" x14ac:dyDescent="0.55000000000000004"/>
    <row r="47184" x14ac:dyDescent="0.55000000000000004"/>
    <row r="47185" x14ac:dyDescent="0.55000000000000004"/>
    <row r="47186" x14ac:dyDescent="0.55000000000000004"/>
    <row r="47187" x14ac:dyDescent="0.55000000000000004"/>
    <row r="47188" x14ac:dyDescent="0.55000000000000004"/>
    <row r="47189" x14ac:dyDescent="0.55000000000000004"/>
    <row r="47190" x14ac:dyDescent="0.55000000000000004"/>
    <row r="47191" x14ac:dyDescent="0.55000000000000004"/>
    <row r="47192" x14ac:dyDescent="0.55000000000000004"/>
    <row r="47193" x14ac:dyDescent="0.55000000000000004"/>
    <row r="47194" x14ac:dyDescent="0.55000000000000004"/>
    <row r="47195" x14ac:dyDescent="0.55000000000000004"/>
    <row r="47196" x14ac:dyDescent="0.55000000000000004"/>
    <row r="47197" x14ac:dyDescent="0.55000000000000004"/>
    <row r="47198" x14ac:dyDescent="0.55000000000000004"/>
    <row r="47199" x14ac:dyDescent="0.55000000000000004"/>
    <row r="47200" x14ac:dyDescent="0.55000000000000004"/>
    <row r="47201" x14ac:dyDescent="0.55000000000000004"/>
    <row r="47202" x14ac:dyDescent="0.55000000000000004"/>
    <row r="47203" x14ac:dyDescent="0.55000000000000004"/>
    <row r="47204" x14ac:dyDescent="0.55000000000000004"/>
    <row r="47205" x14ac:dyDescent="0.55000000000000004"/>
    <row r="47206" x14ac:dyDescent="0.55000000000000004"/>
    <row r="47207" x14ac:dyDescent="0.55000000000000004"/>
    <row r="47208" x14ac:dyDescent="0.55000000000000004"/>
    <row r="47209" x14ac:dyDescent="0.55000000000000004"/>
    <row r="47210" x14ac:dyDescent="0.55000000000000004"/>
    <row r="47211" x14ac:dyDescent="0.55000000000000004"/>
    <row r="47212" x14ac:dyDescent="0.55000000000000004"/>
    <row r="47213" x14ac:dyDescent="0.55000000000000004"/>
    <row r="47214" x14ac:dyDescent="0.55000000000000004"/>
    <row r="47215" x14ac:dyDescent="0.55000000000000004"/>
    <row r="47216" x14ac:dyDescent="0.55000000000000004"/>
    <row r="47217" x14ac:dyDescent="0.55000000000000004"/>
    <row r="47218" x14ac:dyDescent="0.55000000000000004"/>
    <row r="47219" x14ac:dyDescent="0.55000000000000004"/>
    <row r="47220" x14ac:dyDescent="0.55000000000000004"/>
    <row r="47221" x14ac:dyDescent="0.55000000000000004"/>
    <row r="47222" x14ac:dyDescent="0.55000000000000004"/>
    <row r="47223" x14ac:dyDescent="0.55000000000000004"/>
    <row r="47224" x14ac:dyDescent="0.55000000000000004"/>
    <row r="47225" x14ac:dyDescent="0.55000000000000004"/>
    <row r="47226" x14ac:dyDescent="0.55000000000000004"/>
    <row r="47227" x14ac:dyDescent="0.55000000000000004"/>
    <row r="47228" x14ac:dyDescent="0.55000000000000004"/>
    <row r="47229" x14ac:dyDescent="0.55000000000000004"/>
    <row r="47230" x14ac:dyDescent="0.55000000000000004"/>
    <row r="47231" x14ac:dyDescent="0.55000000000000004"/>
    <row r="47232" x14ac:dyDescent="0.55000000000000004"/>
    <row r="47233" x14ac:dyDescent="0.55000000000000004"/>
    <row r="47234" x14ac:dyDescent="0.55000000000000004"/>
    <row r="47235" x14ac:dyDescent="0.55000000000000004"/>
    <row r="47236" x14ac:dyDescent="0.55000000000000004"/>
    <row r="47237" x14ac:dyDescent="0.55000000000000004"/>
    <row r="47238" x14ac:dyDescent="0.55000000000000004"/>
    <row r="47239" x14ac:dyDescent="0.55000000000000004"/>
    <row r="47240" x14ac:dyDescent="0.55000000000000004"/>
    <row r="47241" x14ac:dyDescent="0.55000000000000004"/>
    <row r="47242" x14ac:dyDescent="0.55000000000000004"/>
    <row r="47243" x14ac:dyDescent="0.55000000000000004"/>
    <row r="47244" x14ac:dyDescent="0.55000000000000004"/>
    <row r="47245" x14ac:dyDescent="0.55000000000000004"/>
    <row r="47246" x14ac:dyDescent="0.55000000000000004"/>
    <row r="47247" x14ac:dyDescent="0.55000000000000004"/>
    <row r="47248" x14ac:dyDescent="0.55000000000000004"/>
    <row r="47249" x14ac:dyDescent="0.55000000000000004"/>
    <row r="47250" x14ac:dyDescent="0.55000000000000004"/>
    <row r="47251" x14ac:dyDescent="0.55000000000000004"/>
    <row r="47252" x14ac:dyDescent="0.55000000000000004"/>
    <row r="47253" x14ac:dyDescent="0.55000000000000004"/>
    <row r="47254" x14ac:dyDescent="0.55000000000000004"/>
    <row r="47255" x14ac:dyDescent="0.55000000000000004"/>
    <row r="47256" x14ac:dyDescent="0.55000000000000004"/>
    <row r="47257" x14ac:dyDescent="0.55000000000000004"/>
    <row r="47258" x14ac:dyDescent="0.55000000000000004"/>
    <row r="47259" x14ac:dyDescent="0.55000000000000004"/>
    <row r="47260" x14ac:dyDescent="0.55000000000000004"/>
    <row r="47261" x14ac:dyDescent="0.55000000000000004"/>
    <row r="47262" x14ac:dyDescent="0.55000000000000004"/>
    <row r="47263" x14ac:dyDescent="0.55000000000000004"/>
    <row r="47264" x14ac:dyDescent="0.55000000000000004"/>
    <row r="47265" x14ac:dyDescent="0.55000000000000004"/>
    <row r="47266" x14ac:dyDescent="0.55000000000000004"/>
    <row r="47267" x14ac:dyDescent="0.55000000000000004"/>
    <row r="47268" x14ac:dyDescent="0.55000000000000004"/>
    <row r="47269" x14ac:dyDescent="0.55000000000000004"/>
    <row r="47270" x14ac:dyDescent="0.55000000000000004"/>
    <row r="47271" x14ac:dyDescent="0.55000000000000004"/>
    <row r="47272" x14ac:dyDescent="0.55000000000000004"/>
    <row r="47273" x14ac:dyDescent="0.55000000000000004"/>
    <row r="47274" x14ac:dyDescent="0.55000000000000004"/>
    <row r="47275" x14ac:dyDescent="0.55000000000000004"/>
    <row r="47276" x14ac:dyDescent="0.55000000000000004"/>
    <row r="47277" x14ac:dyDescent="0.55000000000000004"/>
    <row r="47278" x14ac:dyDescent="0.55000000000000004"/>
    <row r="47279" x14ac:dyDescent="0.55000000000000004"/>
    <row r="47280" x14ac:dyDescent="0.55000000000000004"/>
    <row r="47281" x14ac:dyDescent="0.55000000000000004"/>
    <row r="47282" x14ac:dyDescent="0.55000000000000004"/>
    <row r="47283" x14ac:dyDescent="0.55000000000000004"/>
    <row r="47284" x14ac:dyDescent="0.55000000000000004"/>
    <row r="47285" x14ac:dyDescent="0.55000000000000004"/>
    <row r="47286" x14ac:dyDescent="0.55000000000000004"/>
    <row r="47287" x14ac:dyDescent="0.55000000000000004"/>
    <row r="47288" x14ac:dyDescent="0.55000000000000004"/>
    <row r="47289" x14ac:dyDescent="0.55000000000000004"/>
    <row r="47290" x14ac:dyDescent="0.55000000000000004"/>
    <row r="47291" x14ac:dyDescent="0.55000000000000004"/>
    <row r="47292" x14ac:dyDescent="0.55000000000000004"/>
    <row r="47293" x14ac:dyDescent="0.55000000000000004"/>
    <row r="47294" x14ac:dyDescent="0.55000000000000004"/>
    <row r="47295" x14ac:dyDescent="0.55000000000000004"/>
    <row r="47296" x14ac:dyDescent="0.55000000000000004"/>
    <row r="47297" x14ac:dyDescent="0.55000000000000004"/>
    <row r="47298" x14ac:dyDescent="0.55000000000000004"/>
    <row r="47299" x14ac:dyDescent="0.55000000000000004"/>
    <row r="47300" x14ac:dyDescent="0.55000000000000004"/>
    <row r="47301" x14ac:dyDescent="0.55000000000000004"/>
    <row r="47302" x14ac:dyDescent="0.55000000000000004"/>
    <row r="47303" x14ac:dyDescent="0.55000000000000004"/>
    <row r="47304" x14ac:dyDescent="0.55000000000000004"/>
    <row r="47305" x14ac:dyDescent="0.55000000000000004"/>
    <row r="47306" x14ac:dyDescent="0.55000000000000004"/>
    <row r="47307" x14ac:dyDescent="0.55000000000000004"/>
    <row r="47308" x14ac:dyDescent="0.55000000000000004"/>
    <row r="47309" x14ac:dyDescent="0.55000000000000004"/>
    <row r="47310" x14ac:dyDescent="0.55000000000000004"/>
    <row r="47311" x14ac:dyDescent="0.55000000000000004"/>
    <row r="47312" x14ac:dyDescent="0.55000000000000004"/>
    <row r="47313" x14ac:dyDescent="0.55000000000000004"/>
    <row r="47314" x14ac:dyDescent="0.55000000000000004"/>
    <row r="47315" x14ac:dyDescent="0.55000000000000004"/>
    <row r="47316" x14ac:dyDescent="0.55000000000000004"/>
    <row r="47317" x14ac:dyDescent="0.55000000000000004"/>
    <row r="47318" x14ac:dyDescent="0.55000000000000004"/>
    <row r="47319" x14ac:dyDescent="0.55000000000000004"/>
    <row r="47320" x14ac:dyDescent="0.55000000000000004"/>
    <row r="47321" x14ac:dyDescent="0.55000000000000004"/>
    <row r="47322" x14ac:dyDescent="0.55000000000000004"/>
    <row r="47323" x14ac:dyDescent="0.55000000000000004"/>
    <row r="47324" x14ac:dyDescent="0.55000000000000004"/>
    <row r="47325" x14ac:dyDescent="0.55000000000000004"/>
    <row r="47326" x14ac:dyDescent="0.55000000000000004"/>
    <row r="47327" x14ac:dyDescent="0.55000000000000004"/>
    <row r="47328" x14ac:dyDescent="0.55000000000000004"/>
    <row r="47329" x14ac:dyDescent="0.55000000000000004"/>
    <row r="47330" x14ac:dyDescent="0.55000000000000004"/>
    <row r="47331" x14ac:dyDescent="0.55000000000000004"/>
    <row r="47332" x14ac:dyDescent="0.55000000000000004"/>
    <row r="47333" x14ac:dyDescent="0.55000000000000004"/>
    <row r="47334" x14ac:dyDescent="0.55000000000000004"/>
    <row r="47335" x14ac:dyDescent="0.55000000000000004"/>
    <row r="47336" x14ac:dyDescent="0.55000000000000004"/>
    <row r="47337" x14ac:dyDescent="0.55000000000000004"/>
    <row r="47338" x14ac:dyDescent="0.55000000000000004"/>
    <row r="47339" x14ac:dyDescent="0.55000000000000004"/>
    <row r="47340" x14ac:dyDescent="0.55000000000000004"/>
    <row r="47341" x14ac:dyDescent="0.55000000000000004"/>
    <row r="47342" x14ac:dyDescent="0.55000000000000004"/>
    <row r="47343" x14ac:dyDescent="0.55000000000000004"/>
    <row r="47344" x14ac:dyDescent="0.55000000000000004"/>
    <row r="47345" x14ac:dyDescent="0.55000000000000004"/>
    <row r="47346" x14ac:dyDescent="0.55000000000000004"/>
    <row r="47347" x14ac:dyDescent="0.55000000000000004"/>
    <row r="47348" x14ac:dyDescent="0.55000000000000004"/>
    <row r="47349" x14ac:dyDescent="0.55000000000000004"/>
    <row r="47350" x14ac:dyDescent="0.55000000000000004"/>
    <row r="47351" x14ac:dyDescent="0.55000000000000004"/>
    <row r="47352" x14ac:dyDescent="0.55000000000000004"/>
    <row r="47353" x14ac:dyDescent="0.55000000000000004"/>
    <row r="47354" x14ac:dyDescent="0.55000000000000004"/>
    <row r="47355" x14ac:dyDescent="0.55000000000000004"/>
    <row r="47356" x14ac:dyDescent="0.55000000000000004"/>
    <row r="47357" x14ac:dyDescent="0.55000000000000004"/>
    <row r="47358" x14ac:dyDescent="0.55000000000000004"/>
    <row r="47359" x14ac:dyDescent="0.55000000000000004"/>
    <row r="47360" x14ac:dyDescent="0.55000000000000004"/>
    <row r="47361" x14ac:dyDescent="0.55000000000000004"/>
    <row r="47362" x14ac:dyDescent="0.55000000000000004"/>
    <row r="47363" x14ac:dyDescent="0.55000000000000004"/>
    <row r="47364" x14ac:dyDescent="0.55000000000000004"/>
    <row r="47365" x14ac:dyDescent="0.55000000000000004"/>
    <row r="47366" x14ac:dyDescent="0.55000000000000004"/>
    <row r="47367" x14ac:dyDescent="0.55000000000000004"/>
    <row r="47368" x14ac:dyDescent="0.55000000000000004"/>
    <row r="47369" x14ac:dyDescent="0.55000000000000004"/>
    <row r="47370" x14ac:dyDescent="0.55000000000000004"/>
    <row r="47371" x14ac:dyDescent="0.55000000000000004"/>
    <row r="47372" x14ac:dyDescent="0.55000000000000004"/>
    <row r="47373" x14ac:dyDescent="0.55000000000000004"/>
    <row r="47374" x14ac:dyDescent="0.55000000000000004"/>
    <row r="47375" x14ac:dyDescent="0.55000000000000004"/>
    <row r="47376" x14ac:dyDescent="0.55000000000000004"/>
    <row r="47377" x14ac:dyDescent="0.55000000000000004"/>
    <row r="47378" x14ac:dyDescent="0.55000000000000004"/>
    <row r="47379" x14ac:dyDescent="0.55000000000000004"/>
    <row r="47380" x14ac:dyDescent="0.55000000000000004"/>
    <row r="47381" x14ac:dyDescent="0.55000000000000004"/>
    <row r="47382" x14ac:dyDescent="0.55000000000000004"/>
    <row r="47383" x14ac:dyDescent="0.55000000000000004"/>
    <row r="47384" x14ac:dyDescent="0.55000000000000004"/>
    <row r="47385" x14ac:dyDescent="0.55000000000000004"/>
    <row r="47386" x14ac:dyDescent="0.55000000000000004"/>
    <row r="47387" x14ac:dyDescent="0.55000000000000004"/>
    <row r="47388" x14ac:dyDescent="0.55000000000000004"/>
    <row r="47389" x14ac:dyDescent="0.55000000000000004"/>
    <row r="47390" x14ac:dyDescent="0.55000000000000004"/>
    <row r="47391" x14ac:dyDescent="0.55000000000000004"/>
    <row r="47392" x14ac:dyDescent="0.55000000000000004"/>
    <row r="47393" x14ac:dyDescent="0.55000000000000004"/>
    <row r="47394" x14ac:dyDescent="0.55000000000000004"/>
    <row r="47395" x14ac:dyDescent="0.55000000000000004"/>
    <row r="47396" x14ac:dyDescent="0.55000000000000004"/>
    <row r="47397" x14ac:dyDescent="0.55000000000000004"/>
    <row r="47398" x14ac:dyDescent="0.55000000000000004"/>
    <row r="47399" x14ac:dyDescent="0.55000000000000004"/>
    <row r="47400" x14ac:dyDescent="0.55000000000000004"/>
    <row r="47401" x14ac:dyDescent="0.55000000000000004"/>
    <row r="47402" x14ac:dyDescent="0.55000000000000004"/>
    <row r="47403" x14ac:dyDescent="0.55000000000000004"/>
    <row r="47404" x14ac:dyDescent="0.55000000000000004"/>
    <row r="47405" x14ac:dyDescent="0.55000000000000004"/>
    <row r="47406" x14ac:dyDescent="0.55000000000000004"/>
    <row r="47407" x14ac:dyDescent="0.55000000000000004"/>
    <row r="47408" x14ac:dyDescent="0.55000000000000004"/>
    <row r="47409" x14ac:dyDescent="0.55000000000000004"/>
    <row r="47410" x14ac:dyDescent="0.55000000000000004"/>
    <row r="47411" x14ac:dyDescent="0.55000000000000004"/>
    <row r="47412" x14ac:dyDescent="0.55000000000000004"/>
    <row r="47413" x14ac:dyDescent="0.55000000000000004"/>
    <row r="47414" x14ac:dyDescent="0.55000000000000004"/>
    <row r="47415" x14ac:dyDescent="0.55000000000000004"/>
    <row r="47416" x14ac:dyDescent="0.55000000000000004"/>
    <row r="47417" x14ac:dyDescent="0.55000000000000004"/>
    <row r="47418" x14ac:dyDescent="0.55000000000000004"/>
    <row r="47419" x14ac:dyDescent="0.55000000000000004"/>
    <row r="47420" x14ac:dyDescent="0.55000000000000004"/>
    <row r="47421" x14ac:dyDescent="0.55000000000000004"/>
    <row r="47422" x14ac:dyDescent="0.55000000000000004"/>
    <row r="47423" x14ac:dyDescent="0.55000000000000004"/>
    <row r="47424" x14ac:dyDescent="0.55000000000000004"/>
    <row r="47425" x14ac:dyDescent="0.55000000000000004"/>
    <row r="47426" x14ac:dyDescent="0.55000000000000004"/>
    <row r="47427" x14ac:dyDescent="0.55000000000000004"/>
    <row r="47428" x14ac:dyDescent="0.55000000000000004"/>
    <row r="47429" x14ac:dyDescent="0.55000000000000004"/>
    <row r="47430" x14ac:dyDescent="0.55000000000000004"/>
    <row r="47431" x14ac:dyDescent="0.55000000000000004"/>
    <row r="47432" x14ac:dyDescent="0.55000000000000004"/>
    <row r="47433" x14ac:dyDescent="0.55000000000000004"/>
    <row r="47434" x14ac:dyDescent="0.55000000000000004"/>
    <row r="47435" x14ac:dyDescent="0.55000000000000004"/>
    <row r="47436" x14ac:dyDescent="0.55000000000000004"/>
    <row r="47437" x14ac:dyDescent="0.55000000000000004"/>
    <row r="47438" x14ac:dyDescent="0.55000000000000004"/>
    <row r="47439" x14ac:dyDescent="0.55000000000000004"/>
    <row r="47440" x14ac:dyDescent="0.55000000000000004"/>
    <row r="47441" x14ac:dyDescent="0.55000000000000004"/>
    <row r="47442" x14ac:dyDescent="0.55000000000000004"/>
    <row r="47443" x14ac:dyDescent="0.55000000000000004"/>
    <row r="47444" x14ac:dyDescent="0.55000000000000004"/>
    <row r="47445" x14ac:dyDescent="0.55000000000000004"/>
    <row r="47446" x14ac:dyDescent="0.55000000000000004"/>
    <row r="47447" x14ac:dyDescent="0.55000000000000004"/>
    <row r="47448" x14ac:dyDescent="0.55000000000000004"/>
    <row r="47449" x14ac:dyDescent="0.55000000000000004"/>
    <row r="47450" x14ac:dyDescent="0.55000000000000004"/>
    <row r="47451" x14ac:dyDescent="0.55000000000000004"/>
    <row r="47452" x14ac:dyDescent="0.55000000000000004"/>
    <row r="47453" x14ac:dyDescent="0.55000000000000004"/>
    <row r="47454" x14ac:dyDescent="0.55000000000000004"/>
    <row r="47455" x14ac:dyDescent="0.55000000000000004"/>
    <row r="47456" x14ac:dyDescent="0.55000000000000004"/>
    <row r="47457" x14ac:dyDescent="0.55000000000000004"/>
    <row r="47458" x14ac:dyDescent="0.55000000000000004"/>
    <row r="47459" x14ac:dyDescent="0.55000000000000004"/>
    <row r="47460" x14ac:dyDescent="0.55000000000000004"/>
    <row r="47461" x14ac:dyDescent="0.55000000000000004"/>
    <row r="47462" x14ac:dyDescent="0.55000000000000004"/>
    <row r="47463" x14ac:dyDescent="0.55000000000000004"/>
    <row r="47464" x14ac:dyDescent="0.55000000000000004"/>
    <row r="47465" x14ac:dyDescent="0.55000000000000004"/>
    <row r="47466" x14ac:dyDescent="0.55000000000000004"/>
    <row r="47467" x14ac:dyDescent="0.55000000000000004"/>
    <row r="47468" x14ac:dyDescent="0.55000000000000004"/>
    <row r="47469" x14ac:dyDescent="0.55000000000000004"/>
    <row r="47470" x14ac:dyDescent="0.55000000000000004"/>
    <row r="47471" x14ac:dyDescent="0.55000000000000004"/>
    <row r="47472" x14ac:dyDescent="0.55000000000000004"/>
    <row r="47473" x14ac:dyDescent="0.55000000000000004"/>
    <row r="47474" x14ac:dyDescent="0.55000000000000004"/>
    <row r="47475" x14ac:dyDescent="0.55000000000000004"/>
    <row r="47476" x14ac:dyDescent="0.55000000000000004"/>
    <row r="47477" x14ac:dyDescent="0.55000000000000004"/>
    <row r="47478" x14ac:dyDescent="0.55000000000000004"/>
    <row r="47479" x14ac:dyDescent="0.55000000000000004"/>
    <row r="47480" x14ac:dyDescent="0.55000000000000004"/>
    <row r="47481" x14ac:dyDescent="0.55000000000000004"/>
    <row r="47482" x14ac:dyDescent="0.55000000000000004"/>
    <row r="47483" x14ac:dyDescent="0.55000000000000004"/>
    <row r="47484" x14ac:dyDescent="0.55000000000000004"/>
    <row r="47485" x14ac:dyDescent="0.55000000000000004"/>
    <row r="47486" x14ac:dyDescent="0.55000000000000004"/>
    <row r="47487" x14ac:dyDescent="0.55000000000000004"/>
    <row r="47488" x14ac:dyDescent="0.55000000000000004"/>
    <row r="47489" x14ac:dyDescent="0.55000000000000004"/>
    <row r="47490" x14ac:dyDescent="0.55000000000000004"/>
    <row r="47491" x14ac:dyDescent="0.55000000000000004"/>
    <row r="47492" x14ac:dyDescent="0.55000000000000004"/>
    <row r="47493" x14ac:dyDescent="0.55000000000000004"/>
    <row r="47494" x14ac:dyDescent="0.55000000000000004"/>
    <row r="47495" x14ac:dyDescent="0.55000000000000004"/>
    <row r="47496" x14ac:dyDescent="0.55000000000000004"/>
    <row r="47497" x14ac:dyDescent="0.55000000000000004"/>
    <row r="47498" x14ac:dyDescent="0.55000000000000004"/>
    <row r="47499" x14ac:dyDescent="0.55000000000000004"/>
    <row r="47500" x14ac:dyDescent="0.55000000000000004"/>
    <row r="47501" x14ac:dyDescent="0.55000000000000004"/>
    <row r="47502" x14ac:dyDescent="0.55000000000000004"/>
    <row r="47503" x14ac:dyDescent="0.55000000000000004"/>
    <row r="47504" x14ac:dyDescent="0.55000000000000004"/>
    <row r="47505" x14ac:dyDescent="0.55000000000000004"/>
    <row r="47506" x14ac:dyDescent="0.55000000000000004"/>
    <row r="47507" x14ac:dyDescent="0.55000000000000004"/>
    <row r="47508" x14ac:dyDescent="0.55000000000000004"/>
    <row r="47509" x14ac:dyDescent="0.55000000000000004"/>
    <row r="47510" x14ac:dyDescent="0.55000000000000004"/>
    <row r="47511" x14ac:dyDescent="0.55000000000000004"/>
    <row r="47512" x14ac:dyDescent="0.55000000000000004"/>
    <row r="47513" x14ac:dyDescent="0.55000000000000004"/>
    <row r="47514" x14ac:dyDescent="0.55000000000000004"/>
    <row r="47515" x14ac:dyDescent="0.55000000000000004"/>
    <row r="47516" x14ac:dyDescent="0.55000000000000004"/>
    <row r="47517" x14ac:dyDescent="0.55000000000000004"/>
    <row r="47518" x14ac:dyDescent="0.55000000000000004"/>
    <row r="47519" x14ac:dyDescent="0.55000000000000004"/>
    <row r="47520" x14ac:dyDescent="0.55000000000000004"/>
    <row r="47521" x14ac:dyDescent="0.55000000000000004"/>
    <row r="47522" x14ac:dyDescent="0.55000000000000004"/>
    <row r="47523" x14ac:dyDescent="0.55000000000000004"/>
    <row r="47524" x14ac:dyDescent="0.55000000000000004"/>
    <row r="47525" x14ac:dyDescent="0.55000000000000004"/>
    <row r="47526" x14ac:dyDescent="0.55000000000000004"/>
    <row r="47527" x14ac:dyDescent="0.55000000000000004"/>
    <row r="47528" x14ac:dyDescent="0.55000000000000004"/>
    <row r="47529" x14ac:dyDescent="0.55000000000000004"/>
    <row r="47530" x14ac:dyDescent="0.55000000000000004"/>
    <row r="47531" x14ac:dyDescent="0.55000000000000004"/>
    <row r="47532" x14ac:dyDescent="0.55000000000000004"/>
    <row r="47533" x14ac:dyDescent="0.55000000000000004"/>
    <row r="47534" x14ac:dyDescent="0.55000000000000004"/>
    <row r="47535" x14ac:dyDescent="0.55000000000000004"/>
    <row r="47536" x14ac:dyDescent="0.55000000000000004"/>
    <row r="47537" x14ac:dyDescent="0.55000000000000004"/>
    <row r="47538" x14ac:dyDescent="0.55000000000000004"/>
    <row r="47539" x14ac:dyDescent="0.55000000000000004"/>
    <row r="47540" x14ac:dyDescent="0.55000000000000004"/>
    <row r="47541" x14ac:dyDescent="0.55000000000000004"/>
    <row r="47542" x14ac:dyDescent="0.55000000000000004"/>
    <row r="47543" x14ac:dyDescent="0.55000000000000004"/>
    <row r="47544" x14ac:dyDescent="0.55000000000000004"/>
    <row r="47545" x14ac:dyDescent="0.55000000000000004"/>
    <row r="47546" x14ac:dyDescent="0.55000000000000004"/>
    <row r="47547" x14ac:dyDescent="0.55000000000000004"/>
    <row r="47548" x14ac:dyDescent="0.55000000000000004"/>
    <row r="47549" x14ac:dyDescent="0.55000000000000004"/>
    <row r="47550" x14ac:dyDescent="0.55000000000000004"/>
    <row r="47551" x14ac:dyDescent="0.55000000000000004"/>
    <row r="47552" x14ac:dyDescent="0.55000000000000004"/>
    <row r="47553" x14ac:dyDescent="0.55000000000000004"/>
    <row r="47554" x14ac:dyDescent="0.55000000000000004"/>
    <row r="47555" x14ac:dyDescent="0.55000000000000004"/>
    <row r="47556" x14ac:dyDescent="0.55000000000000004"/>
    <row r="47557" x14ac:dyDescent="0.55000000000000004"/>
    <row r="47558" x14ac:dyDescent="0.55000000000000004"/>
    <row r="47559" x14ac:dyDescent="0.55000000000000004"/>
    <row r="47560" x14ac:dyDescent="0.55000000000000004"/>
    <row r="47561" x14ac:dyDescent="0.55000000000000004"/>
    <row r="47562" x14ac:dyDescent="0.55000000000000004"/>
    <row r="47563" x14ac:dyDescent="0.55000000000000004"/>
    <row r="47564" x14ac:dyDescent="0.55000000000000004"/>
    <row r="47565" x14ac:dyDescent="0.55000000000000004"/>
    <row r="47566" x14ac:dyDescent="0.55000000000000004"/>
    <row r="47567" x14ac:dyDescent="0.55000000000000004"/>
    <row r="47568" x14ac:dyDescent="0.55000000000000004"/>
    <row r="47569" x14ac:dyDescent="0.55000000000000004"/>
    <row r="47570" x14ac:dyDescent="0.55000000000000004"/>
    <row r="47571" x14ac:dyDescent="0.55000000000000004"/>
    <row r="47572" x14ac:dyDescent="0.55000000000000004"/>
    <row r="47573" x14ac:dyDescent="0.55000000000000004"/>
    <row r="47574" x14ac:dyDescent="0.55000000000000004"/>
    <row r="47575" x14ac:dyDescent="0.55000000000000004"/>
    <row r="47576" x14ac:dyDescent="0.55000000000000004"/>
    <row r="47577" x14ac:dyDescent="0.55000000000000004"/>
    <row r="47578" x14ac:dyDescent="0.55000000000000004"/>
    <row r="47579" x14ac:dyDescent="0.55000000000000004"/>
    <row r="47580" x14ac:dyDescent="0.55000000000000004"/>
    <row r="47581" x14ac:dyDescent="0.55000000000000004"/>
    <row r="47582" x14ac:dyDescent="0.55000000000000004"/>
    <row r="47583" x14ac:dyDescent="0.55000000000000004"/>
    <row r="47584" x14ac:dyDescent="0.55000000000000004"/>
    <row r="47585" x14ac:dyDescent="0.55000000000000004"/>
    <row r="47586" x14ac:dyDescent="0.55000000000000004"/>
    <row r="47587" x14ac:dyDescent="0.55000000000000004"/>
    <row r="47588" x14ac:dyDescent="0.55000000000000004"/>
    <row r="47589" x14ac:dyDescent="0.55000000000000004"/>
    <row r="47590" x14ac:dyDescent="0.55000000000000004"/>
    <row r="47591" x14ac:dyDescent="0.55000000000000004"/>
    <row r="47592" x14ac:dyDescent="0.55000000000000004"/>
    <row r="47593" x14ac:dyDescent="0.55000000000000004"/>
    <row r="47594" x14ac:dyDescent="0.55000000000000004"/>
    <row r="47595" x14ac:dyDescent="0.55000000000000004"/>
    <row r="47596" x14ac:dyDescent="0.55000000000000004"/>
    <row r="47597" x14ac:dyDescent="0.55000000000000004"/>
    <row r="47598" x14ac:dyDescent="0.55000000000000004"/>
    <row r="47599" x14ac:dyDescent="0.55000000000000004"/>
    <row r="47600" x14ac:dyDescent="0.55000000000000004"/>
    <row r="47601" x14ac:dyDescent="0.55000000000000004"/>
    <row r="47602" x14ac:dyDescent="0.55000000000000004"/>
    <row r="47603" x14ac:dyDescent="0.55000000000000004"/>
    <row r="47604" x14ac:dyDescent="0.55000000000000004"/>
    <row r="47605" x14ac:dyDescent="0.55000000000000004"/>
    <row r="47606" x14ac:dyDescent="0.55000000000000004"/>
    <row r="47607" x14ac:dyDescent="0.55000000000000004"/>
    <row r="47608" x14ac:dyDescent="0.55000000000000004"/>
    <row r="47609" x14ac:dyDescent="0.55000000000000004"/>
    <row r="47610" x14ac:dyDescent="0.55000000000000004"/>
    <row r="47611" x14ac:dyDescent="0.55000000000000004"/>
    <row r="47612" x14ac:dyDescent="0.55000000000000004"/>
    <row r="47613" x14ac:dyDescent="0.55000000000000004"/>
    <row r="47614" x14ac:dyDescent="0.55000000000000004"/>
    <row r="47615" x14ac:dyDescent="0.55000000000000004"/>
    <row r="47616" x14ac:dyDescent="0.55000000000000004"/>
    <row r="47617" x14ac:dyDescent="0.55000000000000004"/>
    <row r="47618" x14ac:dyDescent="0.55000000000000004"/>
    <row r="47619" x14ac:dyDescent="0.55000000000000004"/>
    <row r="47620" x14ac:dyDescent="0.55000000000000004"/>
    <row r="47621" x14ac:dyDescent="0.55000000000000004"/>
    <row r="47622" x14ac:dyDescent="0.55000000000000004"/>
    <row r="47623" x14ac:dyDescent="0.55000000000000004"/>
    <row r="47624" x14ac:dyDescent="0.55000000000000004"/>
    <row r="47625" x14ac:dyDescent="0.55000000000000004"/>
    <row r="47626" x14ac:dyDescent="0.55000000000000004"/>
    <row r="47627" x14ac:dyDescent="0.55000000000000004"/>
    <row r="47628" x14ac:dyDescent="0.55000000000000004"/>
    <row r="47629" x14ac:dyDescent="0.55000000000000004"/>
    <row r="47630" x14ac:dyDescent="0.55000000000000004"/>
    <row r="47631" x14ac:dyDescent="0.55000000000000004"/>
    <row r="47632" x14ac:dyDescent="0.55000000000000004"/>
    <row r="47633" x14ac:dyDescent="0.55000000000000004"/>
    <row r="47634" x14ac:dyDescent="0.55000000000000004"/>
    <row r="47635" x14ac:dyDescent="0.55000000000000004"/>
    <row r="47636" x14ac:dyDescent="0.55000000000000004"/>
    <row r="47637" x14ac:dyDescent="0.55000000000000004"/>
    <row r="47638" x14ac:dyDescent="0.55000000000000004"/>
    <row r="47639" x14ac:dyDescent="0.55000000000000004"/>
    <row r="47640" x14ac:dyDescent="0.55000000000000004"/>
    <row r="47641" x14ac:dyDescent="0.55000000000000004"/>
    <row r="47642" x14ac:dyDescent="0.55000000000000004"/>
    <row r="47643" x14ac:dyDescent="0.55000000000000004"/>
    <row r="47644" x14ac:dyDescent="0.55000000000000004"/>
    <row r="47645" x14ac:dyDescent="0.55000000000000004"/>
    <row r="47646" x14ac:dyDescent="0.55000000000000004"/>
    <row r="47647" x14ac:dyDescent="0.55000000000000004"/>
    <row r="47648" x14ac:dyDescent="0.55000000000000004"/>
    <row r="47649" x14ac:dyDescent="0.55000000000000004"/>
    <row r="47650" x14ac:dyDescent="0.55000000000000004"/>
    <row r="47651" x14ac:dyDescent="0.55000000000000004"/>
    <row r="47652" x14ac:dyDescent="0.55000000000000004"/>
    <row r="47653" x14ac:dyDescent="0.55000000000000004"/>
    <row r="47654" x14ac:dyDescent="0.55000000000000004"/>
    <row r="47655" x14ac:dyDescent="0.55000000000000004"/>
    <row r="47656" x14ac:dyDescent="0.55000000000000004"/>
    <row r="47657" x14ac:dyDescent="0.55000000000000004"/>
    <row r="47658" x14ac:dyDescent="0.55000000000000004"/>
    <row r="47659" x14ac:dyDescent="0.55000000000000004"/>
    <row r="47660" x14ac:dyDescent="0.55000000000000004"/>
    <row r="47661" x14ac:dyDescent="0.55000000000000004"/>
    <row r="47662" x14ac:dyDescent="0.55000000000000004"/>
    <row r="47663" x14ac:dyDescent="0.55000000000000004"/>
    <row r="47664" x14ac:dyDescent="0.55000000000000004"/>
    <row r="47665" x14ac:dyDescent="0.55000000000000004"/>
    <row r="47666" x14ac:dyDescent="0.55000000000000004"/>
    <row r="47667" x14ac:dyDescent="0.55000000000000004"/>
    <row r="47668" x14ac:dyDescent="0.55000000000000004"/>
    <row r="47669" x14ac:dyDescent="0.55000000000000004"/>
    <row r="47670" x14ac:dyDescent="0.55000000000000004"/>
    <row r="47671" x14ac:dyDescent="0.55000000000000004"/>
    <row r="47672" x14ac:dyDescent="0.55000000000000004"/>
    <row r="47673" x14ac:dyDescent="0.55000000000000004"/>
    <row r="47674" x14ac:dyDescent="0.55000000000000004"/>
    <row r="47675" x14ac:dyDescent="0.55000000000000004"/>
    <row r="47676" x14ac:dyDescent="0.55000000000000004"/>
    <row r="47677" x14ac:dyDescent="0.55000000000000004"/>
    <row r="47678" x14ac:dyDescent="0.55000000000000004"/>
    <row r="47679" x14ac:dyDescent="0.55000000000000004"/>
    <row r="47680" x14ac:dyDescent="0.55000000000000004"/>
    <row r="47681" x14ac:dyDescent="0.55000000000000004"/>
    <row r="47682" x14ac:dyDescent="0.55000000000000004"/>
    <row r="47683" x14ac:dyDescent="0.55000000000000004"/>
    <row r="47684" x14ac:dyDescent="0.55000000000000004"/>
    <row r="47685" x14ac:dyDescent="0.55000000000000004"/>
    <row r="47686" x14ac:dyDescent="0.55000000000000004"/>
    <row r="47687" x14ac:dyDescent="0.55000000000000004"/>
    <row r="47688" x14ac:dyDescent="0.55000000000000004"/>
    <row r="47689" x14ac:dyDescent="0.55000000000000004"/>
    <row r="47690" x14ac:dyDescent="0.55000000000000004"/>
    <row r="47691" x14ac:dyDescent="0.55000000000000004"/>
    <row r="47692" x14ac:dyDescent="0.55000000000000004"/>
    <row r="47693" x14ac:dyDescent="0.55000000000000004"/>
    <row r="47694" x14ac:dyDescent="0.55000000000000004"/>
    <row r="47695" x14ac:dyDescent="0.55000000000000004"/>
    <row r="47696" x14ac:dyDescent="0.55000000000000004"/>
    <row r="47697" x14ac:dyDescent="0.55000000000000004"/>
    <row r="47698" x14ac:dyDescent="0.55000000000000004"/>
    <row r="47699" x14ac:dyDescent="0.55000000000000004"/>
    <row r="47700" x14ac:dyDescent="0.55000000000000004"/>
    <row r="47701" x14ac:dyDescent="0.55000000000000004"/>
    <row r="47702" x14ac:dyDescent="0.55000000000000004"/>
    <row r="47703" x14ac:dyDescent="0.55000000000000004"/>
    <row r="47704" x14ac:dyDescent="0.55000000000000004"/>
    <row r="47705" x14ac:dyDescent="0.55000000000000004"/>
    <row r="47706" x14ac:dyDescent="0.55000000000000004"/>
    <row r="47707" x14ac:dyDescent="0.55000000000000004"/>
    <row r="47708" x14ac:dyDescent="0.55000000000000004"/>
    <row r="47709" x14ac:dyDescent="0.55000000000000004"/>
    <row r="47710" x14ac:dyDescent="0.55000000000000004"/>
    <row r="47711" x14ac:dyDescent="0.55000000000000004"/>
    <row r="47712" x14ac:dyDescent="0.55000000000000004"/>
    <row r="47713" x14ac:dyDescent="0.55000000000000004"/>
    <row r="47714" x14ac:dyDescent="0.55000000000000004"/>
    <row r="47715" x14ac:dyDescent="0.55000000000000004"/>
    <row r="47716" x14ac:dyDescent="0.55000000000000004"/>
    <row r="47717" x14ac:dyDescent="0.55000000000000004"/>
    <row r="47718" x14ac:dyDescent="0.55000000000000004"/>
    <row r="47719" x14ac:dyDescent="0.55000000000000004"/>
    <row r="47720" x14ac:dyDescent="0.55000000000000004"/>
    <row r="47721" x14ac:dyDescent="0.55000000000000004"/>
    <row r="47722" x14ac:dyDescent="0.55000000000000004"/>
    <row r="47723" x14ac:dyDescent="0.55000000000000004"/>
    <row r="47724" x14ac:dyDescent="0.55000000000000004"/>
    <row r="47725" x14ac:dyDescent="0.55000000000000004"/>
    <row r="47726" x14ac:dyDescent="0.55000000000000004"/>
    <row r="47727" x14ac:dyDescent="0.55000000000000004"/>
    <row r="47728" x14ac:dyDescent="0.55000000000000004"/>
    <row r="47729" x14ac:dyDescent="0.55000000000000004"/>
    <row r="47730" x14ac:dyDescent="0.55000000000000004"/>
    <row r="47731" x14ac:dyDescent="0.55000000000000004"/>
    <row r="47732" x14ac:dyDescent="0.55000000000000004"/>
    <row r="47733" x14ac:dyDescent="0.55000000000000004"/>
    <row r="47734" x14ac:dyDescent="0.55000000000000004"/>
    <row r="47735" x14ac:dyDescent="0.55000000000000004"/>
    <row r="47736" x14ac:dyDescent="0.55000000000000004"/>
    <row r="47737" x14ac:dyDescent="0.55000000000000004"/>
    <row r="47738" x14ac:dyDescent="0.55000000000000004"/>
    <row r="47739" x14ac:dyDescent="0.55000000000000004"/>
    <row r="47740" x14ac:dyDescent="0.55000000000000004"/>
    <row r="47741" x14ac:dyDescent="0.55000000000000004"/>
    <row r="47742" x14ac:dyDescent="0.55000000000000004"/>
    <row r="47743" x14ac:dyDescent="0.55000000000000004"/>
    <row r="47744" x14ac:dyDescent="0.55000000000000004"/>
    <row r="47745" x14ac:dyDescent="0.55000000000000004"/>
    <row r="47746" x14ac:dyDescent="0.55000000000000004"/>
    <row r="47747" x14ac:dyDescent="0.55000000000000004"/>
    <row r="47748" x14ac:dyDescent="0.55000000000000004"/>
    <row r="47749" x14ac:dyDescent="0.55000000000000004"/>
    <row r="47750" x14ac:dyDescent="0.55000000000000004"/>
    <row r="47751" x14ac:dyDescent="0.55000000000000004"/>
    <row r="47752" x14ac:dyDescent="0.55000000000000004"/>
    <row r="47753" x14ac:dyDescent="0.55000000000000004"/>
    <row r="47754" x14ac:dyDescent="0.55000000000000004"/>
    <row r="47755" x14ac:dyDescent="0.55000000000000004"/>
    <row r="47756" x14ac:dyDescent="0.55000000000000004"/>
    <row r="47757" x14ac:dyDescent="0.55000000000000004"/>
    <row r="47758" x14ac:dyDescent="0.55000000000000004"/>
    <row r="47759" x14ac:dyDescent="0.55000000000000004"/>
    <row r="47760" x14ac:dyDescent="0.55000000000000004"/>
    <row r="47761" x14ac:dyDescent="0.55000000000000004"/>
    <row r="47762" x14ac:dyDescent="0.55000000000000004"/>
    <row r="47763" x14ac:dyDescent="0.55000000000000004"/>
    <row r="47764" x14ac:dyDescent="0.55000000000000004"/>
    <row r="47765" x14ac:dyDescent="0.55000000000000004"/>
    <row r="47766" x14ac:dyDescent="0.55000000000000004"/>
    <row r="47767" x14ac:dyDescent="0.55000000000000004"/>
    <row r="47768" x14ac:dyDescent="0.55000000000000004"/>
    <row r="47769" x14ac:dyDescent="0.55000000000000004"/>
    <row r="47770" x14ac:dyDescent="0.55000000000000004"/>
    <row r="47771" x14ac:dyDescent="0.55000000000000004"/>
    <row r="47772" x14ac:dyDescent="0.55000000000000004"/>
    <row r="47773" x14ac:dyDescent="0.55000000000000004"/>
    <row r="47774" x14ac:dyDescent="0.55000000000000004"/>
    <row r="47775" x14ac:dyDescent="0.55000000000000004"/>
    <row r="47776" x14ac:dyDescent="0.55000000000000004"/>
    <row r="47777" x14ac:dyDescent="0.55000000000000004"/>
    <row r="47778" x14ac:dyDescent="0.55000000000000004"/>
    <row r="47779" x14ac:dyDescent="0.55000000000000004"/>
    <row r="47780" x14ac:dyDescent="0.55000000000000004"/>
    <row r="47781" x14ac:dyDescent="0.55000000000000004"/>
    <row r="47782" x14ac:dyDescent="0.55000000000000004"/>
    <row r="47783" x14ac:dyDescent="0.55000000000000004"/>
    <row r="47784" x14ac:dyDescent="0.55000000000000004"/>
    <row r="47785" x14ac:dyDescent="0.55000000000000004"/>
    <row r="47786" x14ac:dyDescent="0.55000000000000004"/>
    <row r="47787" x14ac:dyDescent="0.55000000000000004"/>
    <row r="47788" x14ac:dyDescent="0.55000000000000004"/>
    <row r="47789" x14ac:dyDescent="0.55000000000000004"/>
    <row r="47790" x14ac:dyDescent="0.55000000000000004"/>
    <row r="47791" x14ac:dyDescent="0.55000000000000004"/>
    <row r="47792" x14ac:dyDescent="0.55000000000000004"/>
    <row r="47793" x14ac:dyDescent="0.55000000000000004"/>
    <row r="47794" x14ac:dyDescent="0.55000000000000004"/>
    <row r="47795" x14ac:dyDescent="0.55000000000000004"/>
    <row r="47796" x14ac:dyDescent="0.55000000000000004"/>
    <row r="47797" x14ac:dyDescent="0.55000000000000004"/>
    <row r="47798" x14ac:dyDescent="0.55000000000000004"/>
    <row r="47799" x14ac:dyDescent="0.55000000000000004"/>
    <row r="47800" x14ac:dyDescent="0.55000000000000004"/>
    <row r="47801" x14ac:dyDescent="0.55000000000000004"/>
    <row r="47802" x14ac:dyDescent="0.55000000000000004"/>
    <row r="47803" x14ac:dyDescent="0.55000000000000004"/>
    <row r="47804" x14ac:dyDescent="0.55000000000000004"/>
    <row r="47805" x14ac:dyDescent="0.55000000000000004"/>
    <row r="47806" x14ac:dyDescent="0.55000000000000004"/>
    <row r="47807" x14ac:dyDescent="0.55000000000000004"/>
    <row r="47808" x14ac:dyDescent="0.55000000000000004"/>
    <row r="47809" x14ac:dyDescent="0.55000000000000004"/>
    <row r="47810" x14ac:dyDescent="0.55000000000000004"/>
    <row r="47811" x14ac:dyDescent="0.55000000000000004"/>
    <row r="47812" x14ac:dyDescent="0.55000000000000004"/>
    <row r="47813" x14ac:dyDescent="0.55000000000000004"/>
    <row r="47814" x14ac:dyDescent="0.55000000000000004"/>
    <row r="47815" x14ac:dyDescent="0.55000000000000004"/>
    <row r="47816" x14ac:dyDescent="0.55000000000000004"/>
    <row r="47817" x14ac:dyDescent="0.55000000000000004"/>
    <row r="47818" x14ac:dyDescent="0.55000000000000004"/>
    <row r="47819" x14ac:dyDescent="0.55000000000000004"/>
    <row r="47820" x14ac:dyDescent="0.55000000000000004"/>
    <row r="47821" x14ac:dyDescent="0.55000000000000004"/>
    <row r="47822" x14ac:dyDescent="0.55000000000000004"/>
    <row r="47823" x14ac:dyDescent="0.55000000000000004"/>
    <row r="47824" x14ac:dyDescent="0.55000000000000004"/>
    <row r="47825" x14ac:dyDescent="0.55000000000000004"/>
    <row r="47826" x14ac:dyDescent="0.55000000000000004"/>
    <row r="47827" x14ac:dyDescent="0.55000000000000004"/>
    <row r="47828" x14ac:dyDescent="0.55000000000000004"/>
    <row r="47829" x14ac:dyDescent="0.55000000000000004"/>
    <row r="47830" x14ac:dyDescent="0.55000000000000004"/>
    <row r="47831" x14ac:dyDescent="0.55000000000000004"/>
    <row r="47832" x14ac:dyDescent="0.55000000000000004"/>
    <row r="47833" x14ac:dyDescent="0.55000000000000004"/>
    <row r="47834" x14ac:dyDescent="0.55000000000000004"/>
    <row r="47835" x14ac:dyDescent="0.55000000000000004"/>
    <row r="47836" x14ac:dyDescent="0.55000000000000004"/>
    <row r="47837" x14ac:dyDescent="0.55000000000000004"/>
    <row r="47838" x14ac:dyDescent="0.55000000000000004"/>
    <row r="47839" x14ac:dyDescent="0.55000000000000004"/>
    <row r="47840" x14ac:dyDescent="0.55000000000000004"/>
    <row r="47841" x14ac:dyDescent="0.55000000000000004"/>
    <row r="47842" x14ac:dyDescent="0.55000000000000004"/>
    <row r="47843" x14ac:dyDescent="0.55000000000000004"/>
    <row r="47844" x14ac:dyDescent="0.55000000000000004"/>
    <row r="47845" x14ac:dyDescent="0.55000000000000004"/>
    <row r="47846" x14ac:dyDescent="0.55000000000000004"/>
    <row r="47847" x14ac:dyDescent="0.55000000000000004"/>
    <row r="47848" x14ac:dyDescent="0.55000000000000004"/>
    <row r="47849" x14ac:dyDescent="0.55000000000000004"/>
    <row r="47850" x14ac:dyDescent="0.55000000000000004"/>
    <row r="47851" x14ac:dyDescent="0.55000000000000004"/>
    <row r="47852" x14ac:dyDescent="0.55000000000000004"/>
    <row r="47853" x14ac:dyDescent="0.55000000000000004"/>
    <row r="47854" x14ac:dyDescent="0.55000000000000004"/>
    <row r="47855" x14ac:dyDescent="0.55000000000000004"/>
    <row r="47856" x14ac:dyDescent="0.55000000000000004"/>
    <row r="47857" x14ac:dyDescent="0.55000000000000004"/>
    <row r="47858" x14ac:dyDescent="0.55000000000000004"/>
    <row r="47859" x14ac:dyDescent="0.55000000000000004"/>
    <row r="47860" x14ac:dyDescent="0.55000000000000004"/>
    <row r="47861" x14ac:dyDescent="0.55000000000000004"/>
    <row r="47862" x14ac:dyDescent="0.55000000000000004"/>
    <row r="47863" x14ac:dyDescent="0.55000000000000004"/>
    <row r="47864" x14ac:dyDescent="0.55000000000000004"/>
    <row r="47865" x14ac:dyDescent="0.55000000000000004"/>
    <row r="47866" x14ac:dyDescent="0.55000000000000004"/>
    <row r="47867" x14ac:dyDescent="0.55000000000000004"/>
    <row r="47868" x14ac:dyDescent="0.55000000000000004"/>
    <row r="47869" x14ac:dyDescent="0.55000000000000004"/>
    <row r="47870" x14ac:dyDescent="0.55000000000000004"/>
    <row r="47871" x14ac:dyDescent="0.55000000000000004"/>
    <row r="47872" x14ac:dyDescent="0.55000000000000004"/>
    <row r="47873" x14ac:dyDescent="0.55000000000000004"/>
    <row r="47874" x14ac:dyDescent="0.55000000000000004"/>
    <row r="47875" x14ac:dyDescent="0.55000000000000004"/>
    <row r="47876" x14ac:dyDescent="0.55000000000000004"/>
    <row r="47877" x14ac:dyDescent="0.55000000000000004"/>
    <row r="47878" x14ac:dyDescent="0.55000000000000004"/>
    <row r="47879" x14ac:dyDescent="0.55000000000000004"/>
    <row r="47880" x14ac:dyDescent="0.55000000000000004"/>
    <row r="47881" x14ac:dyDescent="0.55000000000000004"/>
    <row r="47882" x14ac:dyDescent="0.55000000000000004"/>
    <row r="47883" x14ac:dyDescent="0.55000000000000004"/>
    <row r="47884" x14ac:dyDescent="0.55000000000000004"/>
    <row r="47885" x14ac:dyDescent="0.55000000000000004"/>
    <row r="47886" x14ac:dyDescent="0.55000000000000004"/>
    <row r="47887" x14ac:dyDescent="0.55000000000000004"/>
    <row r="47888" x14ac:dyDescent="0.55000000000000004"/>
    <row r="47889" x14ac:dyDescent="0.55000000000000004"/>
    <row r="47890" x14ac:dyDescent="0.55000000000000004"/>
    <row r="47891" x14ac:dyDescent="0.55000000000000004"/>
    <row r="47892" x14ac:dyDescent="0.55000000000000004"/>
    <row r="47893" x14ac:dyDescent="0.55000000000000004"/>
    <row r="47894" x14ac:dyDescent="0.55000000000000004"/>
    <row r="47895" x14ac:dyDescent="0.55000000000000004"/>
    <row r="47896" x14ac:dyDescent="0.55000000000000004"/>
    <row r="47897" x14ac:dyDescent="0.55000000000000004"/>
    <row r="47898" x14ac:dyDescent="0.55000000000000004"/>
    <row r="47899" x14ac:dyDescent="0.55000000000000004"/>
    <row r="47900" x14ac:dyDescent="0.55000000000000004"/>
    <row r="47901" x14ac:dyDescent="0.55000000000000004"/>
    <row r="47902" x14ac:dyDescent="0.55000000000000004"/>
    <row r="47903" x14ac:dyDescent="0.55000000000000004"/>
    <row r="47904" x14ac:dyDescent="0.55000000000000004"/>
    <row r="47905" x14ac:dyDescent="0.55000000000000004"/>
    <row r="47906" x14ac:dyDescent="0.55000000000000004"/>
    <row r="47907" x14ac:dyDescent="0.55000000000000004"/>
    <row r="47908" x14ac:dyDescent="0.55000000000000004"/>
    <row r="47909" x14ac:dyDescent="0.55000000000000004"/>
    <row r="47910" x14ac:dyDescent="0.55000000000000004"/>
    <row r="47911" x14ac:dyDescent="0.55000000000000004"/>
    <row r="47912" x14ac:dyDescent="0.55000000000000004"/>
    <row r="47913" x14ac:dyDescent="0.55000000000000004"/>
    <row r="47914" x14ac:dyDescent="0.55000000000000004"/>
    <row r="47915" x14ac:dyDescent="0.55000000000000004"/>
    <row r="47916" x14ac:dyDescent="0.55000000000000004"/>
    <row r="47917" x14ac:dyDescent="0.55000000000000004"/>
    <row r="47918" x14ac:dyDescent="0.55000000000000004"/>
    <row r="47919" x14ac:dyDescent="0.55000000000000004"/>
    <row r="47920" x14ac:dyDescent="0.55000000000000004"/>
    <row r="47921" x14ac:dyDescent="0.55000000000000004"/>
    <row r="47922" x14ac:dyDescent="0.55000000000000004"/>
    <row r="47923" x14ac:dyDescent="0.55000000000000004"/>
    <row r="47924" x14ac:dyDescent="0.55000000000000004"/>
    <row r="47925" x14ac:dyDescent="0.55000000000000004"/>
    <row r="47926" x14ac:dyDescent="0.55000000000000004"/>
    <row r="47927" x14ac:dyDescent="0.55000000000000004"/>
    <row r="47928" x14ac:dyDescent="0.55000000000000004"/>
    <row r="47929" x14ac:dyDescent="0.55000000000000004"/>
    <row r="47930" x14ac:dyDescent="0.55000000000000004"/>
    <row r="47931" x14ac:dyDescent="0.55000000000000004"/>
    <row r="47932" x14ac:dyDescent="0.55000000000000004"/>
    <row r="47933" x14ac:dyDescent="0.55000000000000004"/>
    <row r="47934" x14ac:dyDescent="0.55000000000000004"/>
    <row r="47935" x14ac:dyDescent="0.55000000000000004"/>
    <row r="47936" x14ac:dyDescent="0.55000000000000004"/>
    <row r="47937" x14ac:dyDescent="0.55000000000000004"/>
    <row r="47938" x14ac:dyDescent="0.55000000000000004"/>
    <row r="47939" x14ac:dyDescent="0.55000000000000004"/>
    <row r="47940" x14ac:dyDescent="0.55000000000000004"/>
    <row r="47941" x14ac:dyDescent="0.55000000000000004"/>
    <row r="47942" x14ac:dyDescent="0.55000000000000004"/>
    <row r="47943" x14ac:dyDescent="0.55000000000000004"/>
    <row r="47944" x14ac:dyDescent="0.55000000000000004"/>
    <row r="47945" x14ac:dyDescent="0.55000000000000004"/>
    <row r="47946" x14ac:dyDescent="0.55000000000000004"/>
    <row r="47947" x14ac:dyDescent="0.55000000000000004"/>
    <row r="47948" x14ac:dyDescent="0.55000000000000004"/>
    <row r="47949" x14ac:dyDescent="0.55000000000000004"/>
    <row r="47950" x14ac:dyDescent="0.55000000000000004"/>
    <row r="47951" x14ac:dyDescent="0.55000000000000004"/>
    <row r="47952" x14ac:dyDescent="0.55000000000000004"/>
    <row r="47953" x14ac:dyDescent="0.55000000000000004"/>
    <row r="47954" x14ac:dyDescent="0.55000000000000004"/>
    <row r="47955" x14ac:dyDescent="0.55000000000000004"/>
    <row r="47956" x14ac:dyDescent="0.55000000000000004"/>
    <row r="47957" x14ac:dyDescent="0.55000000000000004"/>
    <row r="47958" x14ac:dyDescent="0.55000000000000004"/>
    <row r="47959" x14ac:dyDescent="0.55000000000000004"/>
    <row r="47960" x14ac:dyDescent="0.55000000000000004"/>
    <row r="47961" x14ac:dyDescent="0.55000000000000004"/>
    <row r="47962" x14ac:dyDescent="0.55000000000000004"/>
    <row r="47963" x14ac:dyDescent="0.55000000000000004"/>
    <row r="47964" x14ac:dyDescent="0.55000000000000004"/>
    <row r="47965" x14ac:dyDescent="0.55000000000000004"/>
    <row r="47966" x14ac:dyDescent="0.55000000000000004"/>
    <row r="47967" x14ac:dyDescent="0.55000000000000004"/>
    <row r="47968" x14ac:dyDescent="0.55000000000000004"/>
    <row r="47969" x14ac:dyDescent="0.55000000000000004"/>
    <row r="47970" x14ac:dyDescent="0.55000000000000004"/>
    <row r="47971" x14ac:dyDescent="0.55000000000000004"/>
    <row r="47972" x14ac:dyDescent="0.55000000000000004"/>
    <row r="47973" x14ac:dyDescent="0.55000000000000004"/>
    <row r="47974" x14ac:dyDescent="0.55000000000000004"/>
    <row r="47975" x14ac:dyDescent="0.55000000000000004"/>
    <row r="47976" x14ac:dyDescent="0.55000000000000004"/>
    <row r="47977" x14ac:dyDescent="0.55000000000000004"/>
    <row r="47978" x14ac:dyDescent="0.55000000000000004"/>
    <row r="47979" x14ac:dyDescent="0.55000000000000004"/>
    <row r="47980" x14ac:dyDescent="0.55000000000000004"/>
    <row r="47981" x14ac:dyDescent="0.55000000000000004"/>
    <row r="47982" x14ac:dyDescent="0.55000000000000004"/>
    <row r="47983" x14ac:dyDescent="0.55000000000000004"/>
    <row r="47984" x14ac:dyDescent="0.55000000000000004"/>
    <row r="47985" x14ac:dyDescent="0.55000000000000004"/>
    <row r="47986" x14ac:dyDescent="0.55000000000000004"/>
    <row r="47987" x14ac:dyDescent="0.55000000000000004"/>
    <row r="47988" x14ac:dyDescent="0.55000000000000004"/>
    <row r="47989" x14ac:dyDescent="0.55000000000000004"/>
    <row r="47990" x14ac:dyDescent="0.55000000000000004"/>
    <row r="47991" x14ac:dyDescent="0.55000000000000004"/>
    <row r="47992" x14ac:dyDescent="0.55000000000000004"/>
    <row r="47993" x14ac:dyDescent="0.55000000000000004"/>
    <row r="47994" x14ac:dyDescent="0.55000000000000004"/>
    <row r="47995" x14ac:dyDescent="0.55000000000000004"/>
    <row r="47996" x14ac:dyDescent="0.55000000000000004"/>
    <row r="47997" x14ac:dyDescent="0.55000000000000004"/>
    <row r="47998" x14ac:dyDescent="0.55000000000000004"/>
    <row r="47999" x14ac:dyDescent="0.55000000000000004"/>
    <row r="48000" x14ac:dyDescent="0.55000000000000004"/>
    <row r="48001" x14ac:dyDescent="0.55000000000000004"/>
    <row r="48002" x14ac:dyDescent="0.55000000000000004"/>
    <row r="48003" x14ac:dyDescent="0.55000000000000004"/>
    <row r="48004" x14ac:dyDescent="0.55000000000000004"/>
    <row r="48005" x14ac:dyDescent="0.55000000000000004"/>
    <row r="48006" x14ac:dyDescent="0.55000000000000004"/>
    <row r="48007" x14ac:dyDescent="0.55000000000000004"/>
    <row r="48008" x14ac:dyDescent="0.55000000000000004"/>
    <row r="48009" x14ac:dyDescent="0.55000000000000004"/>
    <row r="48010" x14ac:dyDescent="0.55000000000000004"/>
    <row r="48011" x14ac:dyDescent="0.55000000000000004"/>
    <row r="48012" x14ac:dyDescent="0.55000000000000004"/>
    <row r="48013" x14ac:dyDescent="0.55000000000000004"/>
    <row r="48014" x14ac:dyDescent="0.55000000000000004"/>
    <row r="48015" x14ac:dyDescent="0.55000000000000004"/>
    <row r="48016" x14ac:dyDescent="0.55000000000000004"/>
    <row r="48017" x14ac:dyDescent="0.55000000000000004"/>
    <row r="48018" x14ac:dyDescent="0.55000000000000004"/>
    <row r="48019" x14ac:dyDescent="0.55000000000000004"/>
    <row r="48020" x14ac:dyDescent="0.55000000000000004"/>
    <row r="48021" x14ac:dyDescent="0.55000000000000004"/>
    <row r="48022" x14ac:dyDescent="0.55000000000000004"/>
    <row r="48023" x14ac:dyDescent="0.55000000000000004"/>
    <row r="48024" x14ac:dyDescent="0.55000000000000004"/>
    <row r="48025" x14ac:dyDescent="0.55000000000000004"/>
    <row r="48026" x14ac:dyDescent="0.55000000000000004"/>
    <row r="48027" x14ac:dyDescent="0.55000000000000004"/>
    <row r="48028" x14ac:dyDescent="0.55000000000000004"/>
    <row r="48029" x14ac:dyDescent="0.55000000000000004"/>
    <row r="48030" x14ac:dyDescent="0.55000000000000004"/>
    <row r="48031" x14ac:dyDescent="0.55000000000000004"/>
    <row r="48032" x14ac:dyDescent="0.55000000000000004"/>
    <row r="48033" x14ac:dyDescent="0.55000000000000004"/>
    <row r="48034" x14ac:dyDescent="0.55000000000000004"/>
    <row r="48035" x14ac:dyDescent="0.55000000000000004"/>
    <row r="48036" x14ac:dyDescent="0.55000000000000004"/>
    <row r="48037" x14ac:dyDescent="0.55000000000000004"/>
    <row r="48038" x14ac:dyDescent="0.55000000000000004"/>
    <row r="48039" x14ac:dyDescent="0.55000000000000004"/>
    <row r="48040" x14ac:dyDescent="0.55000000000000004"/>
    <row r="48041" x14ac:dyDescent="0.55000000000000004"/>
    <row r="48042" x14ac:dyDescent="0.55000000000000004"/>
    <row r="48043" x14ac:dyDescent="0.55000000000000004"/>
    <row r="48044" x14ac:dyDescent="0.55000000000000004"/>
    <row r="48045" x14ac:dyDescent="0.55000000000000004"/>
    <row r="48046" x14ac:dyDescent="0.55000000000000004"/>
    <row r="48047" x14ac:dyDescent="0.55000000000000004"/>
    <row r="48048" x14ac:dyDescent="0.55000000000000004"/>
    <row r="48049" x14ac:dyDescent="0.55000000000000004"/>
    <row r="48050" x14ac:dyDescent="0.55000000000000004"/>
    <row r="48051" x14ac:dyDescent="0.55000000000000004"/>
    <row r="48052" x14ac:dyDescent="0.55000000000000004"/>
    <row r="48053" x14ac:dyDescent="0.55000000000000004"/>
    <row r="48054" x14ac:dyDescent="0.55000000000000004"/>
    <row r="48055" x14ac:dyDescent="0.55000000000000004"/>
    <row r="48056" x14ac:dyDescent="0.55000000000000004"/>
    <row r="48057" x14ac:dyDescent="0.55000000000000004"/>
    <row r="48058" x14ac:dyDescent="0.55000000000000004"/>
    <row r="48059" x14ac:dyDescent="0.55000000000000004"/>
    <row r="48060" x14ac:dyDescent="0.55000000000000004"/>
    <row r="48061" x14ac:dyDescent="0.55000000000000004"/>
    <row r="48062" x14ac:dyDescent="0.55000000000000004"/>
    <row r="48063" x14ac:dyDescent="0.55000000000000004"/>
    <row r="48064" x14ac:dyDescent="0.55000000000000004"/>
    <row r="48065" x14ac:dyDescent="0.55000000000000004"/>
    <row r="48066" x14ac:dyDescent="0.55000000000000004"/>
    <row r="48067" x14ac:dyDescent="0.55000000000000004"/>
    <row r="48068" x14ac:dyDescent="0.55000000000000004"/>
    <row r="48069" x14ac:dyDescent="0.55000000000000004"/>
    <row r="48070" x14ac:dyDescent="0.55000000000000004"/>
    <row r="48071" x14ac:dyDescent="0.55000000000000004"/>
    <row r="48072" x14ac:dyDescent="0.55000000000000004"/>
    <row r="48073" x14ac:dyDescent="0.55000000000000004"/>
    <row r="48074" x14ac:dyDescent="0.55000000000000004"/>
    <row r="48075" x14ac:dyDescent="0.55000000000000004"/>
    <row r="48076" x14ac:dyDescent="0.55000000000000004"/>
    <row r="48077" x14ac:dyDescent="0.55000000000000004"/>
    <row r="48078" x14ac:dyDescent="0.55000000000000004"/>
    <row r="48079" x14ac:dyDescent="0.55000000000000004"/>
    <row r="48080" x14ac:dyDescent="0.55000000000000004"/>
    <row r="48081" x14ac:dyDescent="0.55000000000000004"/>
    <row r="48082" x14ac:dyDescent="0.55000000000000004"/>
    <row r="48083" x14ac:dyDescent="0.55000000000000004"/>
    <row r="48084" x14ac:dyDescent="0.55000000000000004"/>
    <row r="48085" x14ac:dyDescent="0.55000000000000004"/>
    <row r="48086" x14ac:dyDescent="0.55000000000000004"/>
    <row r="48087" x14ac:dyDescent="0.55000000000000004"/>
    <row r="48088" x14ac:dyDescent="0.55000000000000004"/>
    <row r="48089" x14ac:dyDescent="0.55000000000000004"/>
    <row r="48090" x14ac:dyDescent="0.55000000000000004"/>
    <row r="48091" x14ac:dyDescent="0.55000000000000004"/>
    <row r="48092" x14ac:dyDescent="0.55000000000000004"/>
    <row r="48093" x14ac:dyDescent="0.55000000000000004"/>
    <row r="48094" x14ac:dyDescent="0.55000000000000004"/>
    <row r="48095" x14ac:dyDescent="0.55000000000000004"/>
    <row r="48096" x14ac:dyDescent="0.55000000000000004"/>
    <row r="48097" x14ac:dyDescent="0.55000000000000004"/>
    <row r="48098" x14ac:dyDescent="0.55000000000000004"/>
    <row r="48099" x14ac:dyDescent="0.55000000000000004"/>
    <row r="48100" x14ac:dyDescent="0.55000000000000004"/>
    <row r="48101" x14ac:dyDescent="0.55000000000000004"/>
    <row r="48102" x14ac:dyDescent="0.55000000000000004"/>
    <row r="48103" x14ac:dyDescent="0.55000000000000004"/>
    <row r="48104" x14ac:dyDescent="0.55000000000000004"/>
    <row r="48105" x14ac:dyDescent="0.55000000000000004"/>
    <row r="48106" x14ac:dyDescent="0.55000000000000004"/>
    <row r="48107" x14ac:dyDescent="0.55000000000000004"/>
    <row r="48108" x14ac:dyDescent="0.55000000000000004"/>
    <row r="48109" x14ac:dyDescent="0.55000000000000004"/>
    <row r="48110" x14ac:dyDescent="0.55000000000000004"/>
    <row r="48111" x14ac:dyDescent="0.55000000000000004"/>
    <row r="48112" x14ac:dyDescent="0.55000000000000004"/>
    <row r="48113" x14ac:dyDescent="0.55000000000000004"/>
    <row r="48114" x14ac:dyDescent="0.55000000000000004"/>
    <row r="48115" x14ac:dyDescent="0.55000000000000004"/>
    <row r="48116" x14ac:dyDescent="0.55000000000000004"/>
    <row r="48117" x14ac:dyDescent="0.55000000000000004"/>
    <row r="48118" x14ac:dyDescent="0.55000000000000004"/>
    <row r="48119" x14ac:dyDescent="0.55000000000000004"/>
    <row r="48120" x14ac:dyDescent="0.55000000000000004"/>
    <row r="48121" x14ac:dyDescent="0.55000000000000004"/>
    <row r="48122" x14ac:dyDescent="0.55000000000000004"/>
    <row r="48123" x14ac:dyDescent="0.55000000000000004"/>
    <row r="48124" x14ac:dyDescent="0.55000000000000004"/>
    <row r="48125" x14ac:dyDescent="0.55000000000000004"/>
    <row r="48126" x14ac:dyDescent="0.55000000000000004"/>
    <row r="48127" x14ac:dyDescent="0.55000000000000004"/>
    <row r="48128" x14ac:dyDescent="0.55000000000000004"/>
    <row r="48129" x14ac:dyDescent="0.55000000000000004"/>
    <row r="48130" x14ac:dyDescent="0.55000000000000004"/>
    <row r="48131" x14ac:dyDescent="0.55000000000000004"/>
    <row r="48132" x14ac:dyDescent="0.55000000000000004"/>
    <row r="48133" x14ac:dyDescent="0.55000000000000004"/>
    <row r="48134" x14ac:dyDescent="0.55000000000000004"/>
    <row r="48135" x14ac:dyDescent="0.55000000000000004"/>
    <row r="48136" x14ac:dyDescent="0.55000000000000004"/>
    <row r="48137" x14ac:dyDescent="0.55000000000000004"/>
    <row r="48138" x14ac:dyDescent="0.55000000000000004"/>
    <row r="48139" x14ac:dyDescent="0.55000000000000004"/>
    <row r="48140" x14ac:dyDescent="0.55000000000000004"/>
    <row r="48141" x14ac:dyDescent="0.55000000000000004"/>
    <row r="48142" x14ac:dyDescent="0.55000000000000004"/>
    <row r="48143" x14ac:dyDescent="0.55000000000000004"/>
    <row r="48144" x14ac:dyDescent="0.55000000000000004"/>
    <row r="48145" x14ac:dyDescent="0.55000000000000004"/>
    <row r="48146" x14ac:dyDescent="0.55000000000000004"/>
    <row r="48147" x14ac:dyDescent="0.55000000000000004"/>
    <row r="48148" x14ac:dyDescent="0.55000000000000004"/>
    <row r="48149" x14ac:dyDescent="0.55000000000000004"/>
    <row r="48150" x14ac:dyDescent="0.55000000000000004"/>
    <row r="48151" x14ac:dyDescent="0.55000000000000004"/>
    <row r="48152" x14ac:dyDescent="0.55000000000000004"/>
    <row r="48153" x14ac:dyDescent="0.55000000000000004"/>
    <row r="48154" x14ac:dyDescent="0.55000000000000004"/>
    <row r="48155" x14ac:dyDescent="0.55000000000000004"/>
    <row r="48156" x14ac:dyDescent="0.55000000000000004"/>
    <row r="48157" x14ac:dyDescent="0.55000000000000004"/>
    <row r="48158" x14ac:dyDescent="0.55000000000000004"/>
    <row r="48159" x14ac:dyDescent="0.55000000000000004"/>
    <row r="48160" x14ac:dyDescent="0.55000000000000004"/>
    <row r="48161" x14ac:dyDescent="0.55000000000000004"/>
    <row r="48162" x14ac:dyDescent="0.55000000000000004"/>
    <row r="48163" x14ac:dyDescent="0.55000000000000004"/>
    <row r="48164" x14ac:dyDescent="0.55000000000000004"/>
    <row r="48165" x14ac:dyDescent="0.55000000000000004"/>
    <row r="48166" x14ac:dyDescent="0.55000000000000004"/>
    <row r="48167" x14ac:dyDescent="0.55000000000000004"/>
    <row r="48168" x14ac:dyDescent="0.55000000000000004"/>
    <row r="48169" x14ac:dyDescent="0.55000000000000004"/>
    <row r="48170" x14ac:dyDescent="0.55000000000000004"/>
    <row r="48171" x14ac:dyDescent="0.55000000000000004"/>
    <row r="48172" x14ac:dyDescent="0.55000000000000004"/>
    <row r="48173" x14ac:dyDescent="0.55000000000000004"/>
    <row r="48174" x14ac:dyDescent="0.55000000000000004"/>
    <row r="48175" x14ac:dyDescent="0.55000000000000004"/>
    <row r="48176" x14ac:dyDescent="0.55000000000000004"/>
    <row r="48177" x14ac:dyDescent="0.55000000000000004"/>
    <row r="48178" x14ac:dyDescent="0.55000000000000004"/>
    <row r="48179" x14ac:dyDescent="0.55000000000000004"/>
    <row r="48180" x14ac:dyDescent="0.55000000000000004"/>
    <row r="48181" x14ac:dyDescent="0.55000000000000004"/>
    <row r="48182" x14ac:dyDescent="0.55000000000000004"/>
    <row r="48183" x14ac:dyDescent="0.55000000000000004"/>
    <row r="48184" x14ac:dyDescent="0.55000000000000004"/>
    <row r="48185" x14ac:dyDescent="0.55000000000000004"/>
    <row r="48186" x14ac:dyDescent="0.55000000000000004"/>
    <row r="48187" x14ac:dyDescent="0.55000000000000004"/>
    <row r="48188" x14ac:dyDescent="0.55000000000000004"/>
    <row r="48189" x14ac:dyDescent="0.55000000000000004"/>
    <row r="48190" x14ac:dyDescent="0.55000000000000004"/>
    <row r="48191" x14ac:dyDescent="0.55000000000000004"/>
    <row r="48192" x14ac:dyDescent="0.55000000000000004"/>
    <row r="48193" x14ac:dyDescent="0.55000000000000004"/>
    <row r="48194" x14ac:dyDescent="0.55000000000000004"/>
    <row r="48195" x14ac:dyDescent="0.55000000000000004"/>
    <row r="48196" x14ac:dyDescent="0.55000000000000004"/>
    <row r="48197" x14ac:dyDescent="0.55000000000000004"/>
    <row r="48198" x14ac:dyDescent="0.55000000000000004"/>
    <row r="48199" x14ac:dyDescent="0.55000000000000004"/>
    <row r="48200" x14ac:dyDescent="0.55000000000000004"/>
    <row r="48201" x14ac:dyDescent="0.55000000000000004"/>
    <row r="48202" x14ac:dyDescent="0.55000000000000004"/>
    <row r="48203" x14ac:dyDescent="0.55000000000000004"/>
    <row r="48204" x14ac:dyDescent="0.55000000000000004"/>
    <row r="48205" x14ac:dyDescent="0.55000000000000004"/>
    <row r="48206" x14ac:dyDescent="0.55000000000000004"/>
    <row r="48207" x14ac:dyDescent="0.55000000000000004"/>
    <row r="48208" x14ac:dyDescent="0.55000000000000004"/>
    <row r="48209" x14ac:dyDescent="0.55000000000000004"/>
    <row r="48210" x14ac:dyDescent="0.55000000000000004"/>
    <row r="48211" x14ac:dyDescent="0.55000000000000004"/>
    <row r="48212" x14ac:dyDescent="0.55000000000000004"/>
    <row r="48213" x14ac:dyDescent="0.55000000000000004"/>
    <row r="48214" x14ac:dyDescent="0.55000000000000004"/>
    <row r="48215" x14ac:dyDescent="0.55000000000000004"/>
    <row r="48216" x14ac:dyDescent="0.55000000000000004"/>
    <row r="48217" x14ac:dyDescent="0.55000000000000004"/>
    <row r="48218" x14ac:dyDescent="0.55000000000000004"/>
    <row r="48219" x14ac:dyDescent="0.55000000000000004"/>
    <row r="48220" x14ac:dyDescent="0.55000000000000004"/>
    <row r="48221" x14ac:dyDescent="0.55000000000000004"/>
    <row r="48222" x14ac:dyDescent="0.55000000000000004"/>
    <row r="48223" x14ac:dyDescent="0.55000000000000004"/>
    <row r="48224" x14ac:dyDescent="0.55000000000000004"/>
    <row r="48225" x14ac:dyDescent="0.55000000000000004"/>
    <row r="48226" x14ac:dyDescent="0.55000000000000004"/>
    <row r="48227" x14ac:dyDescent="0.55000000000000004"/>
    <row r="48228" x14ac:dyDescent="0.55000000000000004"/>
    <row r="48229" x14ac:dyDescent="0.55000000000000004"/>
    <row r="48230" x14ac:dyDescent="0.55000000000000004"/>
    <row r="48231" x14ac:dyDescent="0.55000000000000004"/>
    <row r="48232" x14ac:dyDescent="0.55000000000000004"/>
    <row r="48233" x14ac:dyDescent="0.55000000000000004"/>
    <row r="48234" x14ac:dyDescent="0.55000000000000004"/>
    <row r="48235" x14ac:dyDescent="0.55000000000000004"/>
    <row r="48236" x14ac:dyDescent="0.55000000000000004"/>
    <row r="48237" x14ac:dyDescent="0.55000000000000004"/>
    <row r="48238" x14ac:dyDescent="0.55000000000000004"/>
    <row r="48239" x14ac:dyDescent="0.55000000000000004"/>
    <row r="48240" x14ac:dyDescent="0.55000000000000004"/>
    <row r="48241" x14ac:dyDescent="0.55000000000000004"/>
    <row r="48242" x14ac:dyDescent="0.55000000000000004"/>
    <row r="48243" x14ac:dyDescent="0.55000000000000004"/>
    <row r="48244" x14ac:dyDescent="0.55000000000000004"/>
    <row r="48245" x14ac:dyDescent="0.55000000000000004"/>
    <row r="48246" x14ac:dyDescent="0.55000000000000004"/>
    <row r="48247" x14ac:dyDescent="0.55000000000000004"/>
    <row r="48248" x14ac:dyDescent="0.55000000000000004"/>
    <row r="48249" x14ac:dyDescent="0.55000000000000004"/>
    <row r="48250" x14ac:dyDescent="0.55000000000000004"/>
    <row r="48251" x14ac:dyDescent="0.55000000000000004"/>
    <row r="48252" x14ac:dyDescent="0.55000000000000004"/>
    <row r="48253" x14ac:dyDescent="0.55000000000000004"/>
    <row r="48254" x14ac:dyDescent="0.55000000000000004"/>
    <row r="48255" x14ac:dyDescent="0.55000000000000004"/>
    <row r="48256" x14ac:dyDescent="0.55000000000000004"/>
    <row r="48257" x14ac:dyDescent="0.55000000000000004"/>
    <row r="48258" x14ac:dyDescent="0.55000000000000004"/>
    <row r="48259" x14ac:dyDescent="0.55000000000000004"/>
    <row r="48260" x14ac:dyDescent="0.55000000000000004"/>
    <row r="48261" x14ac:dyDescent="0.55000000000000004"/>
    <row r="48262" x14ac:dyDescent="0.55000000000000004"/>
    <row r="48263" x14ac:dyDescent="0.55000000000000004"/>
    <row r="48264" x14ac:dyDescent="0.55000000000000004"/>
    <row r="48265" x14ac:dyDescent="0.55000000000000004"/>
    <row r="48266" x14ac:dyDescent="0.55000000000000004"/>
    <row r="48267" x14ac:dyDescent="0.55000000000000004"/>
    <row r="48268" x14ac:dyDescent="0.55000000000000004"/>
    <row r="48269" x14ac:dyDescent="0.55000000000000004"/>
    <row r="48270" x14ac:dyDescent="0.55000000000000004"/>
    <row r="48271" x14ac:dyDescent="0.55000000000000004"/>
    <row r="48272" x14ac:dyDescent="0.55000000000000004"/>
    <row r="48273" x14ac:dyDescent="0.55000000000000004"/>
    <row r="48274" x14ac:dyDescent="0.55000000000000004"/>
    <row r="48275" x14ac:dyDescent="0.55000000000000004"/>
    <row r="48276" x14ac:dyDescent="0.55000000000000004"/>
    <row r="48277" x14ac:dyDescent="0.55000000000000004"/>
    <row r="48278" x14ac:dyDescent="0.55000000000000004"/>
    <row r="48279" x14ac:dyDescent="0.55000000000000004"/>
    <row r="48280" x14ac:dyDescent="0.55000000000000004"/>
    <row r="48281" x14ac:dyDescent="0.55000000000000004"/>
    <row r="48282" x14ac:dyDescent="0.55000000000000004"/>
    <row r="48283" x14ac:dyDescent="0.55000000000000004"/>
    <row r="48284" x14ac:dyDescent="0.55000000000000004"/>
    <row r="48285" x14ac:dyDescent="0.55000000000000004"/>
    <row r="48286" x14ac:dyDescent="0.55000000000000004"/>
    <row r="48287" x14ac:dyDescent="0.55000000000000004"/>
    <row r="48288" x14ac:dyDescent="0.55000000000000004"/>
    <row r="48289" x14ac:dyDescent="0.55000000000000004"/>
    <row r="48290" x14ac:dyDescent="0.55000000000000004"/>
    <row r="48291" x14ac:dyDescent="0.55000000000000004"/>
    <row r="48292" x14ac:dyDescent="0.55000000000000004"/>
    <row r="48293" x14ac:dyDescent="0.55000000000000004"/>
    <row r="48294" x14ac:dyDescent="0.55000000000000004"/>
    <row r="48295" x14ac:dyDescent="0.55000000000000004"/>
    <row r="48296" x14ac:dyDescent="0.55000000000000004"/>
    <row r="48297" x14ac:dyDescent="0.55000000000000004"/>
    <row r="48298" x14ac:dyDescent="0.55000000000000004"/>
    <row r="48299" x14ac:dyDescent="0.55000000000000004"/>
    <row r="48300" x14ac:dyDescent="0.55000000000000004"/>
    <row r="48301" x14ac:dyDescent="0.55000000000000004"/>
    <row r="48302" x14ac:dyDescent="0.55000000000000004"/>
    <row r="48303" x14ac:dyDescent="0.55000000000000004"/>
    <row r="48304" x14ac:dyDescent="0.55000000000000004"/>
    <row r="48305" x14ac:dyDescent="0.55000000000000004"/>
    <row r="48306" x14ac:dyDescent="0.55000000000000004"/>
    <row r="48307" x14ac:dyDescent="0.55000000000000004"/>
    <row r="48308" x14ac:dyDescent="0.55000000000000004"/>
    <row r="48309" x14ac:dyDescent="0.55000000000000004"/>
    <row r="48310" x14ac:dyDescent="0.55000000000000004"/>
    <row r="48311" x14ac:dyDescent="0.55000000000000004"/>
    <row r="48312" x14ac:dyDescent="0.55000000000000004"/>
    <row r="48313" x14ac:dyDescent="0.55000000000000004"/>
    <row r="48314" x14ac:dyDescent="0.55000000000000004"/>
    <row r="48315" x14ac:dyDescent="0.55000000000000004"/>
    <row r="48316" x14ac:dyDescent="0.55000000000000004"/>
    <row r="48317" x14ac:dyDescent="0.55000000000000004"/>
    <row r="48318" x14ac:dyDescent="0.55000000000000004"/>
    <row r="48319" x14ac:dyDescent="0.55000000000000004"/>
    <row r="48320" x14ac:dyDescent="0.55000000000000004"/>
    <row r="48321" x14ac:dyDescent="0.55000000000000004"/>
    <row r="48322" x14ac:dyDescent="0.55000000000000004"/>
    <row r="48323" x14ac:dyDescent="0.55000000000000004"/>
    <row r="48324" x14ac:dyDescent="0.55000000000000004"/>
    <row r="48325" x14ac:dyDescent="0.55000000000000004"/>
    <row r="48326" x14ac:dyDescent="0.55000000000000004"/>
    <row r="48327" x14ac:dyDescent="0.55000000000000004"/>
    <row r="48328" x14ac:dyDescent="0.55000000000000004"/>
    <row r="48329" x14ac:dyDescent="0.55000000000000004"/>
    <row r="48330" x14ac:dyDescent="0.55000000000000004"/>
    <row r="48331" x14ac:dyDescent="0.55000000000000004"/>
    <row r="48332" x14ac:dyDescent="0.55000000000000004"/>
    <row r="48333" x14ac:dyDescent="0.55000000000000004"/>
    <row r="48334" x14ac:dyDescent="0.55000000000000004"/>
    <row r="48335" x14ac:dyDescent="0.55000000000000004"/>
    <row r="48336" x14ac:dyDescent="0.55000000000000004"/>
    <row r="48337" x14ac:dyDescent="0.55000000000000004"/>
    <row r="48338" x14ac:dyDescent="0.55000000000000004"/>
    <row r="48339" x14ac:dyDescent="0.55000000000000004"/>
    <row r="48340" x14ac:dyDescent="0.55000000000000004"/>
    <row r="48341" x14ac:dyDescent="0.55000000000000004"/>
    <row r="48342" x14ac:dyDescent="0.55000000000000004"/>
    <row r="48343" x14ac:dyDescent="0.55000000000000004"/>
    <row r="48344" x14ac:dyDescent="0.55000000000000004"/>
    <row r="48345" x14ac:dyDescent="0.55000000000000004"/>
    <row r="48346" x14ac:dyDescent="0.55000000000000004"/>
    <row r="48347" x14ac:dyDescent="0.55000000000000004"/>
    <row r="48348" x14ac:dyDescent="0.55000000000000004"/>
    <row r="48349" x14ac:dyDescent="0.55000000000000004"/>
    <row r="48350" x14ac:dyDescent="0.55000000000000004"/>
    <row r="48351" x14ac:dyDescent="0.55000000000000004"/>
    <row r="48352" x14ac:dyDescent="0.55000000000000004"/>
    <row r="48353" x14ac:dyDescent="0.55000000000000004"/>
    <row r="48354" x14ac:dyDescent="0.55000000000000004"/>
    <row r="48355" x14ac:dyDescent="0.55000000000000004"/>
    <row r="48356" x14ac:dyDescent="0.55000000000000004"/>
    <row r="48357" x14ac:dyDescent="0.55000000000000004"/>
    <row r="48358" x14ac:dyDescent="0.55000000000000004"/>
    <row r="48359" x14ac:dyDescent="0.55000000000000004"/>
    <row r="48360" x14ac:dyDescent="0.55000000000000004"/>
    <row r="48361" x14ac:dyDescent="0.55000000000000004"/>
    <row r="48362" x14ac:dyDescent="0.55000000000000004"/>
    <row r="48363" x14ac:dyDescent="0.55000000000000004"/>
    <row r="48364" x14ac:dyDescent="0.55000000000000004"/>
    <row r="48365" x14ac:dyDescent="0.55000000000000004"/>
    <row r="48366" x14ac:dyDescent="0.55000000000000004"/>
    <row r="48367" x14ac:dyDescent="0.55000000000000004"/>
    <row r="48368" x14ac:dyDescent="0.55000000000000004"/>
    <row r="48369" x14ac:dyDescent="0.55000000000000004"/>
    <row r="48370" x14ac:dyDescent="0.55000000000000004"/>
    <row r="48371" x14ac:dyDescent="0.55000000000000004"/>
    <row r="48372" x14ac:dyDescent="0.55000000000000004"/>
    <row r="48373" x14ac:dyDescent="0.55000000000000004"/>
    <row r="48374" x14ac:dyDescent="0.55000000000000004"/>
    <row r="48375" x14ac:dyDescent="0.55000000000000004"/>
    <row r="48376" x14ac:dyDescent="0.55000000000000004"/>
    <row r="48377" x14ac:dyDescent="0.55000000000000004"/>
    <row r="48378" x14ac:dyDescent="0.55000000000000004"/>
    <row r="48379" x14ac:dyDescent="0.55000000000000004"/>
    <row r="48380" x14ac:dyDescent="0.55000000000000004"/>
    <row r="48381" x14ac:dyDescent="0.55000000000000004"/>
    <row r="48382" x14ac:dyDescent="0.55000000000000004"/>
    <row r="48383" x14ac:dyDescent="0.55000000000000004"/>
    <row r="48384" x14ac:dyDescent="0.55000000000000004"/>
    <row r="48385" x14ac:dyDescent="0.55000000000000004"/>
    <row r="48386" x14ac:dyDescent="0.55000000000000004"/>
    <row r="48387" x14ac:dyDescent="0.55000000000000004"/>
    <row r="48388" x14ac:dyDescent="0.55000000000000004"/>
    <row r="48389" x14ac:dyDescent="0.55000000000000004"/>
    <row r="48390" x14ac:dyDescent="0.55000000000000004"/>
    <row r="48391" x14ac:dyDescent="0.55000000000000004"/>
    <row r="48392" x14ac:dyDescent="0.55000000000000004"/>
    <row r="48393" x14ac:dyDescent="0.55000000000000004"/>
    <row r="48394" x14ac:dyDescent="0.55000000000000004"/>
    <row r="48395" x14ac:dyDescent="0.55000000000000004"/>
    <row r="48396" x14ac:dyDescent="0.55000000000000004"/>
    <row r="48397" x14ac:dyDescent="0.55000000000000004"/>
    <row r="48398" x14ac:dyDescent="0.55000000000000004"/>
    <row r="48399" x14ac:dyDescent="0.55000000000000004"/>
    <row r="48400" x14ac:dyDescent="0.55000000000000004"/>
    <row r="48401" x14ac:dyDescent="0.55000000000000004"/>
    <row r="48402" x14ac:dyDescent="0.55000000000000004"/>
    <row r="48403" x14ac:dyDescent="0.55000000000000004"/>
    <row r="48404" x14ac:dyDescent="0.55000000000000004"/>
    <row r="48405" x14ac:dyDescent="0.55000000000000004"/>
    <row r="48406" x14ac:dyDescent="0.55000000000000004"/>
    <row r="48407" x14ac:dyDescent="0.55000000000000004"/>
    <row r="48408" x14ac:dyDescent="0.55000000000000004"/>
    <row r="48409" x14ac:dyDescent="0.55000000000000004"/>
    <row r="48410" x14ac:dyDescent="0.55000000000000004"/>
    <row r="48411" x14ac:dyDescent="0.55000000000000004"/>
    <row r="48412" x14ac:dyDescent="0.55000000000000004"/>
    <row r="48413" x14ac:dyDescent="0.55000000000000004"/>
    <row r="48414" x14ac:dyDescent="0.55000000000000004"/>
    <row r="48415" x14ac:dyDescent="0.55000000000000004"/>
    <row r="48416" x14ac:dyDescent="0.55000000000000004"/>
    <row r="48417" x14ac:dyDescent="0.55000000000000004"/>
    <row r="48418" x14ac:dyDescent="0.55000000000000004"/>
    <row r="48419" x14ac:dyDescent="0.55000000000000004"/>
    <row r="48420" x14ac:dyDescent="0.55000000000000004"/>
    <row r="48421" x14ac:dyDescent="0.55000000000000004"/>
    <row r="48422" x14ac:dyDescent="0.55000000000000004"/>
    <row r="48423" x14ac:dyDescent="0.55000000000000004"/>
    <row r="48424" x14ac:dyDescent="0.55000000000000004"/>
    <row r="48425" x14ac:dyDescent="0.55000000000000004"/>
    <row r="48426" x14ac:dyDescent="0.55000000000000004"/>
    <row r="48427" x14ac:dyDescent="0.55000000000000004"/>
    <row r="48428" x14ac:dyDescent="0.55000000000000004"/>
    <row r="48429" x14ac:dyDescent="0.55000000000000004"/>
    <row r="48430" x14ac:dyDescent="0.55000000000000004"/>
    <row r="48431" x14ac:dyDescent="0.55000000000000004"/>
    <row r="48432" x14ac:dyDescent="0.55000000000000004"/>
    <row r="48433" x14ac:dyDescent="0.55000000000000004"/>
    <row r="48434" x14ac:dyDescent="0.55000000000000004"/>
    <row r="48435" x14ac:dyDescent="0.55000000000000004"/>
    <row r="48436" x14ac:dyDescent="0.55000000000000004"/>
    <row r="48437" x14ac:dyDescent="0.55000000000000004"/>
    <row r="48438" x14ac:dyDescent="0.55000000000000004"/>
    <row r="48439" x14ac:dyDescent="0.55000000000000004"/>
    <row r="48440" x14ac:dyDescent="0.55000000000000004"/>
    <row r="48441" x14ac:dyDescent="0.55000000000000004"/>
    <row r="48442" x14ac:dyDescent="0.55000000000000004"/>
    <row r="48443" x14ac:dyDescent="0.55000000000000004"/>
    <row r="48444" x14ac:dyDescent="0.55000000000000004"/>
    <row r="48445" x14ac:dyDescent="0.55000000000000004"/>
    <row r="48446" x14ac:dyDescent="0.55000000000000004"/>
    <row r="48447" x14ac:dyDescent="0.55000000000000004"/>
    <row r="48448" x14ac:dyDescent="0.55000000000000004"/>
    <row r="48449" x14ac:dyDescent="0.55000000000000004"/>
    <row r="48450" x14ac:dyDescent="0.55000000000000004"/>
    <row r="48451" x14ac:dyDescent="0.55000000000000004"/>
    <row r="48452" x14ac:dyDescent="0.55000000000000004"/>
    <row r="48453" x14ac:dyDescent="0.55000000000000004"/>
    <row r="48454" x14ac:dyDescent="0.55000000000000004"/>
    <row r="48455" x14ac:dyDescent="0.55000000000000004"/>
    <row r="48456" x14ac:dyDescent="0.55000000000000004"/>
    <row r="48457" x14ac:dyDescent="0.55000000000000004"/>
    <row r="48458" x14ac:dyDescent="0.55000000000000004"/>
    <row r="48459" x14ac:dyDescent="0.55000000000000004"/>
    <row r="48460" x14ac:dyDescent="0.55000000000000004"/>
    <row r="48461" x14ac:dyDescent="0.55000000000000004"/>
    <row r="48462" x14ac:dyDescent="0.55000000000000004"/>
    <row r="48463" x14ac:dyDescent="0.55000000000000004"/>
    <row r="48464" x14ac:dyDescent="0.55000000000000004"/>
    <row r="48465" x14ac:dyDescent="0.55000000000000004"/>
    <row r="48466" x14ac:dyDescent="0.55000000000000004"/>
    <row r="48467" x14ac:dyDescent="0.55000000000000004"/>
    <row r="48468" x14ac:dyDescent="0.55000000000000004"/>
    <row r="48469" x14ac:dyDescent="0.55000000000000004"/>
    <row r="48470" x14ac:dyDescent="0.55000000000000004"/>
    <row r="48471" x14ac:dyDescent="0.55000000000000004"/>
    <row r="48472" x14ac:dyDescent="0.55000000000000004"/>
    <row r="48473" x14ac:dyDescent="0.55000000000000004"/>
    <row r="48474" x14ac:dyDescent="0.55000000000000004"/>
    <row r="48475" x14ac:dyDescent="0.55000000000000004"/>
    <row r="48476" x14ac:dyDescent="0.55000000000000004"/>
    <row r="48477" x14ac:dyDescent="0.55000000000000004"/>
    <row r="48478" x14ac:dyDescent="0.55000000000000004"/>
    <row r="48479" x14ac:dyDescent="0.55000000000000004"/>
    <row r="48480" x14ac:dyDescent="0.55000000000000004"/>
    <row r="48481" x14ac:dyDescent="0.55000000000000004"/>
    <row r="48482" x14ac:dyDescent="0.55000000000000004"/>
    <row r="48483" x14ac:dyDescent="0.55000000000000004"/>
    <row r="48484" x14ac:dyDescent="0.55000000000000004"/>
    <row r="48485" x14ac:dyDescent="0.55000000000000004"/>
    <row r="48486" x14ac:dyDescent="0.55000000000000004"/>
    <row r="48487" x14ac:dyDescent="0.55000000000000004"/>
    <row r="48488" x14ac:dyDescent="0.55000000000000004"/>
    <row r="48489" x14ac:dyDescent="0.55000000000000004"/>
    <row r="48490" x14ac:dyDescent="0.55000000000000004"/>
    <row r="48491" x14ac:dyDescent="0.55000000000000004"/>
    <row r="48492" x14ac:dyDescent="0.55000000000000004"/>
    <row r="48493" x14ac:dyDescent="0.55000000000000004"/>
    <row r="48494" x14ac:dyDescent="0.55000000000000004"/>
    <row r="48495" x14ac:dyDescent="0.55000000000000004"/>
    <row r="48496" x14ac:dyDescent="0.55000000000000004"/>
    <row r="48497" x14ac:dyDescent="0.55000000000000004"/>
    <row r="48498" x14ac:dyDescent="0.55000000000000004"/>
    <row r="48499" x14ac:dyDescent="0.55000000000000004"/>
    <row r="48500" x14ac:dyDescent="0.55000000000000004"/>
    <row r="48501" x14ac:dyDescent="0.55000000000000004"/>
    <row r="48502" x14ac:dyDescent="0.55000000000000004"/>
    <row r="48503" x14ac:dyDescent="0.55000000000000004"/>
    <row r="48504" x14ac:dyDescent="0.55000000000000004"/>
    <row r="48505" x14ac:dyDescent="0.55000000000000004"/>
    <row r="48506" x14ac:dyDescent="0.55000000000000004"/>
    <row r="48507" x14ac:dyDescent="0.55000000000000004"/>
    <row r="48508" x14ac:dyDescent="0.55000000000000004"/>
    <row r="48509" x14ac:dyDescent="0.55000000000000004"/>
    <row r="48510" x14ac:dyDescent="0.55000000000000004"/>
    <row r="48511" x14ac:dyDescent="0.55000000000000004"/>
    <row r="48512" x14ac:dyDescent="0.55000000000000004"/>
    <row r="48513" x14ac:dyDescent="0.55000000000000004"/>
    <row r="48514" x14ac:dyDescent="0.55000000000000004"/>
    <row r="48515" x14ac:dyDescent="0.55000000000000004"/>
    <row r="48516" x14ac:dyDescent="0.55000000000000004"/>
    <row r="48517" x14ac:dyDescent="0.55000000000000004"/>
    <row r="48518" x14ac:dyDescent="0.55000000000000004"/>
    <row r="48519" x14ac:dyDescent="0.55000000000000004"/>
    <row r="48520" x14ac:dyDescent="0.55000000000000004"/>
    <row r="48521" x14ac:dyDescent="0.55000000000000004"/>
    <row r="48522" x14ac:dyDescent="0.55000000000000004"/>
    <row r="48523" x14ac:dyDescent="0.55000000000000004"/>
    <row r="48524" x14ac:dyDescent="0.55000000000000004"/>
    <row r="48525" x14ac:dyDescent="0.55000000000000004"/>
    <row r="48526" x14ac:dyDescent="0.55000000000000004"/>
    <row r="48527" x14ac:dyDescent="0.55000000000000004"/>
    <row r="48528" x14ac:dyDescent="0.55000000000000004"/>
    <row r="48529" x14ac:dyDescent="0.55000000000000004"/>
    <row r="48530" x14ac:dyDescent="0.55000000000000004"/>
    <row r="48531" x14ac:dyDescent="0.55000000000000004"/>
    <row r="48532" x14ac:dyDescent="0.55000000000000004"/>
    <row r="48533" x14ac:dyDescent="0.55000000000000004"/>
    <row r="48534" x14ac:dyDescent="0.55000000000000004"/>
    <row r="48535" x14ac:dyDescent="0.55000000000000004"/>
    <row r="48536" x14ac:dyDescent="0.55000000000000004"/>
    <row r="48537" x14ac:dyDescent="0.55000000000000004"/>
    <row r="48538" x14ac:dyDescent="0.55000000000000004"/>
    <row r="48539" x14ac:dyDescent="0.55000000000000004"/>
    <row r="48540" x14ac:dyDescent="0.55000000000000004"/>
    <row r="48541" x14ac:dyDescent="0.55000000000000004"/>
    <row r="48542" x14ac:dyDescent="0.55000000000000004"/>
    <row r="48543" x14ac:dyDescent="0.55000000000000004"/>
    <row r="48544" x14ac:dyDescent="0.55000000000000004"/>
    <row r="48545" x14ac:dyDescent="0.55000000000000004"/>
    <row r="48546" x14ac:dyDescent="0.55000000000000004"/>
    <row r="48547" x14ac:dyDescent="0.55000000000000004"/>
    <row r="48548" x14ac:dyDescent="0.55000000000000004"/>
    <row r="48549" x14ac:dyDescent="0.55000000000000004"/>
    <row r="48550" x14ac:dyDescent="0.55000000000000004"/>
    <row r="48551" x14ac:dyDescent="0.55000000000000004"/>
    <row r="48552" x14ac:dyDescent="0.55000000000000004"/>
    <row r="48553" x14ac:dyDescent="0.55000000000000004"/>
    <row r="48554" x14ac:dyDescent="0.55000000000000004"/>
    <row r="48555" x14ac:dyDescent="0.55000000000000004"/>
    <row r="48556" x14ac:dyDescent="0.55000000000000004"/>
    <row r="48557" x14ac:dyDescent="0.55000000000000004"/>
    <row r="48558" x14ac:dyDescent="0.55000000000000004"/>
    <row r="48559" x14ac:dyDescent="0.55000000000000004"/>
    <row r="48560" x14ac:dyDescent="0.55000000000000004"/>
    <row r="48561" x14ac:dyDescent="0.55000000000000004"/>
    <row r="48562" x14ac:dyDescent="0.55000000000000004"/>
    <row r="48563" x14ac:dyDescent="0.55000000000000004"/>
    <row r="48564" x14ac:dyDescent="0.55000000000000004"/>
    <row r="48565" x14ac:dyDescent="0.55000000000000004"/>
    <row r="48566" x14ac:dyDescent="0.55000000000000004"/>
    <row r="48567" x14ac:dyDescent="0.55000000000000004"/>
    <row r="48568" x14ac:dyDescent="0.55000000000000004"/>
    <row r="48569" x14ac:dyDescent="0.55000000000000004"/>
    <row r="48570" x14ac:dyDescent="0.55000000000000004"/>
    <row r="48571" x14ac:dyDescent="0.55000000000000004"/>
    <row r="48572" x14ac:dyDescent="0.55000000000000004"/>
    <row r="48573" x14ac:dyDescent="0.55000000000000004"/>
    <row r="48574" x14ac:dyDescent="0.55000000000000004"/>
    <row r="48575" x14ac:dyDescent="0.55000000000000004"/>
    <row r="48576" x14ac:dyDescent="0.55000000000000004"/>
    <row r="48577" x14ac:dyDescent="0.55000000000000004"/>
    <row r="48578" x14ac:dyDescent="0.55000000000000004"/>
    <row r="48579" x14ac:dyDescent="0.55000000000000004"/>
    <row r="48580" x14ac:dyDescent="0.55000000000000004"/>
    <row r="48581" x14ac:dyDescent="0.55000000000000004"/>
    <row r="48582" x14ac:dyDescent="0.55000000000000004"/>
    <row r="48583" x14ac:dyDescent="0.55000000000000004"/>
    <row r="48584" x14ac:dyDescent="0.55000000000000004"/>
    <row r="48585" x14ac:dyDescent="0.55000000000000004"/>
    <row r="48586" x14ac:dyDescent="0.55000000000000004"/>
    <row r="48587" x14ac:dyDescent="0.55000000000000004"/>
    <row r="48588" x14ac:dyDescent="0.55000000000000004"/>
    <row r="48589" x14ac:dyDescent="0.55000000000000004"/>
    <row r="48590" x14ac:dyDescent="0.55000000000000004"/>
    <row r="48591" x14ac:dyDescent="0.55000000000000004"/>
    <row r="48592" x14ac:dyDescent="0.55000000000000004"/>
    <row r="48593" x14ac:dyDescent="0.55000000000000004"/>
    <row r="48594" x14ac:dyDescent="0.55000000000000004"/>
    <row r="48595" x14ac:dyDescent="0.55000000000000004"/>
    <row r="48596" x14ac:dyDescent="0.55000000000000004"/>
    <row r="48597" x14ac:dyDescent="0.55000000000000004"/>
    <row r="48598" x14ac:dyDescent="0.55000000000000004"/>
    <row r="48599" x14ac:dyDescent="0.55000000000000004"/>
    <row r="48600" x14ac:dyDescent="0.55000000000000004"/>
    <row r="48601" x14ac:dyDescent="0.55000000000000004"/>
    <row r="48602" x14ac:dyDescent="0.55000000000000004"/>
    <row r="48603" x14ac:dyDescent="0.55000000000000004"/>
    <row r="48604" x14ac:dyDescent="0.55000000000000004"/>
    <row r="48605" x14ac:dyDescent="0.55000000000000004"/>
    <row r="48606" x14ac:dyDescent="0.55000000000000004"/>
    <row r="48607" x14ac:dyDescent="0.55000000000000004"/>
    <row r="48608" x14ac:dyDescent="0.55000000000000004"/>
    <row r="48609" x14ac:dyDescent="0.55000000000000004"/>
    <row r="48610" x14ac:dyDescent="0.55000000000000004"/>
    <row r="48611" x14ac:dyDescent="0.55000000000000004"/>
    <row r="48612" x14ac:dyDescent="0.55000000000000004"/>
    <row r="48613" x14ac:dyDescent="0.55000000000000004"/>
    <row r="48614" x14ac:dyDescent="0.55000000000000004"/>
    <row r="48615" x14ac:dyDescent="0.55000000000000004"/>
    <row r="48616" x14ac:dyDescent="0.55000000000000004"/>
    <row r="48617" x14ac:dyDescent="0.55000000000000004"/>
    <row r="48618" x14ac:dyDescent="0.55000000000000004"/>
    <row r="48619" x14ac:dyDescent="0.55000000000000004"/>
    <row r="48620" x14ac:dyDescent="0.55000000000000004"/>
    <row r="48621" x14ac:dyDescent="0.55000000000000004"/>
    <row r="48622" x14ac:dyDescent="0.55000000000000004"/>
    <row r="48623" x14ac:dyDescent="0.55000000000000004"/>
    <row r="48624" x14ac:dyDescent="0.55000000000000004"/>
    <row r="48625" x14ac:dyDescent="0.55000000000000004"/>
    <row r="48626" x14ac:dyDescent="0.55000000000000004"/>
    <row r="48627" x14ac:dyDescent="0.55000000000000004"/>
    <row r="48628" x14ac:dyDescent="0.55000000000000004"/>
    <row r="48629" x14ac:dyDescent="0.55000000000000004"/>
    <row r="48630" x14ac:dyDescent="0.55000000000000004"/>
    <row r="48631" x14ac:dyDescent="0.55000000000000004"/>
    <row r="48632" x14ac:dyDescent="0.55000000000000004"/>
    <row r="48633" x14ac:dyDescent="0.55000000000000004"/>
    <row r="48634" x14ac:dyDescent="0.55000000000000004"/>
    <row r="48635" x14ac:dyDescent="0.55000000000000004"/>
    <row r="48636" x14ac:dyDescent="0.55000000000000004"/>
    <row r="48637" x14ac:dyDescent="0.55000000000000004"/>
    <row r="48638" x14ac:dyDescent="0.55000000000000004"/>
    <row r="48639" x14ac:dyDescent="0.55000000000000004"/>
    <row r="48640" x14ac:dyDescent="0.55000000000000004"/>
    <row r="48641" x14ac:dyDescent="0.55000000000000004"/>
    <row r="48642" x14ac:dyDescent="0.55000000000000004"/>
    <row r="48643" x14ac:dyDescent="0.55000000000000004"/>
    <row r="48644" x14ac:dyDescent="0.55000000000000004"/>
    <row r="48645" x14ac:dyDescent="0.55000000000000004"/>
    <row r="48646" x14ac:dyDescent="0.55000000000000004"/>
    <row r="48647" x14ac:dyDescent="0.55000000000000004"/>
    <row r="48648" x14ac:dyDescent="0.55000000000000004"/>
    <row r="48649" x14ac:dyDescent="0.55000000000000004"/>
    <row r="48650" x14ac:dyDescent="0.55000000000000004"/>
    <row r="48651" x14ac:dyDescent="0.55000000000000004"/>
    <row r="48652" x14ac:dyDescent="0.55000000000000004"/>
    <row r="48653" x14ac:dyDescent="0.55000000000000004"/>
    <row r="48654" x14ac:dyDescent="0.55000000000000004"/>
    <row r="48655" x14ac:dyDescent="0.55000000000000004"/>
    <row r="48656" x14ac:dyDescent="0.55000000000000004"/>
    <row r="48657" x14ac:dyDescent="0.55000000000000004"/>
    <row r="48658" x14ac:dyDescent="0.55000000000000004"/>
    <row r="48659" x14ac:dyDescent="0.55000000000000004"/>
    <row r="48660" x14ac:dyDescent="0.55000000000000004"/>
    <row r="48661" x14ac:dyDescent="0.55000000000000004"/>
    <row r="48662" x14ac:dyDescent="0.55000000000000004"/>
    <row r="48663" x14ac:dyDescent="0.55000000000000004"/>
    <row r="48664" x14ac:dyDescent="0.55000000000000004"/>
    <row r="48665" x14ac:dyDescent="0.55000000000000004"/>
    <row r="48666" x14ac:dyDescent="0.55000000000000004"/>
    <row r="48667" x14ac:dyDescent="0.55000000000000004"/>
    <row r="48668" x14ac:dyDescent="0.55000000000000004"/>
    <row r="48669" x14ac:dyDescent="0.55000000000000004"/>
    <row r="48670" x14ac:dyDescent="0.55000000000000004"/>
    <row r="48671" x14ac:dyDescent="0.55000000000000004"/>
    <row r="48672" x14ac:dyDescent="0.55000000000000004"/>
    <row r="48673" x14ac:dyDescent="0.55000000000000004"/>
    <row r="48674" x14ac:dyDescent="0.55000000000000004"/>
    <row r="48675" x14ac:dyDescent="0.55000000000000004"/>
    <row r="48676" x14ac:dyDescent="0.55000000000000004"/>
    <row r="48677" x14ac:dyDescent="0.55000000000000004"/>
    <row r="48678" x14ac:dyDescent="0.55000000000000004"/>
    <row r="48679" x14ac:dyDescent="0.55000000000000004"/>
    <row r="48680" x14ac:dyDescent="0.55000000000000004"/>
    <row r="48681" x14ac:dyDescent="0.55000000000000004"/>
    <row r="48682" x14ac:dyDescent="0.55000000000000004"/>
    <row r="48683" x14ac:dyDescent="0.55000000000000004"/>
    <row r="48684" x14ac:dyDescent="0.55000000000000004"/>
    <row r="48685" x14ac:dyDescent="0.55000000000000004"/>
    <row r="48686" x14ac:dyDescent="0.55000000000000004"/>
    <row r="48687" x14ac:dyDescent="0.55000000000000004"/>
    <row r="48688" x14ac:dyDescent="0.55000000000000004"/>
    <row r="48689" x14ac:dyDescent="0.55000000000000004"/>
    <row r="48690" x14ac:dyDescent="0.55000000000000004"/>
    <row r="48691" x14ac:dyDescent="0.55000000000000004"/>
    <row r="48692" x14ac:dyDescent="0.55000000000000004"/>
    <row r="48693" x14ac:dyDescent="0.55000000000000004"/>
    <row r="48694" x14ac:dyDescent="0.55000000000000004"/>
    <row r="48695" x14ac:dyDescent="0.55000000000000004"/>
    <row r="48696" x14ac:dyDescent="0.55000000000000004"/>
    <row r="48697" x14ac:dyDescent="0.55000000000000004"/>
    <row r="48698" x14ac:dyDescent="0.55000000000000004"/>
    <row r="48699" x14ac:dyDescent="0.55000000000000004"/>
    <row r="48700" x14ac:dyDescent="0.55000000000000004"/>
    <row r="48701" x14ac:dyDescent="0.55000000000000004"/>
    <row r="48702" x14ac:dyDescent="0.55000000000000004"/>
    <row r="48703" x14ac:dyDescent="0.55000000000000004"/>
    <row r="48704" x14ac:dyDescent="0.55000000000000004"/>
    <row r="48705" x14ac:dyDescent="0.55000000000000004"/>
    <row r="48706" x14ac:dyDescent="0.55000000000000004"/>
    <row r="48707" x14ac:dyDescent="0.55000000000000004"/>
    <row r="48708" x14ac:dyDescent="0.55000000000000004"/>
    <row r="48709" x14ac:dyDescent="0.55000000000000004"/>
    <row r="48710" x14ac:dyDescent="0.55000000000000004"/>
    <row r="48711" x14ac:dyDescent="0.55000000000000004"/>
    <row r="48712" x14ac:dyDescent="0.55000000000000004"/>
    <row r="48713" x14ac:dyDescent="0.55000000000000004"/>
    <row r="48714" x14ac:dyDescent="0.55000000000000004"/>
    <row r="48715" x14ac:dyDescent="0.55000000000000004"/>
    <row r="48716" x14ac:dyDescent="0.55000000000000004"/>
    <row r="48717" x14ac:dyDescent="0.55000000000000004"/>
    <row r="48718" x14ac:dyDescent="0.55000000000000004"/>
    <row r="48719" x14ac:dyDescent="0.55000000000000004"/>
    <row r="48720" x14ac:dyDescent="0.55000000000000004"/>
    <row r="48721" x14ac:dyDescent="0.55000000000000004"/>
    <row r="48722" x14ac:dyDescent="0.55000000000000004"/>
    <row r="48723" x14ac:dyDescent="0.55000000000000004"/>
    <row r="48724" x14ac:dyDescent="0.55000000000000004"/>
    <row r="48725" x14ac:dyDescent="0.55000000000000004"/>
    <row r="48726" x14ac:dyDescent="0.55000000000000004"/>
    <row r="48727" x14ac:dyDescent="0.55000000000000004"/>
    <row r="48728" x14ac:dyDescent="0.55000000000000004"/>
    <row r="48729" x14ac:dyDescent="0.55000000000000004"/>
    <row r="48730" x14ac:dyDescent="0.55000000000000004"/>
    <row r="48731" x14ac:dyDescent="0.55000000000000004"/>
    <row r="48732" x14ac:dyDescent="0.55000000000000004"/>
    <row r="48733" x14ac:dyDescent="0.55000000000000004"/>
    <row r="48734" x14ac:dyDescent="0.55000000000000004"/>
    <row r="48735" x14ac:dyDescent="0.55000000000000004"/>
    <row r="48736" x14ac:dyDescent="0.55000000000000004"/>
    <row r="48737" x14ac:dyDescent="0.55000000000000004"/>
    <row r="48738" x14ac:dyDescent="0.55000000000000004"/>
    <row r="48739" x14ac:dyDescent="0.55000000000000004"/>
    <row r="48740" x14ac:dyDescent="0.55000000000000004"/>
    <row r="48741" x14ac:dyDescent="0.55000000000000004"/>
    <row r="48742" x14ac:dyDescent="0.55000000000000004"/>
    <row r="48743" x14ac:dyDescent="0.55000000000000004"/>
    <row r="48744" x14ac:dyDescent="0.55000000000000004"/>
    <row r="48745" x14ac:dyDescent="0.55000000000000004"/>
    <row r="48746" x14ac:dyDescent="0.55000000000000004"/>
    <row r="48747" x14ac:dyDescent="0.55000000000000004"/>
    <row r="48748" x14ac:dyDescent="0.55000000000000004"/>
    <row r="48749" x14ac:dyDescent="0.55000000000000004"/>
    <row r="48750" x14ac:dyDescent="0.55000000000000004"/>
    <row r="48751" x14ac:dyDescent="0.55000000000000004"/>
    <row r="48752" x14ac:dyDescent="0.55000000000000004"/>
    <row r="48753" x14ac:dyDescent="0.55000000000000004"/>
    <row r="48754" x14ac:dyDescent="0.55000000000000004"/>
    <row r="48755" x14ac:dyDescent="0.55000000000000004"/>
    <row r="48756" x14ac:dyDescent="0.55000000000000004"/>
    <row r="48757" x14ac:dyDescent="0.55000000000000004"/>
    <row r="48758" x14ac:dyDescent="0.55000000000000004"/>
    <row r="48759" x14ac:dyDescent="0.55000000000000004"/>
    <row r="48760" x14ac:dyDescent="0.55000000000000004"/>
    <row r="48761" x14ac:dyDescent="0.55000000000000004"/>
    <row r="48762" x14ac:dyDescent="0.55000000000000004"/>
    <row r="48763" x14ac:dyDescent="0.55000000000000004"/>
    <row r="48764" x14ac:dyDescent="0.55000000000000004"/>
    <row r="48765" x14ac:dyDescent="0.55000000000000004"/>
    <row r="48766" x14ac:dyDescent="0.55000000000000004"/>
    <row r="48767" x14ac:dyDescent="0.55000000000000004"/>
    <row r="48768" x14ac:dyDescent="0.55000000000000004"/>
    <row r="48769" x14ac:dyDescent="0.55000000000000004"/>
    <row r="48770" x14ac:dyDescent="0.55000000000000004"/>
    <row r="48771" x14ac:dyDescent="0.55000000000000004"/>
    <row r="48772" x14ac:dyDescent="0.55000000000000004"/>
    <row r="48773" x14ac:dyDescent="0.55000000000000004"/>
    <row r="48774" x14ac:dyDescent="0.55000000000000004"/>
    <row r="48775" x14ac:dyDescent="0.55000000000000004"/>
    <row r="48776" x14ac:dyDescent="0.55000000000000004"/>
    <row r="48777" x14ac:dyDescent="0.55000000000000004"/>
    <row r="48778" x14ac:dyDescent="0.55000000000000004"/>
    <row r="48779" x14ac:dyDescent="0.55000000000000004"/>
    <row r="48780" x14ac:dyDescent="0.55000000000000004"/>
    <row r="48781" x14ac:dyDescent="0.55000000000000004"/>
    <row r="48782" x14ac:dyDescent="0.55000000000000004"/>
    <row r="48783" x14ac:dyDescent="0.55000000000000004"/>
    <row r="48784" x14ac:dyDescent="0.55000000000000004"/>
    <row r="48785" x14ac:dyDescent="0.55000000000000004"/>
    <row r="48786" x14ac:dyDescent="0.55000000000000004"/>
    <row r="48787" x14ac:dyDescent="0.55000000000000004"/>
    <row r="48788" x14ac:dyDescent="0.55000000000000004"/>
    <row r="48789" x14ac:dyDescent="0.55000000000000004"/>
    <row r="48790" x14ac:dyDescent="0.55000000000000004"/>
    <row r="48791" x14ac:dyDescent="0.55000000000000004"/>
    <row r="48792" x14ac:dyDescent="0.55000000000000004"/>
    <row r="48793" x14ac:dyDescent="0.55000000000000004"/>
    <row r="48794" x14ac:dyDescent="0.55000000000000004"/>
    <row r="48795" x14ac:dyDescent="0.55000000000000004"/>
    <row r="48796" x14ac:dyDescent="0.55000000000000004"/>
    <row r="48797" x14ac:dyDescent="0.55000000000000004"/>
    <row r="48798" x14ac:dyDescent="0.55000000000000004"/>
    <row r="48799" x14ac:dyDescent="0.55000000000000004"/>
    <row r="48800" x14ac:dyDescent="0.55000000000000004"/>
    <row r="48801" x14ac:dyDescent="0.55000000000000004"/>
    <row r="48802" x14ac:dyDescent="0.55000000000000004"/>
    <row r="48803" x14ac:dyDescent="0.55000000000000004"/>
    <row r="48804" x14ac:dyDescent="0.55000000000000004"/>
    <row r="48805" x14ac:dyDescent="0.55000000000000004"/>
    <row r="48806" x14ac:dyDescent="0.55000000000000004"/>
    <row r="48807" x14ac:dyDescent="0.55000000000000004"/>
    <row r="48808" x14ac:dyDescent="0.55000000000000004"/>
    <row r="48809" x14ac:dyDescent="0.55000000000000004"/>
    <row r="48810" x14ac:dyDescent="0.55000000000000004"/>
    <row r="48811" x14ac:dyDescent="0.55000000000000004"/>
    <row r="48812" x14ac:dyDescent="0.55000000000000004"/>
    <row r="48813" x14ac:dyDescent="0.55000000000000004"/>
    <row r="48814" x14ac:dyDescent="0.55000000000000004"/>
    <row r="48815" x14ac:dyDescent="0.55000000000000004"/>
    <row r="48816" x14ac:dyDescent="0.55000000000000004"/>
    <row r="48817" x14ac:dyDescent="0.55000000000000004"/>
    <row r="48818" x14ac:dyDescent="0.55000000000000004"/>
    <row r="48819" x14ac:dyDescent="0.55000000000000004"/>
    <row r="48820" x14ac:dyDescent="0.55000000000000004"/>
    <row r="48821" x14ac:dyDescent="0.55000000000000004"/>
    <row r="48822" x14ac:dyDescent="0.55000000000000004"/>
    <row r="48823" x14ac:dyDescent="0.55000000000000004"/>
    <row r="48824" x14ac:dyDescent="0.55000000000000004"/>
    <row r="48825" x14ac:dyDescent="0.55000000000000004"/>
    <row r="48826" x14ac:dyDescent="0.55000000000000004"/>
    <row r="48827" x14ac:dyDescent="0.55000000000000004"/>
    <row r="48828" x14ac:dyDescent="0.55000000000000004"/>
    <row r="48829" x14ac:dyDescent="0.55000000000000004"/>
    <row r="48830" x14ac:dyDescent="0.55000000000000004"/>
    <row r="48831" x14ac:dyDescent="0.55000000000000004"/>
    <row r="48832" x14ac:dyDescent="0.55000000000000004"/>
    <row r="48833" x14ac:dyDescent="0.55000000000000004"/>
    <row r="48834" x14ac:dyDescent="0.55000000000000004"/>
    <row r="48835" x14ac:dyDescent="0.55000000000000004"/>
    <row r="48836" x14ac:dyDescent="0.55000000000000004"/>
    <row r="48837" x14ac:dyDescent="0.55000000000000004"/>
    <row r="48838" x14ac:dyDescent="0.55000000000000004"/>
    <row r="48839" x14ac:dyDescent="0.55000000000000004"/>
    <row r="48840" x14ac:dyDescent="0.55000000000000004"/>
    <row r="48841" x14ac:dyDescent="0.55000000000000004"/>
    <row r="48842" x14ac:dyDescent="0.55000000000000004"/>
    <row r="48843" x14ac:dyDescent="0.55000000000000004"/>
    <row r="48844" x14ac:dyDescent="0.55000000000000004"/>
    <row r="48845" x14ac:dyDescent="0.55000000000000004"/>
    <row r="48846" x14ac:dyDescent="0.55000000000000004"/>
    <row r="48847" x14ac:dyDescent="0.55000000000000004"/>
    <row r="48848" x14ac:dyDescent="0.55000000000000004"/>
    <row r="48849" x14ac:dyDescent="0.55000000000000004"/>
    <row r="48850" x14ac:dyDescent="0.55000000000000004"/>
    <row r="48851" x14ac:dyDescent="0.55000000000000004"/>
    <row r="48852" x14ac:dyDescent="0.55000000000000004"/>
    <row r="48853" x14ac:dyDescent="0.55000000000000004"/>
    <row r="48854" x14ac:dyDescent="0.55000000000000004"/>
    <row r="48855" x14ac:dyDescent="0.55000000000000004"/>
    <row r="48856" x14ac:dyDescent="0.55000000000000004"/>
    <row r="48857" x14ac:dyDescent="0.55000000000000004"/>
    <row r="48858" x14ac:dyDescent="0.55000000000000004"/>
    <row r="48859" x14ac:dyDescent="0.55000000000000004"/>
    <row r="48860" x14ac:dyDescent="0.55000000000000004"/>
    <row r="48861" x14ac:dyDescent="0.55000000000000004"/>
    <row r="48862" x14ac:dyDescent="0.55000000000000004"/>
    <row r="48863" x14ac:dyDescent="0.55000000000000004"/>
    <row r="48864" x14ac:dyDescent="0.55000000000000004"/>
    <row r="48865" x14ac:dyDescent="0.55000000000000004"/>
    <row r="48866" x14ac:dyDescent="0.55000000000000004"/>
    <row r="48867" x14ac:dyDescent="0.55000000000000004"/>
    <row r="48868" x14ac:dyDescent="0.55000000000000004"/>
    <row r="48869" x14ac:dyDescent="0.55000000000000004"/>
    <row r="48870" x14ac:dyDescent="0.55000000000000004"/>
    <row r="48871" x14ac:dyDescent="0.55000000000000004"/>
    <row r="48872" x14ac:dyDescent="0.55000000000000004"/>
    <row r="48873" x14ac:dyDescent="0.55000000000000004"/>
    <row r="48874" x14ac:dyDescent="0.55000000000000004"/>
    <row r="48875" x14ac:dyDescent="0.55000000000000004"/>
    <row r="48876" x14ac:dyDescent="0.55000000000000004"/>
    <row r="48877" x14ac:dyDescent="0.55000000000000004"/>
    <row r="48878" x14ac:dyDescent="0.55000000000000004"/>
    <row r="48879" x14ac:dyDescent="0.55000000000000004"/>
    <row r="48880" x14ac:dyDescent="0.55000000000000004"/>
    <row r="48881" x14ac:dyDescent="0.55000000000000004"/>
    <row r="48882" x14ac:dyDescent="0.55000000000000004"/>
    <row r="48883" x14ac:dyDescent="0.55000000000000004"/>
    <row r="48884" x14ac:dyDescent="0.55000000000000004"/>
    <row r="48885" x14ac:dyDescent="0.55000000000000004"/>
    <row r="48886" x14ac:dyDescent="0.55000000000000004"/>
    <row r="48887" x14ac:dyDescent="0.55000000000000004"/>
    <row r="48888" x14ac:dyDescent="0.55000000000000004"/>
    <row r="48889" x14ac:dyDescent="0.55000000000000004"/>
    <row r="48890" x14ac:dyDescent="0.55000000000000004"/>
    <row r="48891" x14ac:dyDescent="0.55000000000000004"/>
    <row r="48892" x14ac:dyDescent="0.55000000000000004"/>
    <row r="48893" x14ac:dyDescent="0.55000000000000004"/>
    <row r="48894" x14ac:dyDescent="0.55000000000000004"/>
    <row r="48895" x14ac:dyDescent="0.55000000000000004"/>
    <row r="48896" x14ac:dyDescent="0.55000000000000004"/>
    <row r="48897" x14ac:dyDescent="0.55000000000000004"/>
    <row r="48898" x14ac:dyDescent="0.55000000000000004"/>
    <row r="48899" x14ac:dyDescent="0.55000000000000004"/>
    <row r="48900" x14ac:dyDescent="0.55000000000000004"/>
    <row r="48901" x14ac:dyDescent="0.55000000000000004"/>
    <row r="48902" x14ac:dyDescent="0.55000000000000004"/>
    <row r="48903" x14ac:dyDescent="0.55000000000000004"/>
    <row r="48904" x14ac:dyDescent="0.55000000000000004"/>
    <row r="48905" x14ac:dyDescent="0.55000000000000004"/>
    <row r="48906" x14ac:dyDescent="0.55000000000000004"/>
    <row r="48907" x14ac:dyDescent="0.55000000000000004"/>
    <row r="48908" x14ac:dyDescent="0.55000000000000004"/>
    <row r="48909" x14ac:dyDescent="0.55000000000000004"/>
    <row r="48910" x14ac:dyDescent="0.55000000000000004"/>
    <row r="48911" x14ac:dyDescent="0.55000000000000004"/>
    <row r="48912" x14ac:dyDescent="0.55000000000000004"/>
    <row r="48913" x14ac:dyDescent="0.55000000000000004"/>
    <row r="48914" x14ac:dyDescent="0.55000000000000004"/>
    <row r="48915" x14ac:dyDescent="0.55000000000000004"/>
    <row r="48916" x14ac:dyDescent="0.55000000000000004"/>
    <row r="48917" x14ac:dyDescent="0.55000000000000004"/>
    <row r="48918" x14ac:dyDescent="0.55000000000000004"/>
    <row r="48919" x14ac:dyDescent="0.55000000000000004"/>
    <row r="48920" x14ac:dyDescent="0.55000000000000004"/>
    <row r="48921" x14ac:dyDescent="0.55000000000000004"/>
    <row r="48922" x14ac:dyDescent="0.55000000000000004"/>
    <row r="48923" x14ac:dyDescent="0.55000000000000004"/>
    <row r="48924" x14ac:dyDescent="0.55000000000000004"/>
    <row r="48925" x14ac:dyDescent="0.55000000000000004"/>
    <row r="48926" x14ac:dyDescent="0.55000000000000004"/>
    <row r="48927" x14ac:dyDescent="0.55000000000000004"/>
    <row r="48928" x14ac:dyDescent="0.55000000000000004"/>
    <row r="48929" x14ac:dyDescent="0.55000000000000004"/>
    <row r="48930" x14ac:dyDescent="0.55000000000000004"/>
    <row r="48931" x14ac:dyDescent="0.55000000000000004"/>
    <row r="48932" x14ac:dyDescent="0.55000000000000004"/>
    <row r="48933" x14ac:dyDescent="0.55000000000000004"/>
    <row r="48934" x14ac:dyDescent="0.55000000000000004"/>
    <row r="48935" x14ac:dyDescent="0.55000000000000004"/>
    <row r="48936" x14ac:dyDescent="0.55000000000000004"/>
    <row r="48937" x14ac:dyDescent="0.55000000000000004"/>
    <row r="48938" x14ac:dyDescent="0.55000000000000004"/>
    <row r="48939" x14ac:dyDescent="0.55000000000000004"/>
    <row r="48940" x14ac:dyDescent="0.55000000000000004"/>
    <row r="48941" x14ac:dyDescent="0.55000000000000004"/>
    <row r="48942" x14ac:dyDescent="0.55000000000000004"/>
    <row r="48943" x14ac:dyDescent="0.55000000000000004"/>
    <row r="48944" x14ac:dyDescent="0.55000000000000004"/>
    <row r="48945" x14ac:dyDescent="0.55000000000000004"/>
    <row r="48946" x14ac:dyDescent="0.55000000000000004"/>
    <row r="48947" x14ac:dyDescent="0.55000000000000004"/>
    <row r="48948" x14ac:dyDescent="0.55000000000000004"/>
    <row r="48949" x14ac:dyDescent="0.55000000000000004"/>
    <row r="48950" x14ac:dyDescent="0.55000000000000004"/>
    <row r="48951" x14ac:dyDescent="0.55000000000000004"/>
    <row r="48952" x14ac:dyDescent="0.55000000000000004"/>
    <row r="48953" x14ac:dyDescent="0.55000000000000004"/>
    <row r="48954" x14ac:dyDescent="0.55000000000000004"/>
    <row r="48955" x14ac:dyDescent="0.55000000000000004"/>
    <row r="48956" x14ac:dyDescent="0.55000000000000004"/>
    <row r="48957" x14ac:dyDescent="0.55000000000000004"/>
    <row r="48958" x14ac:dyDescent="0.55000000000000004"/>
    <row r="48959" x14ac:dyDescent="0.55000000000000004"/>
    <row r="48960" x14ac:dyDescent="0.55000000000000004"/>
    <row r="48961" x14ac:dyDescent="0.55000000000000004"/>
    <row r="48962" x14ac:dyDescent="0.55000000000000004"/>
    <row r="48963" x14ac:dyDescent="0.55000000000000004"/>
    <row r="48964" x14ac:dyDescent="0.55000000000000004"/>
    <row r="48965" x14ac:dyDescent="0.55000000000000004"/>
    <row r="48966" x14ac:dyDescent="0.55000000000000004"/>
    <row r="48967" x14ac:dyDescent="0.55000000000000004"/>
    <row r="48968" x14ac:dyDescent="0.55000000000000004"/>
    <row r="48969" x14ac:dyDescent="0.55000000000000004"/>
    <row r="48970" x14ac:dyDescent="0.55000000000000004"/>
    <row r="48971" x14ac:dyDescent="0.55000000000000004"/>
    <row r="48972" x14ac:dyDescent="0.55000000000000004"/>
    <row r="48973" x14ac:dyDescent="0.55000000000000004"/>
    <row r="48974" x14ac:dyDescent="0.55000000000000004"/>
    <row r="48975" x14ac:dyDescent="0.55000000000000004"/>
    <row r="48976" x14ac:dyDescent="0.55000000000000004"/>
    <row r="48977" x14ac:dyDescent="0.55000000000000004"/>
    <row r="48978" x14ac:dyDescent="0.55000000000000004"/>
    <row r="48979" x14ac:dyDescent="0.55000000000000004"/>
    <row r="48980" x14ac:dyDescent="0.55000000000000004"/>
    <row r="48981" x14ac:dyDescent="0.55000000000000004"/>
    <row r="48982" x14ac:dyDescent="0.55000000000000004"/>
    <row r="48983" x14ac:dyDescent="0.55000000000000004"/>
    <row r="48984" x14ac:dyDescent="0.55000000000000004"/>
    <row r="48985" x14ac:dyDescent="0.55000000000000004"/>
    <row r="48986" x14ac:dyDescent="0.55000000000000004"/>
    <row r="48987" x14ac:dyDescent="0.55000000000000004"/>
    <row r="48988" x14ac:dyDescent="0.55000000000000004"/>
    <row r="48989" x14ac:dyDescent="0.55000000000000004"/>
    <row r="48990" x14ac:dyDescent="0.55000000000000004"/>
    <row r="48991" x14ac:dyDescent="0.55000000000000004"/>
    <row r="48992" x14ac:dyDescent="0.55000000000000004"/>
    <row r="48993" x14ac:dyDescent="0.55000000000000004"/>
    <row r="48994" x14ac:dyDescent="0.55000000000000004"/>
    <row r="48995" x14ac:dyDescent="0.55000000000000004"/>
    <row r="48996" x14ac:dyDescent="0.55000000000000004"/>
    <row r="48997" x14ac:dyDescent="0.55000000000000004"/>
    <row r="48998" x14ac:dyDescent="0.55000000000000004"/>
    <row r="48999" x14ac:dyDescent="0.55000000000000004"/>
    <row r="49000" x14ac:dyDescent="0.55000000000000004"/>
    <row r="49001" x14ac:dyDescent="0.55000000000000004"/>
    <row r="49002" x14ac:dyDescent="0.55000000000000004"/>
    <row r="49003" x14ac:dyDescent="0.55000000000000004"/>
    <row r="49004" x14ac:dyDescent="0.55000000000000004"/>
    <row r="49005" x14ac:dyDescent="0.55000000000000004"/>
    <row r="49006" x14ac:dyDescent="0.55000000000000004"/>
    <row r="49007" x14ac:dyDescent="0.55000000000000004"/>
    <row r="49008" x14ac:dyDescent="0.55000000000000004"/>
    <row r="49009" x14ac:dyDescent="0.55000000000000004"/>
    <row r="49010" x14ac:dyDescent="0.55000000000000004"/>
    <row r="49011" x14ac:dyDescent="0.55000000000000004"/>
    <row r="49012" x14ac:dyDescent="0.55000000000000004"/>
    <row r="49013" x14ac:dyDescent="0.55000000000000004"/>
    <row r="49014" x14ac:dyDescent="0.55000000000000004"/>
    <row r="49015" x14ac:dyDescent="0.55000000000000004"/>
    <row r="49016" x14ac:dyDescent="0.55000000000000004"/>
    <row r="49017" x14ac:dyDescent="0.55000000000000004"/>
    <row r="49018" x14ac:dyDescent="0.55000000000000004"/>
    <row r="49019" x14ac:dyDescent="0.55000000000000004"/>
    <row r="49020" x14ac:dyDescent="0.55000000000000004"/>
    <row r="49021" x14ac:dyDescent="0.55000000000000004"/>
    <row r="49022" x14ac:dyDescent="0.55000000000000004"/>
    <row r="49023" x14ac:dyDescent="0.55000000000000004"/>
    <row r="49024" x14ac:dyDescent="0.55000000000000004"/>
    <row r="49025" x14ac:dyDescent="0.55000000000000004"/>
    <row r="49026" x14ac:dyDescent="0.55000000000000004"/>
    <row r="49027" x14ac:dyDescent="0.55000000000000004"/>
    <row r="49028" x14ac:dyDescent="0.55000000000000004"/>
    <row r="49029" x14ac:dyDescent="0.55000000000000004"/>
    <row r="49030" x14ac:dyDescent="0.55000000000000004"/>
    <row r="49031" x14ac:dyDescent="0.55000000000000004"/>
    <row r="49032" x14ac:dyDescent="0.55000000000000004"/>
    <row r="49033" x14ac:dyDescent="0.55000000000000004"/>
    <row r="49034" x14ac:dyDescent="0.55000000000000004"/>
    <row r="49035" x14ac:dyDescent="0.55000000000000004"/>
    <row r="49036" x14ac:dyDescent="0.55000000000000004"/>
    <row r="49037" x14ac:dyDescent="0.55000000000000004"/>
    <row r="49038" x14ac:dyDescent="0.55000000000000004"/>
    <row r="49039" x14ac:dyDescent="0.55000000000000004"/>
    <row r="49040" x14ac:dyDescent="0.55000000000000004"/>
    <row r="49041" x14ac:dyDescent="0.55000000000000004"/>
    <row r="49042" x14ac:dyDescent="0.55000000000000004"/>
    <row r="49043" x14ac:dyDescent="0.55000000000000004"/>
    <row r="49044" x14ac:dyDescent="0.55000000000000004"/>
    <row r="49045" x14ac:dyDescent="0.55000000000000004"/>
    <row r="49046" x14ac:dyDescent="0.55000000000000004"/>
    <row r="49047" x14ac:dyDescent="0.55000000000000004"/>
    <row r="49048" x14ac:dyDescent="0.55000000000000004"/>
    <row r="49049" x14ac:dyDescent="0.55000000000000004"/>
    <row r="49050" x14ac:dyDescent="0.55000000000000004"/>
    <row r="49051" x14ac:dyDescent="0.55000000000000004"/>
    <row r="49052" x14ac:dyDescent="0.55000000000000004"/>
    <row r="49053" x14ac:dyDescent="0.55000000000000004"/>
    <row r="49054" x14ac:dyDescent="0.55000000000000004"/>
    <row r="49055" x14ac:dyDescent="0.55000000000000004"/>
    <row r="49056" x14ac:dyDescent="0.55000000000000004"/>
    <row r="49057" x14ac:dyDescent="0.55000000000000004"/>
    <row r="49058" x14ac:dyDescent="0.55000000000000004"/>
    <row r="49059" x14ac:dyDescent="0.55000000000000004"/>
    <row r="49060" x14ac:dyDescent="0.55000000000000004"/>
    <row r="49061" x14ac:dyDescent="0.55000000000000004"/>
    <row r="49062" x14ac:dyDescent="0.55000000000000004"/>
    <row r="49063" x14ac:dyDescent="0.55000000000000004"/>
    <row r="49064" x14ac:dyDescent="0.55000000000000004"/>
    <row r="49065" x14ac:dyDescent="0.55000000000000004"/>
    <row r="49066" x14ac:dyDescent="0.55000000000000004"/>
    <row r="49067" x14ac:dyDescent="0.55000000000000004"/>
    <row r="49068" x14ac:dyDescent="0.55000000000000004"/>
    <row r="49069" x14ac:dyDescent="0.55000000000000004"/>
    <row r="49070" x14ac:dyDescent="0.55000000000000004"/>
    <row r="49071" x14ac:dyDescent="0.55000000000000004"/>
    <row r="49072" x14ac:dyDescent="0.55000000000000004"/>
    <row r="49073" x14ac:dyDescent="0.55000000000000004"/>
    <row r="49074" x14ac:dyDescent="0.55000000000000004"/>
    <row r="49075" x14ac:dyDescent="0.55000000000000004"/>
    <row r="49076" x14ac:dyDescent="0.55000000000000004"/>
    <row r="49077" x14ac:dyDescent="0.55000000000000004"/>
    <row r="49078" x14ac:dyDescent="0.55000000000000004"/>
    <row r="49079" x14ac:dyDescent="0.55000000000000004"/>
    <row r="49080" x14ac:dyDescent="0.55000000000000004"/>
    <row r="49081" x14ac:dyDescent="0.55000000000000004"/>
    <row r="49082" x14ac:dyDescent="0.55000000000000004"/>
    <row r="49083" x14ac:dyDescent="0.55000000000000004"/>
    <row r="49084" x14ac:dyDescent="0.55000000000000004"/>
    <row r="49085" x14ac:dyDescent="0.55000000000000004"/>
    <row r="49086" x14ac:dyDescent="0.55000000000000004"/>
    <row r="49087" x14ac:dyDescent="0.55000000000000004"/>
    <row r="49088" x14ac:dyDescent="0.55000000000000004"/>
    <row r="49089" x14ac:dyDescent="0.55000000000000004"/>
    <row r="49090" x14ac:dyDescent="0.55000000000000004"/>
    <row r="49091" x14ac:dyDescent="0.55000000000000004"/>
    <row r="49092" x14ac:dyDescent="0.55000000000000004"/>
    <row r="49093" x14ac:dyDescent="0.55000000000000004"/>
    <row r="49094" x14ac:dyDescent="0.55000000000000004"/>
    <row r="49095" x14ac:dyDescent="0.55000000000000004"/>
    <row r="49096" x14ac:dyDescent="0.55000000000000004"/>
    <row r="49097" x14ac:dyDescent="0.55000000000000004"/>
    <row r="49098" x14ac:dyDescent="0.55000000000000004"/>
    <row r="49099" x14ac:dyDescent="0.55000000000000004"/>
    <row r="49100" x14ac:dyDescent="0.55000000000000004"/>
    <row r="49101" x14ac:dyDescent="0.55000000000000004"/>
    <row r="49102" x14ac:dyDescent="0.55000000000000004"/>
    <row r="49103" x14ac:dyDescent="0.55000000000000004"/>
    <row r="49104" x14ac:dyDescent="0.55000000000000004"/>
    <row r="49105" x14ac:dyDescent="0.55000000000000004"/>
    <row r="49106" x14ac:dyDescent="0.55000000000000004"/>
    <row r="49107" x14ac:dyDescent="0.55000000000000004"/>
    <row r="49108" x14ac:dyDescent="0.55000000000000004"/>
    <row r="49109" x14ac:dyDescent="0.55000000000000004"/>
    <row r="49110" x14ac:dyDescent="0.55000000000000004"/>
    <row r="49111" x14ac:dyDescent="0.55000000000000004"/>
    <row r="49112" x14ac:dyDescent="0.55000000000000004"/>
    <row r="49113" x14ac:dyDescent="0.55000000000000004"/>
    <row r="49114" x14ac:dyDescent="0.55000000000000004"/>
    <row r="49115" x14ac:dyDescent="0.55000000000000004"/>
    <row r="49116" x14ac:dyDescent="0.55000000000000004"/>
    <row r="49117" x14ac:dyDescent="0.55000000000000004"/>
    <row r="49118" x14ac:dyDescent="0.55000000000000004"/>
    <row r="49119" x14ac:dyDescent="0.55000000000000004"/>
    <row r="49120" x14ac:dyDescent="0.55000000000000004"/>
    <row r="49121" x14ac:dyDescent="0.55000000000000004"/>
    <row r="49122" x14ac:dyDescent="0.55000000000000004"/>
    <row r="49123" x14ac:dyDescent="0.55000000000000004"/>
    <row r="49124" x14ac:dyDescent="0.55000000000000004"/>
    <row r="49125" x14ac:dyDescent="0.55000000000000004"/>
    <row r="49126" x14ac:dyDescent="0.55000000000000004"/>
    <row r="49127" x14ac:dyDescent="0.55000000000000004"/>
    <row r="49128" x14ac:dyDescent="0.55000000000000004"/>
    <row r="49129" x14ac:dyDescent="0.55000000000000004"/>
    <row r="49130" x14ac:dyDescent="0.55000000000000004"/>
    <row r="49131" x14ac:dyDescent="0.55000000000000004"/>
    <row r="49132" x14ac:dyDescent="0.55000000000000004"/>
    <row r="49133" x14ac:dyDescent="0.55000000000000004"/>
    <row r="49134" x14ac:dyDescent="0.55000000000000004"/>
    <row r="49135" x14ac:dyDescent="0.55000000000000004"/>
    <row r="49136" x14ac:dyDescent="0.55000000000000004"/>
    <row r="49137" x14ac:dyDescent="0.55000000000000004"/>
    <row r="49138" x14ac:dyDescent="0.55000000000000004"/>
    <row r="49139" x14ac:dyDescent="0.55000000000000004"/>
    <row r="49140" x14ac:dyDescent="0.55000000000000004"/>
    <row r="49141" x14ac:dyDescent="0.55000000000000004"/>
    <row r="49142" x14ac:dyDescent="0.55000000000000004"/>
    <row r="49143" x14ac:dyDescent="0.55000000000000004"/>
    <row r="49144" x14ac:dyDescent="0.55000000000000004"/>
    <row r="49145" x14ac:dyDescent="0.55000000000000004"/>
    <row r="49146" x14ac:dyDescent="0.55000000000000004"/>
    <row r="49147" x14ac:dyDescent="0.55000000000000004"/>
    <row r="49148" x14ac:dyDescent="0.55000000000000004"/>
    <row r="49149" x14ac:dyDescent="0.55000000000000004"/>
    <row r="49150" x14ac:dyDescent="0.55000000000000004"/>
    <row r="49151" x14ac:dyDescent="0.55000000000000004"/>
    <row r="49152" x14ac:dyDescent="0.55000000000000004"/>
    <row r="49153" x14ac:dyDescent="0.55000000000000004"/>
    <row r="49154" x14ac:dyDescent="0.55000000000000004"/>
    <row r="49155" x14ac:dyDescent="0.55000000000000004"/>
    <row r="49156" x14ac:dyDescent="0.55000000000000004"/>
    <row r="49157" x14ac:dyDescent="0.55000000000000004"/>
    <row r="49158" x14ac:dyDescent="0.55000000000000004"/>
    <row r="49159" x14ac:dyDescent="0.55000000000000004"/>
    <row r="49160" x14ac:dyDescent="0.55000000000000004"/>
    <row r="49161" x14ac:dyDescent="0.55000000000000004"/>
    <row r="49162" x14ac:dyDescent="0.55000000000000004"/>
    <row r="49163" x14ac:dyDescent="0.55000000000000004"/>
    <row r="49164" x14ac:dyDescent="0.55000000000000004"/>
    <row r="49165" x14ac:dyDescent="0.55000000000000004"/>
    <row r="49166" x14ac:dyDescent="0.55000000000000004"/>
    <row r="49167" x14ac:dyDescent="0.55000000000000004"/>
    <row r="49168" x14ac:dyDescent="0.55000000000000004"/>
    <row r="49169" x14ac:dyDescent="0.55000000000000004"/>
    <row r="49170" x14ac:dyDescent="0.55000000000000004"/>
    <row r="49171" x14ac:dyDescent="0.55000000000000004"/>
    <row r="49172" x14ac:dyDescent="0.55000000000000004"/>
    <row r="49173" x14ac:dyDescent="0.55000000000000004"/>
    <row r="49174" x14ac:dyDescent="0.55000000000000004"/>
    <row r="49175" x14ac:dyDescent="0.55000000000000004"/>
    <row r="49176" x14ac:dyDescent="0.55000000000000004"/>
    <row r="49177" x14ac:dyDescent="0.55000000000000004"/>
    <row r="49178" x14ac:dyDescent="0.55000000000000004"/>
    <row r="49179" x14ac:dyDescent="0.55000000000000004"/>
    <row r="49180" x14ac:dyDescent="0.55000000000000004"/>
    <row r="49181" x14ac:dyDescent="0.55000000000000004"/>
    <row r="49182" x14ac:dyDescent="0.55000000000000004"/>
    <row r="49183" x14ac:dyDescent="0.55000000000000004"/>
    <row r="49184" x14ac:dyDescent="0.55000000000000004"/>
    <row r="49185" x14ac:dyDescent="0.55000000000000004"/>
    <row r="49186" x14ac:dyDescent="0.55000000000000004"/>
    <row r="49187" x14ac:dyDescent="0.55000000000000004"/>
    <row r="49188" x14ac:dyDescent="0.55000000000000004"/>
    <row r="49189" x14ac:dyDescent="0.55000000000000004"/>
    <row r="49190" x14ac:dyDescent="0.55000000000000004"/>
    <row r="49191" x14ac:dyDescent="0.55000000000000004"/>
    <row r="49192" x14ac:dyDescent="0.55000000000000004"/>
    <row r="49193" x14ac:dyDescent="0.55000000000000004"/>
    <row r="49194" x14ac:dyDescent="0.55000000000000004"/>
    <row r="49195" x14ac:dyDescent="0.55000000000000004"/>
    <row r="49196" x14ac:dyDescent="0.55000000000000004"/>
    <row r="49197" x14ac:dyDescent="0.55000000000000004"/>
    <row r="49198" x14ac:dyDescent="0.55000000000000004"/>
    <row r="49199" x14ac:dyDescent="0.55000000000000004"/>
    <row r="49200" x14ac:dyDescent="0.55000000000000004"/>
    <row r="49201" x14ac:dyDescent="0.55000000000000004"/>
    <row r="49202" x14ac:dyDescent="0.55000000000000004"/>
    <row r="49203" x14ac:dyDescent="0.55000000000000004"/>
    <row r="49204" x14ac:dyDescent="0.55000000000000004"/>
    <row r="49205" x14ac:dyDescent="0.55000000000000004"/>
    <row r="49206" x14ac:dyDescent="0.55000000000000004"/>
    <row r="49207" x14ac:dyDescent="0.55000000000000004"/>
    <row r="49208" x14ac:dyDescent="0.55000000000000004"/>
    <row r="49209" x14ac:dyDescent="0.55000000000000004"/>
    <row r="49210" x14ac:dyDescent="0.55000000000000004"/>
    <row r="49211" x14ac:dyDescent="0.55000000000000004"/>
    <row r="49212" x14ac:dyDescent="0.55000000000000004"/>
    <row r="49213" x14ac:dyDescent="0.55000000000000004"/>
    <row r="49214" x14ac:dyDescent="0.55000000000000004"/>
    <row r="49215" x14ac:dyDescent="0.55000000000000004"/>
    <row r="49216" x14ac:dyDescent="0.55000000000000004"/>
    <row r="49217" x14ac:dyDescent="0.55000000000000004"/>
    <row r="49218" x14ac:dyDescent="0.55000000000000004"/>
    <row r="49219" x14ac:dyDescent="0.55000000000000004"/>
    <row r="49220" x14ac:dyDescent="0.55000000000000004"/>
    <row r="49221" x14ac:dyDescent="0.55000000000000004"/>
    <row r="49222" x14ac:dyDescent="0.55000000000000004"/>
    <row r="49223" x14ac:dyDescent="0.55000000000000004"/>
    <row r="49224" x14ac:dyDescent="0.55000000000000004"/>
    <row r="49225" x14ac:dyDescent="0.55000000000000004"/>
    <row r="49226" x14ac:dyDescent="0.55000000000000004"/>
    <row r="49227" x14ac:dyDescent="0.55000000000000004"/>
    <row r="49228" x14ac:dyDescent="0.55000000000000004"/>
    <row r="49229" x14ac:dyDescent="0.55000000000000004"/>
    <row r="49230" x14ac:dyDescent="0.55000000000000004"/>
    <row r="49231" x14ac:dyDescent="0.55000000000000004"/>
    <row r="49232" x14ac:dyDescent="0.55000000000000004"/>
    <row r="49233" x14ac:dyDescent="0.55000000000000004"/>
    <row r="49234" x14ac:dyDescent="0.55000000000000004"/>
    <row r="49235" x14ac:dyDescent="0.55000000000000004"/>
    <row r="49236" x14ac:dyDescent="0.55000000000000004"/>
    <row r="49237" x14ac:dyDescent="0.55000000000000004"/>
    <row r="49238" x14ac:dyDescent="0.55000000000000004"/>
    <row r="49239" x14ac:dyDescent="0.55000000000000004"/>
    <row r="49240" x14ac:dyDescent="0.55000000000000004"/>
    <row r="49241" x14ac:dyDescent="0.55000000000000004"/>
    <row r="49242" x14ac:dyDescent="0.55000000000000004"/>
    <row r="49243" x14ac:dyDescent="0.55000000000000004"/>
    <row r="49244" x14ac:dyDescent="0.55000000000000004"/>
    <row r="49245" x14ac:dyDescent="0.55000000000000004"/>
    <row r="49246" x14ac:dyDescent="0.55000000000000004"/>
    <row r="49247" x14ac:dyDescent="0.55000000000000004"/>
    <row r="49248" x14ac:dyDescent="0.55000000000000004"/>
    <row r="49249" x14ac:dyDescent="0.55000000000000004"/>
    <row r="49250" x14ac:dyDescent="0.55000000000000004"/>
    <row r="49251" x14ac:dyDescent="0.55000000000000004"/>
    <row r="49252" x14ac:dyDescent="0.55000000000000004"/>
    <row r="49253" x14ac:dyDescent="0.55000000000000004"/>
    <row r="49254" x14ac:dyDescent="0.55000000000000004"/>
    <row r="49255" x14ac:dyDescent="0.55000000000000004"/>
    <row r="49256" x14ac:dyDescent="0.55000000000000004"/>
    <row r="49257" x14ac:dyDescent="0.55000000000000004"/>
    <row r="49258" x14ac:dyDescent="0.55000000000000004"/>
    <row r="49259" x14ac:dyDescent="0.55000000000000004"/>
    <row r="49260" x14ac:dyDescent="0.55000000000000004"/>
    <row r="49261" x14ac:dyDescent="0.55000000000000004"/>
    <row r="49262" x14ac:dyDescent="0.55000000000000004"/>
    <row r="49263" x14ac:dyDescent="0.55000000000000004"/>
    <row r="49264" x14ac:dyDescent="0.55000000000000004"/>
    <row r="49265" x14ac:dyDescent="0.55000000000000004"/>
    <row r="49266" x14ac:dyDescent="0.55000000000000004"/>
    <row r="49267" x14ac:dyDescent="0.55000000000000004"/>
    <row r="49268" x14ac:dyDescent="0.55000000000000004"/>
    <row r="49269" x14ac:dyDescent="0.55000000000000004"/>
    <row r="49270" x14ac:dyDescent="0.55000000000000004"/>
    <row r="49271" x14ac:dyDescent="0.55000000000000004"/>
    <row r="49272" x14ac:dyDescent="0.55000000000000004"/>
    <row r="49273" x14ac:dyDescent="0.55000000000000004"/>
    <row r="49274" x14ac:dyDescent="0.55000000000000004"/>
    <row r="49275" x14ac:dyDescent="0.55000000000000004"/>
    <row r="49276" x14ac:dyDescent="0.55000000000000004"/>
    <row r="49277" x14ac:dyDescent="0.55000000000000004"/>
    <row r="49278" x14ac:dyDescent="0.55000000000000004"/>
    <row r="49279" x14ac:dyDescent="0.55000000000000004"/>
    <row r="49280" x14ac:dyDescent="0.55000000000000004"/>
    <row r="49281" x14ac:dyDescent="0.55000000000000004"/>
    <row r="49282" x14ac:dyDescent="0.55000000000000004"/>
    <row r="49283" x14ac:dyDescent="0.55000000000000004"/>
    <row r="49284" x14ac:dyDescent="0.55000000000000004"/>
    <row r="49285" x14ac:dyDescent="0.55000000000000004"/>
    <row r="49286" x14ac:dyDescent="0.55000000000000004"/>
    <row r="49287" x14ac:dyDescent="0.55000000000000004"/>
    <row r="49288" x14ac:dyDescent="0.55000000000000004"/>
    <row r="49289" x14ac:dyDescent="0.55000000000000004"/>
    <row r="49290" x14ac:dyDescent="0.55000000000000004"/>
    <row r="49291" x14ac:dyDescent="0.55000000000000004"/>
    <row r="49292" x14ac:dyDescent="0.55000000000000004"/>
    <row r="49293" x14ac:dyDescent="0.55000000000000004"/>
    <row r="49294" x14ac:dyDescent="0.55000000000000004"/>
    <row r="49295" x14ac:dyDescent="0.55000000000000004"/>
    <row r="49296" x14ac:dyDescent="0.55000000000000004"/>
    <row r="49297" x14ac:dyDescent="0.55000000000000004"/>
    <row r="49298" x14ac:dyDescent="0.55000000000000004"/>
    <row r="49299" x14ac:dyDescent="0.55000000000000004"/>
    <row r="49300" x14ac:dyDescent="0.55000000000000004"/>
    <row r="49301" x14ac:dyDescent="0.55000000000000004"/>
    <row r="49302" x14ac:dyDescent="0.55000000000000004"/>
    <row r="49303" x14ac:dyDescent="0.55000000000000004"/>
    <row r="49304" x14ac:dyDescent="0.55000000000000004"/>
    <row r="49305" x14ac:dyDescent="0.55000000000000004"/>
    <row r="49306" x14ac:dyDescent="0.55000000000000004"/>
    <row r="49307" x14ac:dyDescent="0.55000000000000004"/>
    <row r="49308" x14ac:dyDescent="0.55000000000000004"/>
    <row r="49309" x14ac:dyDescent="0.55000000000000004"/>
    <row r="49310" x14ac:dyDescent="0.55000000000000004"/>
    <row r="49311" x14ac:dyDescent="0.55000000000000004"/>
    <row r="49312" x14ac:dyDescent="0.55000000000000004"/>
    <row r="49313" x14ac:dyDescent="0.55000000000000004"/>
    <row r="49314" x14ac:dyDescent="0.55000000000000004"/>
    <row r="49315" x14ac:dyDescent="0.55000000000000004"/>
    <row r="49316" x14ac:dyDescent="0.55000000000000004"/>
    <row r="49317" x14ac:dyDescent="0.55000000000000004"/>
    <row r="49318" x14ac:dyDescent="0.55000000000000004"/>
    <row r="49319" x14ac:dyDescent="0.55000000000000004"/>
    <row r="49320" x14ac:dyDescent="0.55000000000000004"/>
    <row r="49321" x14ac:dyDescent="0.55000000000000004"/>
    <row r="49322" x14ac:dyDescent="0.55000000000000004"/>
    <row r="49323" x14ac:dyDescent="0.55000000000000004"/>
    <row r="49324" x14ac:dyDescent="0.55000000000000004"/>
    <row r="49325" x14ac:dyDescent="0.55000000000000004"/>
    <row r="49326" x14ac:dyDescent="0.55000000000000004"/>
    <row r="49327" x14ac:dyDescent="0.55000000000000004"/>
    <row r="49328" x14ac:dyDescent="0.55000000000000004"/>
    <row r="49329" x14ac:dyDescent="0.55000000000000004"/>
    <row r="49330" x14ac:dyDescent="0.55000000000000004"/>
    <row r="49331" x14ac:dyDescent="0.55000000000000004"/>
    <row r="49332" x14ac:dyDescent="0.55000000000000004"/>
    <row r="49333" x14ac:dyDescent="0.55000000000000004"/>
    <row r="49334" x14ac:dyDescent="0.55000000000000004"/>
    <row r="49335" x14ac:dyDescent="0.55000000000000004"/>
    <row r="49336" x14ac:dyDescent="0.55000000000000004"/>
    <row r="49337" x14ac:dyDescent="0.55000000000000004"/>
    <row r="49338" x14ac:dyDescent="0.55000000000000004"/>
    <row r="49339" x14ac:dyDescent="0.55000000000000004"/>
    <row r="49340" x14ac:dyDescent="0.55000000000000004"/>
    <row r="49341" x14ac:dyDescent="0.55000000000000004"/>
    <row r="49342" x14ac:dyDescent="0.55000000000000004"/>
    <row r="49343" x14ac:dyDescent="0.55000000000000004"/>
    <row r="49344" x14ac:dyDescent="0.55000000000000004"/>
    <row r="49345" x14ac:dyDescent="0.55000000000000004"/>
    <row r="49346" x14ac:dyDescent="0.55000000000000004"/>
    <row r="49347" x14ac:dyDescent="0.55000000000000004"/>
    <row r="49348" x14ac:dyDescent="0.55000000000000004"/>
    <row r="49349" x14ac:dyDescent="0.55000000000000004"/>
    <row r="49350" x14ac:dyDescent="0.55000000000000004"/>
    <row r="49351" x14ac:dyDescent="0.55000000000000004"/>
    <row r="49352" x14ac:dyDescent="0.55000000000000004"/>
    <row r="49353" x14ac:dyDescent="0.55000000000000004"/>
    <row r="49354" x14ac:dyDescent="0.55000000000000004"/>
    <row r="49355" x14ac:dyDescent="0.55000000000000004"/>
    <row r="49356" x14ac:dyDescent="0.55000000000000004"/>
    <row r="49357" x14ac:dyDescent="0.55000000000000004"/>
    <row r="49358" x14ac:dyDescent="0.55000000000000004"/>
    <row r="49359" x14ac:dyDescent="0.55000000000000004"/>
    <row r="49360" x14ac:dyDescent="0.55000000000000004"/>
    <row r="49361" x14ac:dyDescent="0.55000000000000004"/>
    <row r="49362" x14ac:dyDescent="0.55000000000000004"/>
    <row r="49363" x14ac:dyDescent="0.55000000000000004"/>
    <row r="49364" x14ac:dyDescent="0.55000000000000004"/>
    <row r="49365" x14ac:dyDescent="0.55000000000000004"/>
    <row r="49366" x14ac:dyDescent="0.55000000000000004"/>
    <row r="49367" x14ac:dyDescent="0.55000000000000004"/>
    <row r="49368" x14ac:dyDescent="0.55000000000000004"/>
    <row r="49369" x14ac:dyDescent="0.55000000000000004"/>
    <row r="49370" x14ac:dyDescent="0.55000000000000004"/>
    <row r="49371" x14ac:dyDescent="0.55000000000000004"/>
    <row r="49372" x14ac:dyDescent="0.55000000000000004"/>
    <row r="49373" x14ac:dyDescent="0.55000000000000004"/>
    <row r="49374" x14ac:dyDescent="0.55000000000000004"/>
    <row r="49375" x14ac:dyDescent="0.55000000000000004"/>
    <row r="49376" x14ac:dyDescent="0.55000000000000004"/>
    <row r="49377" x14ac:dyDescent="0.55000000000000004"/>
    <row r="49378" x14ac:dyDescent="0.55000000000000004"/>
    <row r="49379" x14ac:dyDescent="0.55000000000000004"/>
    <row r="49380" x14ac:dyDescent="0.55000000000000004"/>
    <row r="49381" x14ac:dyDescent="0.55000000000000004"/>
    <row r="49382" x14ac:dyDescent="0.55000000000000004"/>
    <row r="49383" x14ac:dyDescent="0.55000000000000004"/>
    <row r="49384" x14ac:dyDescent="0.55000000000000004"/>
    <row r="49385" x14ac:dyDescent="0.55000000000000004"/>
    <row r="49386" x14ac:dyDescent="0.55000000000000004"/>
    <row r="49387" x14ac:dyDescent="0.55000000000000004"/>
    <row r="49388" x14ac:dyDescent="0.55000000000000004"/>
    <row r="49389" x14ac:dyDescent="0.55000000000000004"/>
    <row r="49390" x14ac:dyDescent="0.55000000000000004"/>
    <row r="49391" x14ac:dyDescent="0.55000000000000004"/>
    <row r="49392" x14ac:dyDescent="0.55000000000000004"/>
    <row r="49393" x14ac:dyDescent="0.55000000000000004"/>
    <row r="49394" x14ac:dyDescent="0.55000000000000004"/>
    <row r="49395" x14ac:dyDescent="0.55000000000000004"/>
    <row r="49396" x14ac:dyDescent="0.55000000000000004"/>
    <row r="49397" x14ac:dyDescent="0.55000000000000004"/>
    <row r="49398" x14ac:dyDescent="0.55000000000000004"/>
    <row r="49399" x14ac:dyDescent="0.55000000000000004"/>
    <row r="49400" x14ac:dyDescent="0.55000000000000004"/>
    <row r="49401" x14ac:dyDescent="0.55000000000000004"/>
    <row r="49402" x14ac:dyDescent="0.55000000000000004"/>
    <row r="49403" x14ac:dyDescent="0.55000000000000004"/>
    <row r="49404" x14ac:dyDescent="0.55000000000000004"/>
    <row r="49405" x14ac:dyDescent="0.55000000000000004"/>
    <row r="49406" x14ac:dyDescent="0.55000000000000004"/>
    <row r="49407" x14ac:dyDescent="0.55000000000000004"/>
    <row r="49408" x14ac:dyDescent="0.55000000000000004"/>
    <row r="49409" x14ac:dyDescent="0.55000000000000004"/>
    <row r="49410" x14ac:dyDescent="0.55000000000000004"/>
    <row r="49411" x14ac:dyDescent="0.55000000000000004"/>
    <row r="49412" x14ac:dyDescent="0.55000000000000004"/>
    <row r="49413" x14ac:dyDescent="0.55000000000000004"/>
    <row r="49414" x14ac:dyDescent="0.55000000000000004"/>
    <row r="49415" x14ac:dyDescent="0.55000000000000004"/>
    <row r="49416" x14ac:dyDescent="0.55000000000000004"/>
    <row r="49417" x14ac:dyDescent="0.55000000000000004"/>
    <row r="49418" x14ac:dyDescent="0.55000000000000004"/>
    <row r="49419" x14ac:dyDescent="0.55000000000000004"/>
    <row r="49420" x14ac:dyDescent="0.55000000000000004"/>
    <row r="49421" x14ac:dyDescent="0.55000000000000004"/>
    <row r="49422" x14ac:dyDescent="0.55000000000000004"/>
    <row r="49423" x14ac:dyDescent="0.55000000000000004"/>
    <row r="49424" x14ac:dyDescent="0.55000000000000004"/>
    <row r="49425" x14ac:dyDescent="0.55000000000000004"/>
    <row r="49426" x14ac:dyDescent="0.55000000000000004"/>
    <row r="49427" x14ac:dyDescent="0.55000000000000004"/>
    <row r="49428" x14ac:dyDescent="0.55000000000000004"/>
    <row r="49429" x14ac:dyDescent="0.55000000000000004"/>
    <row r="49430" x14ac:dyDescent="0.55000000000000004"/>
    <row r="49431" x14ac:dyDescent="0.55000000000000004"/>
    <row r="49432" x14ac:dyDescent="0.55000000000000004"/>
    <row r="49433" x14ac:dyDescent="0.55000000000000004"/>
    <row r="49434" x14ac:dyDescent="0.55000000000000004"/>
    <row r="49435" x14ac:dyDescent="0.55000000000000004"/>
    <row r="49436" x14ac:dyDescent="0.55000000000000004"/>
    <row r="49437" x14ac:dyDescent="0.55000000000000004"/>
    <row r="49438" x14ac:dyDescent="0.55000000000000004"/>
    <row r="49439" x14ac:dyDescent="0.55000000000000004"/>
    <row r="49440" x14ac:dyDescent="0.55000000000000004"/>
    <row r="49441" x14ac:dyDescent="0.55000000000000004"/>
    <row r="49442" x14ac:dyDescent="0.55000000000000004"/>
    <row r="49443" x14ac:dyDescent="0.55000000000000004"/>
    <row r="49444" x14ac:dyDescent="0.55000000000000004"/>
    <row r="49445" x14ac:dyDescent="0.55000000000000004"/>
    <row r="49446" x14ac:dyDescent="0.55000000000000004"/>
    <row r="49447" x14ac:dyDescent="0.55000000000000004"/>
    <row r="49448" x14ac:dyDescent="0.55000000000000004"/>
    <row r="49449" x14ac:dyDescent="0.55000000000000004"/>
    <row r="49450" x14ac:dyDescent="0.55000000000000004"/>
    <row r="49451" x14ac:dyDescent="0.55000000000000004"/>
    <row r="49452" x14ac:dyDescent="0.55000000000000004"/>
    <row r="49453" x14ac:dyDescent="0.55000000000000004"/>
    <row r="49454" x14ac:dyDescent="0.55000000000000004"/>
    <row r="49455" x14ac:dyDescent="0.55000000000000004"/>
    <row r="49456" x14ac:dyDescent="0.55000000000000004"/>
    <row r="49457" x14ac:dyDescent="0.55000000000000004"/>
    <row r="49458" x14ac:dyDescent="0.55000000000000004"/>
    <row r="49459" x14ac:dyDescent="0.55000000000000004"/>
    <row r="49460" x14ac:dyDescent="0.55000000000000004"/>
    <row r="49461" x14ac:dyDescent="0.55000000000000004"/>
    <row r="49462" x14ac:dyDescent="0.55000000000000004"/>
    <row r="49463" x14ac:dyDescent="0.55000000000000004"/>
    <row r="49464" x14ac:dyDescent="0.55000000000000004"/>
    <row r="49465" x14ac:dyDescent="0.55000000000000004"/>
    <row r="49466" x14ac:dyDescent="0.55000000000000004"/>
    <row r="49467" x14ac:dyDescent="0.55000000000000004"/>
    <row r="49468" x14ac:dyDescent="0.55000000000000004"/>
    <row r="49469" x14ac:dyDescent="0.55000000000000004"/>
    <row r="49470" x14ac:dyDescent="0.55000000000000004"/>
    <row r="49471" x14ac:dyDescent="0.55000000000000004"/>
    <row r="49472" x14ac:dyDescent="0.55000000000000004"/>
    <row r="49473" x14ac:dyDescent="0.55000000000000004"/>
    <row r="49474" x14ac:dyDescent="0.55000000000000004"/>
    <row r="49475" x14ac:dyDescent="0.55000000000000004"/>
    <row r="49476" x14ac:dyDescent="0.55000000000000004"/>
    <row r="49477" x14ac:dyDescent="0.55000000000000004"/>
    <row r="49478" x14ac:dyDescent="0.55000000000000004"/>
    <row r="49479" x14ac:dyDescent="0.55000000000000004"/>
    <row r="49480" x14ac:dyDescent="0.55000000000000004"/>
    <row r="49481" x14ac:dyDescent="0.55000000000000004"/>
    <row r="49482" x14ac:dyDescent="0.55000000000000004"/>
    <row r="49483" x14ac:dyDescent="0.55000000000000004"/>
    <row r="49484" x14ac:dyDescent="0.55000000000000004"/>
    <row r="49485" x14ac:dyDescent="0.55000000000000004"/>
    <row r="49486" x14ac:dyDescent="0.55000000000000004"/>
    <row r="49487" x14ac:dyDescent="0.55000000000000004"/>
    <row r="49488" x14ac:dyDescent="0.55000000000000004"/>
    <row r="49489" x14ac:dyDescent="0.55000000000000004"/>
    <row r="49490" x14ac:dyDescent="0.55000000000000004"/>
    <row r="49491" x14ac:dyDescent="0.55000000000000004"/>
    <row r="49492" x14ac:dyDescent="0.55000000000000004"/>
    <row r="49493" x14ac:dyDescent="0.55000000000000004"/>
    <row r="49494" x14ac:dyDescent="0.55000000000000004"/>
    <row r="49495" x14ac:dyDescent="0.55000000000000004"/>
    <row r="49496" x14ac:dyDescent="0.55000000000000004"/>
    <row r="49497" x14ac:dyDescent="0.55000000000000004"/>
    <row r="49498" x14ac:dyDescent="0.55000000000000004"/>
    <row r="49499" x14ac:dyDescent="0.55000000000000004"/>
    <row r="49500" x14ac:dyDescent="0.55000000000000004"/>
    <row r="49501" x14ac:dyDescent="0.55000000000000004"/>
    <row r="49502" x14ac:dyDescent="0.55000000000000004"/>
    <row r="49503" x14ac:dyDescent="0.55000000000000004"/>
    <row r="49504" x14ac:dyDescent="0.55000000000000004"/>
    <row r="49505" x14ac:dyDescent="0.55000000000000004"/>
    <row r="49506" x14ac:dyDescent="0.55000000000000004"/>
    <row r="49507" x14ac:dyDescent="0.55000000000000004"/>
    <row r="49508" x14ac:dyDescent="0.55000000000000004"/>
    <row r="49509" x14ac:dyDescent="0.55000000000000004"/>
    <row r="49510" x14ac:dyDescent="0.55000000000000004"/>
    <row r="49511" x14ac:dyDescent="0.55000000000000004"/>
    <row r="49512" x14ac:dyDescent="0.55000000000000004"/>
    <row r="49513" x14ac:dyDescent="0.55000000000000004"/>
    <row r="49514" x14ac:dyDescent="0.55000000000000004"/>
    <row r="49515" x14ac:dyDescent="0.55000000000000004"/>
    <row r="49516" x14ac:dyDescent="0.55000000000000004"/>
    <row r="49517" x14ac:dyDescent="0.55000000000000004"/>
    <row r="49518" x14ac:dyDescent="0.55000000000000004"/>
    <row r="49519" x14ac:dyDescent="0.55000000000000004"/>
    <row r="49520" x14ac:dyDescent="0.55000000000000004"/>
    <row r="49521" x14ac:dyDescent="0.55000000000000004"/>
    <row r="49522" x14ac:dyDescent="0.55000000000000004"/>
    <row r="49523" x14ac:dyDescent="0.55000000000000004"/>
    <row r="49524" x14ac:dyDescent="0.55000000000000004"/>
    <row r="49525" x14ac:dyDescent="0.55000000000000004"/>
    <row r="49526" x14ac:dyDescent="0.55000000000000004"/>
    <row r="49527" x14ac:dyDescent="0.55000000000000004"/>
    <row r="49528" x14ac:dyDescent="0.55000000000000004"/>
    <row r="49529" x14ac:dyDescent="0.55000000000000004"/>
    <row r="49530" x14ac:dyDescent="0.55000000000000004"/>
    <row r="49531" x14ac:dyDescent="0.55000000000000004"/>
    <row r="49532" x14ac:dyDescent="0.55000000000000004"/>
    <row r="49533" x14ac:dyDescent="0.55000000000000004"/>
    <row r="49534" x14ac:dyDescent="0.55000000000000004"/>
    <row r="49535" x14ac:dyDescent="0.55000000000000004"/>
    <row r="49536" x14ac:dyDescent="0.55000000000000004"/>
    <row r="49537" x14ac:dyDescent="0.55000000000000004"/>
    <row r="49538" x14ac:dyDescent="0.55000000000000004"/>
    <row r="49539" x14ac:dyDescent="0.55000000000000004"/>
    <row r="49540" x14ac:dyDescent="0.55000000000000004"/>
    <row r="49541" x14ac:dyDescent="0.55000000000000004"/>
    <row r="49542" x14ac:dyDescent="0.55000000000000004"/>
    <row r="49543" x14ac:dyDescent="0.55000000000000004"/>
    <row r="49544" x14ac:dyDescent="0.55000000000000004"/>
    <row r="49545" x14ac:dyDescent="0.55000000000000004"/>
    <row r="49546" x14ac:dyDescent="0.55000000000000004"/>
    <row r="49547" x14ac:dyDescent="0.55000000000000004"/>
    <row r="49548" x14ac:dyDescent="0.55000000000000004"/>
    <row r="49549" x14ac:dyDescent="0.55000000000000004"/>
    <row r="49550" x14ac:dyDescent="0.55000000000000004"/>
    <row r="49551" x14ac:dyDescent="0.55000000000000004"/>
    <row r="49552" x14ac:dyDescent="0.55000000000000004"/>
    <row r="49553" x14ac:dyDescent="0.55000000000000004"/>
    <row r="49554" x14ac:dyDescent="0.55000000000000004"/>
    <row r="49555" x14ac:dyDescent="0.55000000000000004"/>
    <row r="49556" x14ac:dyDescent="0.55000000000000004"/>
    <row r="49557" x14ac:dyDescent="0.55000000000000004"/>
    <row r="49558" x14ac:dyDescent="0.55000000000000004"/>
    <row r="49559" x14ac:dyDescent="0.55000000000000004"/>
    <row r="49560" x14ac:dyDescent="0.55000000000000004"/>
    <row r="49561" x14ac:dyDescent="0.55000000000000004"/>
    <row r="49562" x14ac:dyDescent="0.55000000000000004"/>
    <row r="49563" x14ac:dyDescent="0.55000000000000004"/>
    <row r="49564" x14ac:dyDescent="0.55000000000000004"/>
    <row r="49565" x14ac:dyDescent="0.55000000000000004"/>
    <row r="49566" x14ac:dyDescent="0.55000000000000004"/>
    <row r="49567" x14ac:dyDescent="0.55000000000000004"/>
    <row r="49568" x14ac:dyDescent="0.55000000000000004"/>
    <row r="49569" x14ac:dyDescent="0.55000000000000004"/>
    <row r="49570" x14ac:dyDescent="0.55000000000000004"/>
    <row r="49571" x14ac:dyDescent="0.55000000000000004"/>
    <row r="49572" x14ac:dyDescent="0.55000000000000004"/>
    <row r="49573" x14ac:dyDescent="0.55000000000000004"/>
    <row r="49574" x14ac:dyDescent="0.55000000000000004"/>
    <row r="49575" x14ac:dyDescent="0.55000000000000004"/>
    <row r="49576" x14ac:dyDescent="0.55000000000000004"/>
    <row r="49577" x14ac:dyDescent="0.55000000000000004"/>
    <row r="49578" x14ac:dyDescent="0.55000000000000004"/>
    <row r="49579" x14ac:dyDescent="0.55000000000000004"/>
    <row r="49580" x14ac:dyDescent="0.55000000000000004"/>
    <row r="49581" x14ac:dyDescent="0.55000000000000004"/>
    <row r="49582" x14ac:dyDescent="0.55000000000000004"/>
    <row r="49583" x14ac:dyDescent="0.55000000000000004"/>
    <row r="49584" x14ac:dyDescent="0.55000000000000004"/>
    <row r="49585" x14ac:dyDescent="0.55000000000000004"/>
    <row r="49586" x14ac:dyDescent="0.55000000000000004"/>
    <row r="49587" x14ac:dyDescent="0.55000000000000004"/>
    <row r="49588" x14ac:dyDescent="0.55000000000000004"/>
    <row r="49589" x14ac:dyDescent="0.55000000000000004"/>
    <row r="49590" x14ac:dyDescent="0.55000000000000004"/>
    <row r="49591" x14ac:dyDescent="0.55000000000000004"/>
    <row r="49592" x14ac:dyDescent="0.55000000000000004"/>
    <row r="49593" x14ac:dyDescent="0.55000000000000004"/>
    <row r="49594" x14ac:dyDescent="0.55000000000000004"/>
    <row r="49595" x14ac:dyDescent="0.55000000000000004"/>
    <row r="49596" x14ac:dyDescent="0.55000000000000004"/>
    <row r="49597" x14ac:dyDescent="0.55000000000000004"/>
    <row r="49598" x14ac:dyDescent="0.55000000000000004"/>
    <row r="49599" x14ac:dyDescent="0.55000000000000004"/>
    <row r="49600" x14ac:dyDescent="0.55000000000000004"/>
    <row r="49601" x14ac:dyDescent="0.55000000000000004"/>
    <row r="49602" x14ac:dyDescent="0.55000000000000004"/>
    <row r="49603" x14ac:dyDescent="0.55000000000000004"/>
    <row r="49604" x14ac:dyDescent="0.55000000000000004"/>
    <row r="49605" x14ac:dyDescent="0.55000000000000004"/>
    <row r="49606" x14ac:dyDescent="0.55000000000000004"/>
    <row r="49607" x14ac:dyDescent="0.55000000000000004"/>
    <row r="49608" x14ac:dyDescent="0.55000000000000004"/>
    <row r="49609" x14ac:dyDescent="0.55000000000000004"/>
    <row r="49610" x14ac:dyDescent="0.55000000000000004"/>
    <row r="49611" x14ac:dyDescent="0.55000000000000004"/>
    <row r="49612" x14ac:dyDescent="0.55000000000000004"/>
    <row r="49613" x14ac:dyDescent="0.55000000000000004"/>
    <row r="49614" x14ac:dyDescent="0.55000000000000004"/>
    <row r="49615" x14ac:dyDescent="0.55000000000000004"/>
    <row r="49616" x14ac:dyDescent="0.55000000000000004"/>
    <row r="49617" x14ac:dyDescent="0.55000000000000004"/>
    <row r="49618" x14ac:dyDescent="0.55000000000000004"/>
    <row r="49619" x14ac:dyDescent="0.55000000000000004"/>
    <row r="49620" x14ac:dyDescent="0.55000000000000004"/>
    <row r="49621" x14ac:dyDescent="0.55000000000000004"/>
    <row r="49622" x14ac:dyDescent="0.55000000000000004"/>
    <row r="49623" x14ac:dyDescent="0.55000000000000004"/>
    <row r="49624" x14ac:dyDescent="0.55000000000000004"/>
    <row r="49625" x14ac:dyDescent="0.55000000000000004"/>
    <row r="49626" x14ac:dyDescent="0.55000000000000004"/>
    <row r="49627" x14ac:dyDescent="0.55000000000000004"/>
    <row r="49628" x14ac:dyDescent="0.55000000000000004"/>
    <row r="49629" x14ac:dyDescent="0.55000000000000004"/>
    <row r="49630" x14ac:dyDescent="0.55000000000000004"/>
    <row r="49631" x14ac:dyDescent="0.55000000000000004"/>
    <row r="49632" x14ac:dyDescent="0.55000000000000004"/>
    <row r="49633" x14ac:dyDescent="0.55000000000000004"/>
    <row r="49634" x14ac:dyDescent="0.55000000000000004"/>
    <row r="49635" x14ac:dyDescent="0.55000000000000004"/>
    <row r="49636" x14ac:dyDescent="0.55000000000000004"/>
    <row r="49637" x14ac:dyDescent="0.55000000000000004"/>
    <row r="49638" x14ac:dyDescent="0.55000000000000004"/>
    <row r="49639" x14ac:dyDescent="0.55000000000000004"/>
    <row r="49640" x14ac:dyDescent="0.55000000000000004"/>
    <row r="49641" x14ac:dyDescent="0.55000000000000004"/>
    <row r="49642" x14ac:dyDescent="0.55000000000000004"/>
    <row r="49643" x14ac:dyDescent="0.55000000000000004"/>
    <row r="49644" x14ac:dyDescent="0.55000000000000004"/>
    <row r="49645" x14ac:dyDescent="0.55000000000000004"/>
    <row r="49646" x14ac:dyDescent="0.55000000000000004"/>
    <row r="49647" x14ac:dyDescent="0.55000000000000004"/>
    <row r="49648" x14ac:dyDescent="0.55000000000000004"/>
    <row r="49649" x14ac:dyDescent="0.55000000000000004"/>
    <row r="49650" x14ac:dyDescent="0.55000000000000004"/>
    <row r="49651" x14ac:dyDescent="0.55000000000000004"/>
    <row r="49652" x14ac:dyDescent="0.55000000000000004"/>
    <row r="49653" x14ac:dyDescent="0.55000000000000004"/>
    <row r="49654" x14ac:dyDescent="0.55000000000000004"/>
    <row r="49655" x14ac:dyDescent="0.55000000000000004"/>
    <row r="49656" x14ac:dyDescent="0.55000000000000004"/>
    <row r="49657" x14ac:dyDescent="0.55000000000000004"/>
    <row r="49658" x14ac:dyDescent="0.55000000000000004"/>
    <row r="49659" x14ac:dyDescent="0.55000000000000004"/>
    <row r="49660" x14ac:dyDescent="0.55000000000000004"/>
    <row r="49661" x14ac:dyDescent="0.55000000000000004"/>
    <row r="49662" x14ac:dyDescent="0.55000000000000004"/>
    <row r="49663" x14ac:dyDescent="0.55000000000000004"/>
    <row r="49664" x14ac:dyDescent="0.55000000000000004"/>
    <row r="49665" x14ac:dyDescent="0.55000000000000004"/>
    <row r="49666" x14ac:dyDescent="0.55000000000000004"/>
    <row r="49667" x14ac:dyDescent="0.55000000000000004"/>
    <row r="49668" x14ac:dyDescent="0.55000000000000004"/>
    <row r="49669" x14ac:dyDescent="0.55000000000000004"/>
    <row r="49670" x14ac:dyDescent="0.55000000000000004"/>
    <row r="49671" x14ac:dyDescent="0.55000000000000004"/>
    <row r="49672" x14ac:dyDescent="0.55000000000000004"/>
    <row r="49673" x14ac:dyDescent="0.55000000000000004"/>
    <row r="49674" x14ac:dyDescent="0.55000000000000004"/>
    <row r="49675" x14ac:dyDescent="0.55000000000000004"/>
    <row r="49676" x14ac:dyDescent="0.55000000000000004"/>
    <row r="49677" x14ac:dyDescent="0.55000000000000004"/>
    <row r="49678" x14ac:dyDescent="0.55000000000000004"/>
    <row r="49679" x14ac:dyDescent="0.55000000000000004"/>
    <row r="49680" x14ac:dyDescent="0.55000000000000004"/>
    <row r="49681" x14ac:dyDescent="0.55000000000000004"/>
    <row r="49682" x14ac:dyDescent="0.55000000000000004"/>
    <row r="49683" x14ac:dyDescent="0.55000000000000004"/>
    <row r="49684" x14ac:dyDescent="0.55000000000000004"/>
    <row r="49685" x14ac:dyDescent="0.55000000000000004"/>
    <row r="49686" x14ac:dyDescent="0.55000000000000004"/>
    <row r="49687" x14ac:dyDescent="0.55000000000000004"/>
    <row r="49688" x14ac:dyDescent="0.55000000000000004"/>
    <row r="49689" x14ac:dyDescent="0.55000000000000004"/>
    <row r="49690" x14ac:dyDescent="0.55000000000000004"/>
    <row r="49691" x14ac:dyDescent="0.55000000000000004"/>
    <row r="49692" x14ac:dyDescent="0.55000000000000004"/>
    <row r="49693" x14ac:dyDescent="0.55000000000000004"/>
    <row r="49694" x14ac:dyDescent="0.55000000000000004"/>
    <row r="49695" x14ac:dyDescent="0.55000000000000004"/>
    <row r="49696" x14ac:dyDescent="0.55000000000000004"/>
    <row r="49697" x14ac:dyDescent="0.55000000000000004"/>
    <row r="49698" x14ac:dyDescent="0.55000000000000004"/>
    <row r="49699" x14ac:dyDescent="0.55000000000000004"/>
    <row r="49700" x14ac:dyDescent="0.55000000000000004"/>
    <row r="49701" x14ac:dyDescent="0.55000000000000004"/>
    <row r="49702" x14ac:dyDescent="0.55000000000000004"/>
    <row r="49703" x14ac:dyDescent="0.55000000000000004"/>
    <row r="49704" x14ac:dyDescent="0.55000000000000004"/>
    <row r="49705" x14ac:dyDescent="0.55000000000000004"/>
    <row r="49706" x14ac:dyDescent="0.55000000000000004"/>
    <row r="49707" x14ac:dyDescent="0.55000000000000004"/>
    <row r="49708" x14ac:dyDescent="0.55000000000000004"/>
    <row r="49709" x14ac:dyDescent="0.55000000000000004"/>
    <row r="49710" x14ac:dyDescent="0.55000000000000004"/>
    <row r="49711" x14ac:dyDescent="0.55000000000000004"/>
    <row r="49712" x14ac:dyDescent="0.55000000000000004"/>
    <row r="49713" x14ac:dyDescent="0.55000000000000004"/>
    <row r="49714" x14ac:dyDescent="0.55000000000000004"/>
    <row r="49715" x14ac:dyDescent="0.55000000000000004"/>
    <row r="49716" x14ac:dyDescent="0.55000000000000004"/>
    <row r="49717" x14ac:dyDescent="0.55000000000000004"/>
    <row r="49718" x14ac:dyDescent="0.55000000000000004"/>
    <row r="49719" x14ac:dyDescent="0.55000000000000004"/>
    <row r="49720" x14ac:dyDescent="0.55000000000000004"/>
    <row r="49721" x14ac:dyDescent="0.55000000000000004"/>
    <row r="49722" x14ac:dyDescent="0.55000000000000004"/>
    <row r="49723" x14ac:dyDescent="0.55000000000000004"/>
    <row r="49724" x14ac:dyDescent="0.55000000000000004"/>
    <row r="49725" x14ac:dyDescent="0.55000000000000004"/>
    <row r="49726" x14ac:dyDescent="0.55000000000000004"/>
    <row r="49727" x14ac:dyDescent="0.55000000000000004"/>
    <row r="49728" x14ac:dyDescent="0.55000000000000004"/>
    <row r="49729" x14ac:dyDescent="0.55000000000000004"/>
    <row r="49730" x14ac:dyDescent="0.55000000000000004"/>
    <row r="49731" x14ac:dyDescent="0.55000000000000004"/>
    <row r="49732" x14ac:dyDescent="0.55000000000000004"/>
    <row r="49733" x14ac:dyDescent="0.55000000000000004"/>
    <row r="49734" x14ac:dyDescent="0.55000000000000004"/>
    <row r="49735" x14ac:dyDescent="0.55000000000000004"/>
    <row r="49736" x14ac:dyDescent="0.55000000000000004"/>
    <row r="49737" x14ac:dyDescent="0.55000000000000004"/>
    <row r="49738" x14ac:dyDescent="0.55000000000000004"/>
    <row r="49739" x14ac:dyDescent="0.55000000000000004"/>
    <row r="49740" x14ac:dyDescent="0.55000000000000004"/>
    <row r="49741" x14ac:dyDescent="0.55000000000000004"/>
    <row r="49742" x14ac:dyDescent="0.55000000000000004"/>
    <row r="49743" x14ac:dyDescent="0.55000000000000004"/>
    <row r="49744" x14ac:dyDescent="0.55000000000000004"/>
    <row r="49745" x14ac:dyDescent="0.55000000000000004"/>
    <row r="49746" x14ac:dyDescent="0.55000000000000004"/>
    <row r="49747" x14ac:dyDescent="0.55000000000000004"/>
    <row r="49748" x14ac:dyDescent="0.55000000000000004"/>
    <row r="49749" x14ac:dyDescent="0.55000000000000004"/>
    <row r="49750" x14ac:dyDescent="0.55000000000000004"/>
    <row r="49751" x14ac:dyDescent="0.55000000000000004"/>
    <row r="49752" x14ac:dyDescent="0.55000000000000004"/>
    <row r="49753" x14ac:dyDescent="0.55000000000000004"/>
    <row r="49754" x14ac:dyDescent="0.55000000000000004"/>
    <row r="49755" x14ac:dyDescent="0.55000000000000004"/>
    <row r="49756" x14ac:dyDescent="0.55000000000000004"/>
    <row r="49757" x14ac:dyDescent="0.55000000000000004"/>
    <row r="49758" x14ac:dyDescent="0.55000000000000004"/>
    <row r="49759" x14ac:dyDescent="0.55000000000000004"/>
    <row r="49760" x14ac:dyDescent="0.55000000000000004"/>
    <row r="49761" x14ac:dyDescent="0.55000000000000004"/>
    <row r="49762" x14ac:dyDescent="0.55000000000000004"/>
    <row r="49763" x14ac:dyDescent="0.55000000000000004"/>
    <row r="49764" x14ac:dyDescent="0.55000000000000004"/>
    <row r="49765" x14ac:dyDescent="0.55000000000000004"/>
    <row r="49766" x14ac:dyDescent="0.55000000000000004"/>
    <row r="49767" x14ac:dyDescent="0.55000000000000004"/>
    <row r="49768" x14ac:dyDescent="0.55000000000000004"/>
    <row r="49769" x14ac:dyDescent="0.55000000000000004"/>
    <row r="49770" x14ac:dyDescent="0.55000000000000004"/>
    <row r="49771" x14ac:dyDescent="0.55000000000000004"/>
    <row r="49772" x14ac:dyDescent="0.55000000000000004"/>
    <row r="49773" x14ac:dyDescent="0.55000000000000004"/>
    <row r="49774" x14ac:dyDescent="0.55000000000000004"/>
    <row r="49775" x14ac:dyDescent="0.55000000000000004"/>
    <row r="49776" x14ac:dyDescent="0.55000000000000004"/>
    <row r="49777" x14ac:dyDescent="0.55000000000000004"/>
    <row r="49778" x14ac:dyDescent="0.55000000000000004"/>
    <row r="49779" x14ac:dyDescent="0.55000000000000004"/>
    <row r="49780" x14ac:dyDescent="0.55000000000000004"/>
    <row r="49781" x14ac:dyDescent="0.55000000000000004"/>
    <row r="49782" x14ac:dyDescent="0.55000000000000004"/>
    <row r="49783" x14ac:dyDescent="0.55000000000000004"/>
    <row r="49784" x14ac:dyDescent="0.55000000000000004"/>
    <row r="49785" x14ac:dyDescent="0.55000000000000004"/>
    <row r="49786" x14ac:dyDescent="0.55000000000000004"/>
    <row r="49787" x14ac:dyDescent="0.55000000000000004"/>
    <row r="49788" x14ac:dyDescent="0.55000000000000004"/>
    <row r="49789" x14ac:dyDescent="0.55000000000000004"/>
    <row r="49790" x14ac:dyDescent="0.55000000000000004"/>
    <row r="49791" x14ac:dyDescent="0.55000000000000004"/>
    <row r="49792" x14ac:dyDescent="0.55000000000000004"/>
    <row r="49793" x14ac:dyDescent="0.55000000000000004"/>
    <row r="49794" x14ac:dyDescent="0.55000000000000004"/>
    <row r="49795" x14ac:dyDescent="0.55000000000000004"/>
    <row r="49796" x14ac:dyDescent="0.55000000000000004"/>
    <row r="49797" x14ac:dyDescent="0.55000000000000004"/>
    <row r="49798" x14ac:dyDescent="0.55000000000000004"/>
    <row r="49799" x14ac:dyDescent="0.55000000000000004"/>
    <row r="49800" x14ac:dyDescent="0.55000000000000004"/>
    <row r="49801" x14ac:dyDescent="0.55000000000000004"/>
    <row r="49802" x14ac:dyDescent="0.55000000000000004"/>
    <row r="49803" x14ac:dyDescent="0.55000000000000004"/>
    <row r="49804" x14ac:dyDescent="0.55000000000000004"/>
    <row r="49805" x14ac:dyDescent="0.55000000000000004"/>
    <row r="49806" x14ac:dyDescent="0.55000000000000004"/>
    <row r="49807" x14ac:dyDescent="0.55000000000000004"/>
    <row r="49808" x14ac:dyDescent="0.55000000000000004"/>
    <row r="49809" x14ac:dyDescent="0.55000000000000004"/>
    <row r="49810" x14ac:dyDescent="0.55000000000000004"/>
    <row r="49811" x14ac:dyDescent="0.55000000000000004"/>
    <row r="49812" x14ac:dyDescent="0.55000000000000004"/>
    <row r="49813" x14ac:dyDescent="0.55000000000000004"/>
    <row r="49814" x14ac:dyDescent="0.55000000000000004"/>
    <row r="49815" x14ac:dyDescent="0.55000000000000004"/>
    <row r="49816" x14ac:dyDescent="0.55000000000000004"/>
    <row r="49817" x14ac:dyDescent="0.55000000000000004"/>
    <row r="49818" x14ac:dyDescent="0.55000000000000004"/>
    <row r="49819" x14ac:dyDescent="0.55000000000000004"/>
    <row r="49820" x14ac:dyDescent="0.55000000000000004"/>
    <row r="49821" x14ac:dyDescent="0.55000000000000004"/>
    <row r="49822" x14ac:dyDescent="0.55000000000000004"/>
    <row r="49823" x14ac:dyDescent="0.55000000000000004"/>
    <row r="49824" x14ac:dyDescent="0.55000000000000004"/>
    <row r="49825" x14ac:dyDescent="0.55000000000000004"/>
    <row r="49826" x14ac:dyDescent="0.55000000000000004"/>
    <row r="49827" x14ac:dyDescent="0.55000000000000004"/>
    <row r="49828" x14ac:dyDescent="0.55000000000000004"/>
    <row r="49829" x14ac:dyDescent="0.55000000000000004"/>
    <row r="49830" x14ac:dyDescent="0.55000000000000004"/>
    <row r="49831" x14ac:dyDescent="0.55000000000000004"/>
    <row r="49832" x14ac:dyDescent="0.55000000000000004"/>
    <row r="49833" x14ac:dyDescent="0.55000000000000004"/>
    <row r="49834" x14ac:dyDescent="0.55000000000000004"/>
    <row r="49835" x14ac:dyDescent="0.55000000000000004"/>
    <row r="49836" x14ac:dyDescent="0.55000000000000004"/>
    <row r="49837" x14ac:dyDescent="0.55000000000000004"/>
    <row r="49838" x14ac:dyDescent="0.55000000000000004"/>
    <row r="49839" x14ac:dyDescent="0.55000000000000004"/>
    <row r="49840" x14ac:dyDescent="0.55000000000000004"/>
    <row r="49841" x14ac:dyDescent="0.55000000000000004"/>
    <row r="49842" x14ac:dyDescent="0.55000000000000004"/>
    <row r="49843" x14ac:dyDescent="0.55000000000000004"/>
    <row r="49844" x14ac:dyDescent="0.55000000000000004"/>
    <row r="49845" x14ac:dyDescent="0.55000000000000004"/>
    <row r="49846" x14ac:dyDescent="0.55000000000000004"/>
    <row r="49847" x14ac:dyDescent="0.55000000000000004"/>
    <row r="49848" x14ac:dyDescent="0.55000000000000004"/>
    <row r="49849" x14ac:dyDescent="0.55000000000000004"/>
    <row r="49850" x14ac:dyDescent="0.55000000000000004"/>
    <row r="49851" x14ac:dyDescent="0.55000000000000004"/>
    <row r="49852" x14ac:dyDescent="0.55000000000000004"/>
    <row r="49853" x14ac:dyDescent="0.55000000000000004"/>
    <row r="49854" x14ac:dyDescent="0.55000000000000004"/>
    <row r="49855" x14ac:dyDescent="0.55000000000000004"/>
    <row r="49856" x14ac:dyDescent="0.55000000000000004"/>
    <row r="49857" x14ac:dyDescent="0.55000000000000004"/>
    <row r="49858" x14ac:dyDescent="0.55000000000000004"/>
    <row r="49859" x14ac:dyDescent="0.55000000000000004"/>
    <row r="49860" x14ac:dyDescent="0.55000000000000004"/>
    <row r="49861" x14ac:dyDescent="0.55000000000000004"/>
    <row r="49862" x14ac:dyDescent="0.55000000000000004"/>
    <row r="49863" x14ac:dyDescent="0.55000000000000004"/>
    <row r="49864" x14ac:dyDescent="0.55000000000000004"/>
    <row r="49865" x14ac:dyDescent="0.55000000000000004"/>
    <row r="49866" x14ac:dyDescent="0.55000000000000004"/>
    <row r="49867" x14ac:dyDescent="0.55000000000000004"/>
    <row r="49868" x14ac:dyDescent="0.55000000000000004"/>
    <row r="49869" x14ac:dyDescent="0.55000000000000004"/>
    <row r="49870" x14ac:dyDescent="0.55000000000000004"/>
    <row r="49871" x14ac:dyDescent="0.55000000000000004"/>
    <row r="49872" x14ac:dyDescent="0.55000000000000004"/>
    <row r="49873" x14ac:dyDescent="0.55000000000000004"/>
    <row r="49874" x14ac:dyDescent="0.55000000000000004"/>
    <row r="49875" x14ac:dyDescent="0.55000000000000004"/>
    <row r="49876" x14ac:dyDescent="0.55000000000000004"/>
    <row r="49877" x14ac:dyDescent="0.55000000000000004"/>
    <row r="49878" x14ac:dyDescent="0.55000000000000004"/>
    <row r="49879" x14ac:dyDescent="0.55000000000000004"/>
    <row r="49880" x14ac:dyDescent="0.55000000000000004"/>
    <row r="49881" x14ac:dyDescent="0.55000000000000004"/>
    <row r="49882" x14ac:dyDescent="0.55000000000000004"/>
    <row r="49883" x14ac:dyDescent="0.55000000000000004"/>
    <row r="49884" x14ac:dyDescent="0.55000000000000004"/>
    <row r="49885" x14ac:dyDescent="0.55000000000000004"/>
    <row r="49886" x14ac:dyDescent="0.55000000000000004"/>
    <row r="49887" x14ac:dyDescent="0.55000000000000004"/>
    <row r="49888" x14ac:dyDescent="0.55000000000000004"/>
    <row r="49889" x14ac:dyDescent="0.55000000000000004"/>
    <row r="49890" x14ac:dyDescent="0.55000000000000004"/>
    <row r="49891" x14ac:dyDescent="0.55000000000000004"/>
    <row r="49892" x14ac:dyDescent="0.55000000000000004"/>
    <row r="49893" x14ac:dyDescent="0.55000000000000004"/>
    <row r="49894" x14ac:dyDescent="0.55000000000000004"/>
    <row r="49895" x14ac:dyDescent="0.55000000000000004"/>
    <row r="49896" x14ac:dyDescent="0.55000000000000004"/>
    <row r="49897" x14ac:dyDescent="0.55000000000000004"/>
    <row r="49898" x14ac:dyDescent="0.55000000000000004"/>
    <row r="49899" x14ac:dyDescent="0.55000000000000004"/>
    <row r="49900" x14ac:dyDescent="0.55000000000000004"/>
    <row r="49901" x14ac:dyDescent="0.55000000000000004"/>
    <row r="49902" x14ac:dyDescent="0.55000000000000004"/>
    <row r="49903" x14ac:dyDescent="0.55000000000000004"/>
    <row r="49904" x14ac:dyDescent="0.55000000000000004"/>
    <row r="49905" x14ac:dyDescent="0.55000000000000004"/>
    <row r="49906" x14ac:dyDescent="0.55000000000000004"/>
    <row r="49907" x14ac:dyDescent="0.55000000000000004"/>
    <row r="49908" x14ac:dyDescent="0.55000000000000004"/>
    <row r="49909" x14ac:dyDescent="0.55000000000000004"/>
    <row r="49910" x14ac:dyDescent="0.55000000000000004"/>
    <row r="49911" x14ac:dyDescent="0.55000000000000004"/>
    <row r="49912" x14ac:dyDescent="0.55000000000000004"/>
    <row r="49913" x14ac:dyDescent="0.55000000000000004"/>
    <row r="49914" x14ac:dyDescent="0.55000000000000004"/>
    <row r="49915" x14ac:dyDescent="0.55000000000000004"/>
    <row r="49916" x14ac:dyDescent="0.55000000000000004"/>
    <row r="49917" x14ac:dyDescent="0.55000000000000004"/>
    <row r="49918" x14ac:dyDescent="0.55000000000000004"/>
    <row r="49919" x14ac:dyDescent="0.55000000000000004"/>
    <row r="49920" x14ac:dyDescent="0.55000000000000004"/>
    <row r="49921" x14ac:dyDescent="0.55000000000000004"/>
    <row r="49922" x14ac:dyDescent="0.55000000000000004"/>
    <row r="49923" x14ac:dyDescent="0.55000000000000004"/>
    <row r="49924" x14ac:dyDescent="0.55000000000000004"/>
    <row r="49925" x14ac:dyDescent="0.55000000000000004"/>
    <row r="49926" x14ac:dyDescent="0.55000000000000004"/>
    <row r="49927" x14ac:dyDescent="0.55000000000000004"/>
    <row r="49928" x14ac:dyDescent="0.55000000000000004"/>
    <row r="49929" x14ac:dyDescent="0.55000000000000004"/>
    <row r="49930" x14ac:dyDescent="0.55000000000000004"/>
    <row r="49931" x14ac:dyDescent="0.55000000000000004"/>
    <row r="49932" x14ac:dyDescent="0.55000000000000004"/>
    <row r="49933" x14ac:dyDescent="0.55000000000000004"/>
    <row r="49934" x14ac:dyDescent="0.55000000000000004"/>
    <row r="49935" x14ac:dyDescent="0.55000000000000004"/>
    <row r="49936" x14ac:dyDescent="0.55000000000000004"/>
    <row r="49937" x14ac:dyDescent="0.55000000000000004"/>
    <row r="49938" x14ac:dyDescent="0.55000000000000004"/>
    <row r="49939" x14ac:dyDescent="0.55000000000000004"/>
    <row r="49940" x14ac:dyDescent="0.55000000000000004"/>
    <row r="49941" x14ac:dyDescent="0.55000000000000004"/>
    <row r="49942" x14ac:dyDescent="0.55000000000000004"/>
    <row r="49943" x14ac:dyDescent="0.55000000000000004"/>
    <row r="49944" x14ac:dyDescent="0.55000000000000004"/>
    <row r="49945" x14ac:dyDescent="0.55000000000000004"/>
    <row r="49946" x14ac:dyDescent="0.55000000000000004"/>
    <row r="49947" x14ac:dyDescent="0.55000000000000004"/>
    <row r="49948" x14ac:dyDescent="0.55000000000000004"/>
    <row r="49949" x14ac:dyDescent="0.55000000000000004"/>
    <row r="49950" x14ac:dyDescent="0.55000000000000004"/>
    <row r="49951" x14ac:dyDescent="0.55000000000000004"/>
    <row r="49952" x14ac:dyDescent="0.55000000000000004"/>
    <row r="49953" x14ac:dyDescent="0.55000000000000004"/>
    <row r="49954" x14ac:dyDescent="0.55000000000000004"/>
    <row r="49955" x14ac:dyDescent="0.55000000000000004"/>
    <row r="49956" x14ac:dyDescent="0.55000000000000004"/>
    <row r="49957" x14ac:dyDescent="0.55000000000000004"/>
    <row r="49958" x14ac:dyDescent="0.55000000000000004"/>
    <row r="49959" x14ac:dyDescent="0.55000000000000004"/>
    <row r="49960" x14ac:dyDescent="0.55000000000000004"/>
    <row r="49961" x14ac:dyDescent="0.55000000000000004"/>
    <row r="49962" x14ac:dyDescent="0.55000000000000004"/>
    <row r="49963" x14ac:dyDescent="0.55000000000000004"/>
    <row r="49964" x14ac:dyDescent="0.55000000000000004"/>
    <row r="49965" x14ac:dyDescent="0.55000000000000004"/>
    <row r="49966" x14ac:dyDescent="0.55000000000000004"/>
    <row r="49967" x14ac:dyDescent="0.55000000000000004"/>
    <row r="49968" x14ac:dyDescent="0.55000000000000004"/>
    <row r="49969" x14ac:dyDescent="0.55000000000000004"/>
    <row r="49970" x14ac:dyDescent="0.55000000000000004"/>
    <row r="49971" x14ac:dyDescent="0.55000000000000004"/>
    <row r="49972" x14ac:dyDescent="0.55000000000000004"/>
    <row r="49973" x14ac:dyDescent="0.55000000000000004"/>
    <row r="49974" x14ac:dyDescent="0.55000000000000004"/>
    <row r="49975" x14ac:dyDescent="0.55000000000000004"/>
    <row r="49976" x14ac:dyDescent="0.55000000000000004"/>
    <row r="49977" x14ac:dyDescent="0.55000000000000004"/>
    <row r="49978" x14ac:dyDescent="0.55000000000000004"/>
    <row r="49979" x14ac:dyDescent="0.55000000000000004"/>
    <row r="49980" x14ac:dyDescent="0.55000000000000004"/>
    <row r="49981" x14ac:dyDescent="0.55000000000000004"/>
    <row r="49982" x14ac:dyDescent="0.55000000000000004"/>
    <row r="49983" x14ac:dyDescent="0.55000000000000004"/>
    <row r="49984" x14ac:dyDescent="0.55000000000000004"/>
    <row r="49985" x14ac:dyDescent="0.55000000000000004"/>
    <row r="49986" x14ac:dyDescent="0.55000000000000004"/>
    <row r="49987" x14ac:dyDescent="0.55000000000000004"/>
    <row r="49988" x14ac:dyDescent="0.55000000000000004"/>
    <row r="49989" x14ac:dyDescent="0.55000000000000004"/>
    <row r="49990" x14ac:dyDescent="0.55000000000000004"/>
    <row r="49991" x14ac:dyDescent="0.55000000000000004"/>
    <row r="49992" x14ac:dyDescent="0.55000000000000004"/>
    <row r="49993" x14ac:dyDescent="0.55000000000000004"/>
    <row r="49994" x14ac:dyDescent="0.55000000000000004"/>
    <row r="49995" x14ac:dyDescent="0.55000000000000004"/>
    <row r="49996" x14ac:dyDescent="0.55000000000000004"/>
    <row r="49997" x14ac:dyDescent="0.55000000000000004"/>
    <row r="49998" x14ac:dyDescent="0.55000000000000004"/>
    <row r="49999" x14ac:dyDescent="0.55000000000000004"/>
    <row r="50000" x14ac:dyDescent="0.55000000000000004"/>
    <row r="50001" x14ac:dyDescent="0.55000000000000004"/>
    <row r="50002" x14ac:dyDescent="0.55000000000000004"/>
    <row r="50003" x14ac:dyDescent="0.55000000000000004"/>
    <row r="50004" x14ac:dyDescent="0.55000000000000004"/>
    <row r="50005" x14ac:dyDescent="0.55000000000000004"/>
    <row r="50006" x14ac:dyDescent="0.55000000000000004"/>
    <row r="50007" x14ac:dyDescent="0.55000000000000004"/>
    <row r="50008" x14ac:dyDescent="0.55000000000000004"/>
    <row r="50009" x14ac:dyDescent="0.55000000000000004"/>
    <row r="50010" x14ac:dyDescent="0.55000000000000004"/>
    <row r="50011" x14ac:dyDescent="0.55000000000000004"/>
    <row r="50012" x14ac:dyDescent="0.55000000000000004"/>
    <row r="50013" x14ac:dyDescent="0.55000000000000004"/>
    <row r="50014" x14ac:dyDescent="0.55000000000000004"/>
    <row r="50015" x14ac:dyDescent="0.55000000000000004"/>
    <row r="50016" x14ac:dyDescent="0.55000000000000004"/>
    <row r="50017" x14ac:dyDescent="0.55000000000000004"/>
    <row r="50018" x14ac:dyDescent="0.55000000000000004"/>
    <row r="50019" x14ac:dyDescent="0.55000000000000004"/>
    <row r="50020" x14ac:dyDescent="0.55000000000000004"/>
    <row r="50021" x14ac:dyDescent="0.55000000000000004"/>
    <row r="50022" x14ac:dyDescent="0.55000000000000004"/>
    <row r="50023" x14ac:dyDescent="0.55000000000000004"/>
    <row r="50024" x14ac:dyDescent="0.55000000000000004"/>
    <row r="50025" x14ac:dyDescent="0.55000000000000004"/>
    <row r="50026" x14ac:dyDescent="0.55000000000000004"/>
    <row r="50027" x14ac:dyDescent="0.55000000000000004"/>
    <row r="50028" x14ac:dyDescent="0.55000000000000004"/>
    <row r="50029" x14ac:dyDescent="0.55000000000000004"/>
    <row r="50030" x14ac:dyDescent="0.55000000000000004"/>
    <row r="50031" x14ac:dyDescent="0.55000000000000004"/>
    <row r="50032" x14ac:dyDescent="0.55000000000000004"/>
    <row r="50033" x14ac:dyDescent="0.55000000000000004"/>
    <row r="50034" x14ac:dyDescent="0.55000000000000004"/>
    <row r="50035" x14ac:dyDescent="0.55000000000000004"/>
    <row r="50036" x14ac:dyDescent="0.55000000000000004"/>
    <row r="50037" x14ac:dyDescent="0.55000000000000004"/>
    <row r="50038" x14ac:dyDescent="0.55000000000000004"/>
    <row r="50039" x14ac:dyDescent="0.55000000000000004"/>
    <row r="50040" x14ac:dyDescent="0.55000000000000004"/>
    <row r="50041" x14ac:dyDescent="0.55000000000000004"/>
    <row r="50042" x14ac:dyDescent="0.55000000000000004"/>
    <row r="50043" x14ac:dyDescent="0.55000000000000004"/>
    <row r="50044" x14ac:dyDescent="0.55000000000000004"/>
    <row r="50045" x14ac:dyDescent="0.55000000000000004"/>
    <row r="50046" x14ac:dyDescent="0.55000000000000004"/>
    <row r="50047" x14ac:dyDescent="0.55000000000000004"/>
    <row r="50048" x14ac:dyDescent="0.55000000000000004"/>
    <row r="50049" x14ac:dyDescent="0.55000000000000004"/>
    <row r="50050" x14ac:dyDescent="0.55000000000000004"/>
    <row r="50051" x14ac:dyDescent="0.55000000000000004"/>
    <row r="50052" x14ac:dyDescent="0.55000000000000004"/>
    <row r="50053" x14ac:dyDescent="0.55000000000000004"/>
    <row r="50054" x14ac:dyDescent="0.55000000000000004"/>
    <row r="50055" x14ac:dyDescent="0.55000000000000004"/>
    <row r="50056" x14ac:dyDescent="0.55000000000000004"/>
    <row r="50057" x14ac:dyDescent="0.55000000000000004"/>
    <row r="50058" x14ac:dyDescent="0.55000000000000004"/>
    <row r="50059" x14ac:dyDescent="0.55000000000000004"/>
    <row r="50060" x14ac:dyDescent="0.55000000000000004"/>
    <row r="50061" x14ac:dyDescent="0.55000000000000004"/>
    <row r="50062" x14ac:dyDescent="0.55000000000000004"/>
    <row r="50063" x14ac:dyDescent="0.55000000000000004"/>
    <row r="50064" x14ac:dyDescent="0.55000000000000004"/>
    <row r="50065" x14ac:dyDescent="0.55000000000000004"/>
    <row r="50066" x14ac:dyDescent="0.55000000000000004"/>
    <row r="50067" x14ac:dyDescent="0.55000000000000004"/>
    <row r="50068" x14ac:dyDescent="0.55000000000000004"/>
    <row r="50069" x14ac:dyDescent="0.55000000000000004"/>
    <row r="50070" x14ac:dyDescent="0.55000000000000004"/>
    <row r="50071" x14ac:dyDescent="0.55000000000000004"/>
    <row r="50072" x14ac:dyDescent="0.55000000000000004"/>
    <row r="50073" x14ac:dyDescent="0.55000000000000004"/>
    <row r="50074" x14ac:dyDescent="0.55000000000000004"/>
    <row r="50075" x14ac:dyDescent="0.55000000000000004"/>
    <row r="50076" x14ac:dyDescent="0.55000000000000004"/>
    <row r="50077" x14ac:dyDescent="0.55000000000000004"/>
    <row r="50078" x14ac:dyDescent="0.55000000000000004"/>
    <row r="50079" x14ac:dyDescent="0.55000000000000004"/>
    <row r="50080" x14ac:dyDescent="0.55000000000000004"/>
    <row r="50081" x14ac:dyDescent="0.55000000000000004"/>
    <row r="50082" x14ac:dyDescent="0.55000000000000004"/>
    <row r="50083" x14ac:dyDescent="0.55000000000000004"/>
    <row r="50084" x14ac:dyDescent="0.55000000000000004"/>
    <row r="50085" x14ac:dyDescent="0.55000000000000004"/>
    <row r="50086" x14ac:dyDescent="0.55000000000000004"/>
    <row r="50087" x14ac:dyDescent="0.55000000000000004"/>
    <row r="50088" x14ac:dyDescent="0.55000000000000004"/>
    <row r="50089" x14ac:dyDescent="0.55000000000000004"/>
    <row r="50090" x14ac:dyDescent="0.55000000000000004"/>
    <row r="50091" x14ac:dyDescent="0.55000000000000004"/>
    <row r="50092" x14ac:dyDescent="0.55000000000000004"/>
    <row r="50093" x14ac:dyDescent="0.55000000000000004"/>
    <row r="50094" x14ac:dyDescent="0.55000000000000004"/>
    <row r="50095" x14ac:dyDescent="0.55000000000000004"/>
    <row r="50096" x14ac:dyDescent="0.55000000000000004"/>
    <row r="50097" x14ac:dyDescent="0.55000000000000004"/>
    <row r="50098" x14ac:dyDescent="0.55000000000000004"/>
    <row r="50099" x14ac:dyDescent="0.55000000000000004"/>
    <row r="50100" x14ac:dyDescent="0.55000000000000004"/>
    <row r="50101" x14ac:dyDescent="0.55000000000000004"/>
    <row r="50102" x14ac:dyDescent="0.55000000000000004"/>
    <row r="50103" x14ac:dyDescent="0.55000000000000004"/>
    <row r="50104" x14ac:dyDescent="0.55000000000000004"/>
    <row r="50105" x14ac:dyDescent="0.55000000000000004"/>
    <row r="50106" x14ac:dyDescent="0.55000000000000004"/>
    <row r="50107" x14ac:dyDescent="0.55000000000000004"/>
    <row r="50108" x14ac:dyDescent="0.55000000000000004"/>
    <row r="50109" x14ac:dyDescent="0.55000000000000004"/>
    <row r="50110" x14ac:dyDescent="0.55000000000000004"/>
    <row r="50111" x14ac:dyDescent="0.55000000000000004"/>
    <row r="50112" x14ac:dyDescent="0.55000000000000004"/>
    <row r="50113" x14ac:dyDescent="0.55000000000000004"/>
    <row r="50114" x14ac:dyDescent="0.55000000000000004"/>
    <row r="50115" x14ac:dyDescent="0.55000000000000004"/>
    <row r="50116" x14ac:dyDescent="0.55000000000000004"/>
    <row r="50117" x14ac:dyDescent="0.55000000000000004"/>
    <row r="50118" x14ac:dyDescent="0.55000000000000004"/>
    <row r="50119" x14ac:dyDescent="0.55000000000000004"/>
    <row r="50120" x14ac:dyDescent="0.55000000000000004"/>
    <row r="50121" x14ac:dyDescent="0.55000000000000004"/>
    <row r="50122" x14ac:dyDescent="0.55000000000000004"/>
    <row r="50123" x14ac:dyDescent="0.55000000000000004"/>
    <row r="50124" x14ac:dyDescent="0.55000000000000004"/>
    <row r="50125" x14ac:dyDescent="0.55000000000000004"/>
    <row r="50126" x14ac:dyDescent="0.55000000000000004"/>
    <row r="50127" x14ac:dyDescent="0.55000000000000004"/>
    <row r="50128" x14ac:dyDescent="0.55000000000000004"/>
    <row r="50129" x14ac:dyDescent="0.55000000000000004"/>
    <row r="50130" x14ac:dyDescent="0.55000000000000004"/>
    <row r="50131" x14ac:dyDescent="0.55000000000000004"/>
    <row r="50132" x14ac:dyDescent="0.55000000000000004"/>
    <row r="50133" x14ac:dyDescent="0.55000000000000004"/>
    <row r="50134" x14ac:dyDescent="0.55000000000000004"/>
    <row r="50135" x14ac:dyDescent="0.55000000000000004"/>
    <row r="50136" x14ac:dyDescent="0.55000000000000004"/>
    <row r="50137" x14ac:dyDescent="0.55000000000000004"/>
    <row r="50138" x14ac:dyDescent="0.55000000000000004"/>
    <row r="50139" x14ac:dyDescent="0.55000000000000004"/>
    <row r="50140" x14ac:dyDescent="0.55000000000000004"/>
    <row r="50141" x14ac:dyDescent="0.55000000000000004"/>
    <row r="50142" x14ac:dyDescent="0.55000000000000004"/>
    <row r="50143" x14ac:dyDescent="0.55000000000000004"/>
    <row r="50144" x14ac:dyDescent="0.55000000000000004"/>
    <row r="50145" x14ac:dyDescent="0.55000000000000004"/>
    <row r="50146" x14ac:dyDescent="0.55000000000000004"/>
    <row r="50147" x14ac:dyDescent="0.55000000000000004"/>
    <row r="50148" x14ac:dyDescent="0.55000000000000004"/>
    <row r="50149" x14ac:dyDescent="0.55000000000000004"/>
    <row r="50150" x14ac:dyDescent="0.55000000000000004"/>
    <row r="50151" x14ac:dyDescent="0.55000000000000004"/>
    <row r="50152" x14ac:dyDescent="0.55000000000000004"/>
    <row r="50153" x14ac:dyDescent="0.55000000000000004"/>
    <row r="50154" x14ac:dyDescent="0.55000000000000004"/>
    <row r="50155" x14ac:dyDescent="0.55000000000000004"/>
    <row r="50156" x14ac:dyDescent="0.55000000000000004"/>
    <row r="50157" x14ac:dyDescent="0.55000000000000004"/>
    <row r="50158" x14ac:dyDescent="0.55000000000000004"/>
    <row r="50159" x14ac:dyDescent="0.55000000000000004"/>
    <row r="50160" x14ac:dyDescent="0.55000000000000004"/>
    <row r="50161" x14ac:dyDescent="0.55000000000000004"/>
    <row r="50162" x14ac:dyDescent="0.55000000000000004"/>
    <row r="50163" x14ac:dyDescent="0.55000000000000004"/>
    <row r="50164" x14ac:dyDescent="0.55000000000000004"/>
    <row r="50165" x14ac:dyDescent="0.55000000000000004"/>
    <row r="50166" x14ac:dyDescent="0.55000000000000004"/>
    <row r="50167" x14ac:dyDescent="0.55000000000000004"/>
    <row r="50168" x14ac:dyDescent="0.55000000000000004"/>
    <row r="50169" x14ac:dyDescent="0.55000000000000004"/>
    <row r="50170" x14ac:dyDescent="0.55000000000000004"/>
    <row r="50171" x14ac:dyDescent="0.55000000000000004"/>
    <row r="50172" x14ac:dyDescent="0.55000000000000004"/>
    <row r="50173" x14ac:dyDescent="0.55000000000000004"/>
    <row r="50174" x14ac:dyDescent="0.55000000000000004"/>
    <row r="50175" x14ac:dyDescent="0.55000000000000004"/>
    <row r="50176" x14ac:dyDescent="0.55000000000000004"/>
    <row r="50177" x14ac:dyDescent="0.55000000000000004"/>
    <row r="50178" x14ac:dyDescent="0.55000000000000004"/>
    <row r="50179" x14ac:dyDescent="0.55000000000000004"/>
    <row r="50180" x14ac:dyDescent="0.55000000000000004"/>
    <row r="50181" x14ac:dyDescent="0.55000000000000004"/>
    <row r="50182" x14ac:dyDescent="0.55000000000000004"/>
    <row r="50183" x14ac:dyDescent="0.55000000000000004"/>
    <row r="50184" x14ac:dyDescent="0.55000000000000004"/>
    <row r="50185" x14ac:dyDescent="0.55000000000000004"/>
    <row r="50186" x14ac:dyDescent="0.55000000000000004"/>
    <row r="50187" x14ac:dyDescent="0.55000000000000004"/>
    <row r="50188" x14ac:dyDescent="0.55000000000000004"/>
    <row r="50189" x14ac:dyDescent="0.55000000000000004"/>
    <row r="50190" x14ac:dyDescent="0.55000000000000004"/>
    <row r="50191" x14ac:dyDescent="0.55000000000000004"/>
    <row r="50192" x14ac:dyDescent="0.55000000000000004"/>
    <row r="50193" x14ac:dyDescent="0.55000000000000004"/>
    <row r="50194" x14ac:dyDescent="0.55000000000000004"/>
    <row r="50195" x14ac:dyDescent="0.55000000000000004"/>
    <row r="50196" x14ac:dyDescent="0.55000000000000004"/>
    <row r="50197" x14ac:dyDescent="0.55000000000000004"/>
    <row r="50198" x14ac:dyDescent="0.55000000000000004"/>
    <row r="50199" x14ac:dyDescent="0.55000000000000004"/>
    <row r="50200" x14ac:dyDescent="0.55000000000000004"/>
    <row r="50201" x14ac:dyDescent="0.55000000000000004"/>
    <row r="50202" x14ac:dyDescent="0.55000000000000004"/>
    <row r="50203" x14ac:dyDescent="0.55000000000000004"/>
    <row r="50204" x14ac:dyDescent="0.55000000000000004"/>
    <row r="50205" x14ac:dyDescent="0.55000000000000004"/>
    <row r="50206" x14ac:dyDescent="0.55000000000000004"/>
    <row r="50207" x14ac:dyDescent="0.55000000000000004"/>
    <row r="50208" x14ac:dyDescent="0.55000000000000004"/>
    <row r="50209" x14ac:dyDescent="0.55000000000000004"/>
    <row r="50210" x14ac:dyDescent="0.55000000000000004"/>
    <row r="50211" x14ac:dyDescent="0.55000000000000004"/>
    <row r="50212" x14ac:dyDescent="0.55000000000000004"/>
    <row r="50213" x14ac:dyDescent="0.55000000000000004"/>
    <row r="50214" x14ac:dyDescent="0.55000000000000004"/>
    <row r="50215" x14ac:dyDescent="0.55000000000000004"/>
    <row r="50216" x14ac:dyDescent="0.55000000000000004"/>
    <row r="50217" x14ac:dyDescent="0.55000000000000004"/>
    <row r="50218" x14ac:dyDescent="0.55000000000000004"/>
    <row r="50219" x14ac:dyDescent="0.55000000000000004"/>
    <row r="50220" x14ac:dyDescent="0.55000000000000004"/>
    <row r="50221" x14ac:dyDescent="0.55000000000000004"/>
    <row r="50222" x14ac:dyDescent="0.55000000000000004"/>
    <row r="50223" x14ac:dyDescent="0.55000000000000004"/>
    <row r="50224" x14ac:dyDescent="0.55000000000000004"/>
    <row r="50225" x14ac:dyDescent="0.55000000000000004"/>
    <row r="50226" x14ac:dyDescent="0.55000000000000004"/>
    <row r="50227" x14ac:dyDescent="0.55000000000000004"/>
    <row r="50228" x14ac:dyDescent="0.55000000000000004"/>
    <row r="50229" x14ac:dyDescent="0.55000000000000004"/>
    <row r="50230" x14ac:dyDescent="0.55000000000000004"/>
    <row r="50231" x14ac:dyDescent="0.55000000000000004"/>
    <row r="50232" x14ac:dyDescent="0.55000000000000004"/>
    <row r="50233" x14ac:dyDescent="0.55000000000000004"/>
    <row r="50234" x14ac:dyDescent="0.55000000000000004"/>
    <row r="50235" x14ac:dyDescent="0.55000000000000004"/>
    <row r="50236" x14ac:dyDescent="0.55000000000000004"/>
    <row r="50237" x14ac:dyDescent="0.55000000000000004"/>
    <row r="50238" x14ac:dyDescent="0.55000000000000004"/>
    <row r="50239" x14ac:dyDescent="0.55000000000000004"/>
    <row r="50240" x14ac:dyDescent="0.55000000000000004"/>
    <row r="50241" x14ac:dyDescent="0.55000000000000004"/>
    <row r="50242" x14ac:dyDescent="0.55000000000000004"/>
    <row r="50243" x14ac:dyDescent="0.55000000000000004"/>
    <row r="50244" x14ac:dyDescent="0.55000000000000004"/>
    <row r="50245" x14ac:dyDescent="0.55000000000000004"/>
    <row r="50246" x14ac:dyDescent="0.55000000000000004"/>
    <row r="50247" x14ac:dyDescent="0.55000000000000004"/>
    <row r="50248" x14ac:dyDescent="0.55000000000000004"/>
    <row r="50249" x14ac:dyDescent="0.55000000000000004"/>
    <row r="50250" x14ac:dyDescent="0.55000000000000004"/>
    <row r="50251" x14ac:dyDescent="0.55000000000000004"/>
    <row r="50252" x14ac:dyDescent="0.55000000000000004"/>
    <row r="50253" x14ac:dyDescent="0.55000000000000004"/>
    <row r="50254" x14ac:dyDescent="0.55000000000000004"/>
    <row r="50255" x14ac:dyDescent="0.55000000000000004"/>
    <row r="50256" x14ac:dyDescent="0.55000000000000004"/>
    <row r="50257" x14ac:dyDescent="0.55000000000000004"/>
    <row r="50258" x14ac:dyDescent="0.55000000000000004"/>
    <row r="50259" x14ac:dyDescent="0.55000000000000004"/>
    <row r="50260" x14ac:dyDescent="0.55000000000000004"/>
    <row r="50261" x14ac:dyDescent="0.55000000000000004"/>
    <row r="50262" x14ac:dyDescent="0.55000000000000004"/>
    <row r="50263" x14ac:dyDescent="0.55000000000000004"/>
    <row r="50264" x14ac:dyDescent="0.55000000000000004"/>
    <row r="50265" x14ac:dyDescent="0.55000000000000004"/>
    <row r="50266" x14ac:dyDescent="0.55000000000000004"/>
    <row r="50267" x14ac:dyDescent="0.55000000000000004"/>
    <row r="50268" x14ac:dyDescent="0.55000000000000004"/>
    <row r="50269" x14ac:dyDescent="0.55000000000000004"/>
    <row r="50270" x14ac:dyDescent="0.55000000000000004"/>
    <row r="50271" x14ac:dyDescent="0.55000000000000004"/>
    <row r="50272" x14ac:dyDescent="0.55000000000000004"/>
    <row r="50273" x14ac:dyDescent="0.55000000000000004"/>
    <row r="50274" x14ac:dyDescent="0.55000000000000004"/>
    <row r="50275" x14ac:dyDescent="0.55000000000000004"/>
    <row r="50276" x14ac:dyDescent="0.55000000000000004"/>
    <row r="50277" x14ac:dyDescent="0.55000000000000004"/>
    <row r="50278" x14ac:dyDescent="0.55000000000000004"/>
    <row r="50279" x14ac:dyDescent="0.55000000000000004"/>
    <row r="50280" x14ac:dyDescent="0.55000000000000004"/>
    <row r="50281" x14ac:dyDescent="0.55000000000000004"/>
    <row r="50282" x14ac:dyDescent="0.55000000000000004"/>
    <row r="50283" x14ac:dyDescent="0.55000000000000004"/>
    <row r="50284" x14ac:dyDescent="0.55000000000000004"/>
    <row r="50285" x14ac:dyDescent="0.55000000000000004"/>
    <row r="50286" x14ac:dyDescent="0.55000000000000004"/>
    <row r="50287" x14ac:dyDescent="0.55000000000000004"/>
    <row r="50288" x14ac:dyDescent="0.55000000000000004"/>
    <row r="50289" x14ac:dyDescent="0.55000000000000004"/>
    <row r="50290" x14ac:dyDescent="0.55000000000000004"/>
    <row r="50291" x14ac:dyDescent="0.55000000000000004"/>
    <row r="50292" x14ac:dyDescent="0.55000000000000004"/>
    <row r="50293" x14ac:dyDescent="0.55000000000000004"/>
    <row r="50294" x14ac:dyDescent="0.55000000000000004"/>
    <row r="50295" x14ac:dyDescent="0.55000000000000004"/>
    <row r="50296" x14ac:dyDescent="0.55000000000000004"/>
    <row r="50297" x14ac:dyDescent="0.55000000000000004"/>
    <row r="50298" x14ac:dyDescent="0.55000000000000004"/>
    <row r="50299" x14ac:dyDescent="0.55000000000000004"/>
    <row r="50300" x14ac:dyDescent="0.55000000000000004"/>
    <row r="50301" x14ac:dyDescent="0.55000000000000004"/>
    <row r="50302" x14ac:dyDescent="0.55000000000000004"/>
    <row r="50303" x14ac:dyDescent="0.55000000000000004"/>
    <row r="50304" x14ac:dyDescent="0.55000000000000004"/>
    <row r="50305" x14ac:dyDescent="0.55000000000000004"/>
    <row r="50306" x14ac:dyDescent="0.55000000000000004"/>
    <row r="50307" x14ac:dyDescent="0.55000000000000004"/>
    <row r="50308" x14ac:dyDescent="0.55000000000000004"/>
    <row r="50309" x14ac:dyDescent="0.55000000000000004"/>
    <row r="50310" x14ac:dyDescent="0.55000000000000004"/>
    <row r="50311" x14ac:dyDescent="0.55000000000000004"/>
    <row r="50312" x14ac:dyDescent="0.55000000000000004"/>
    <row r="50313" x14ac:dyDescent="0.55000000000000004"/>
    <row r="50314" x14ac:dyDescent="0.55000000000000004"/>
    <row r="50315" x14ac:dyDescent="0.55000000000000004"/>
    <row r="50316" x14ac:dyDescent="0.55000000000000004"/>
    <row r="50317" x14ac:dyDescent="0.55000000000000004"/>
    <row r="50318" x14ac:dyDescent="0.55000000000000004"/>
    <row r="50319" x14ac:dyDescent="0.55000000000000004"/>
    <row r="50320" x14ac:dyDescent="0.55000000000000004"/>
    <row r="50321" x14ac:dyDescent="0.55000000000000004"/>
    <row r="50322" x14ac:dyDescent="0.55000000000000004"/>
    <row r="50323" x14ac:dyDescent="0.55000000000000004"/>
    <row r="50324" x14ac:dyDescent="0.55000000000000004"/>
    <row r="50325" x14ac:dyDescent="0.55000000000000004"/>
    <row r="50326" x14ac:dyDescent="0.55000000000000004"/>
    <row r="50327" x14ac:dyDescent="0.55000000000000004"/>
    <row r="50328" x14ac:dyDescent="0.55000000000000004"/>
    <row r="50329" x14ac:dyDescent="0.55000000000000004"/>
    <row r="50330" x14ac:dyDescent="0.55000000000000004"/>
    <row r="50331" x14ac:dyDescent="0.55000000000000004"/>
    <row r="50332" x14ac:dyDescent="0.55000000000000004"/>
    <row r="50333" x14ac:dyDescent="0.55000000000000004"/>
    <row r="50334" x14ac:dyDescent="0.55000000000000004"/>
    <row r="50335" x14ac:dyDescent="0.55000000000000004"/>
    <row r="50336" x14ac:dyDescent="0.55000000000000004"/>
    <row r="50337" x14ac:dyDescent="0.55000000000000004"/>
    <row r="50338" x14ac:dyDescent="0.55000000000000004"/>
    <row r="50339" x14ac:dyDescent="0.55000000000000004"/>
    <row r="50340" x14ac:dyDescent="0.55000000000000004"/>
    <row r="50341" x14ac:dyDescent="0.55000000000000004"/>
    <row r="50342" x14ac:dyDescent="0.55000000000000004"/>
    <row r="50343" x14ac:dyDescent="0.55000000000000004"/>
    <row r="50344" x14ac:dyDescent="0.55000000000000004"/>
    <row r="50345" x14ac:dyDescent="0.55000000000000004"/>
    <row r="50346" x14ac:dyDescent="0.55000000000000004"/>
    <row r="50347" x14ac:dyDescent="0.55000000000000004"/>
    <row r="50348" x14ac:dyDescent="0.55000000000000004"/>
    <row r="50349" x14ac:dyDescent="0.55000000000000004"/>
    <row r="50350" x14ac:dyDescent="0.55000000000000004"/>
    <row r="50351" x14ac:dyDescent="0.55000000000000004"/>
    <row r="50352" x14ac:dyDescent="0.55000000000000004"/>
    <row r="50353" x14ac:dyDescent="0.55000000000000004"/>
    <row r="50354" x14ac:dyDescent="0.55000000000000004"/>
    <row r="50355" x14ac:dyDescent="0.55000000000000004"/>
    <row r="50356" x14ac:dyDescent="0.55000000000000004"/>
    <row r="50357" x14ac:dyDescent="0.55000000000000004"/>
    <row r="50358" x14ac:dyDescent="0.55000000000000004"/>
    <row r="50359" x14ac:dyDescent="0.55000000000000004"/>
    <row r="50360" x14ac:dyDescent="0.55000000000000004"/>
    <row r="50361" x14ac:dyDescent="0.55000000000000004"/>
    <row r="50362" x14ac:dyDescent="0.55000000000000004"/>
    <row r="50363" x14ac:dyDescent="0.55000000000000004"/>
    <row r="50364" x14ac:dyDescent="0.55000000000000004"/>
    <row r="50365" x14ac:dyDescent="0.55000000000000004"/>
    <row r="50366" x14ac:dyDescent="0.55000000000000004"/>
    <row r="50367" x14ac:dyDescent="0.55000000000000004"/>
    <row r="50368" x14ac:dyDescent="0.55000000000000004"/>
    <row r="50369" x14ac:dyDescent="0.55000000000000004"/>
    <row r="50370" x14ac:dyDescent="0.55000000000000004"/>
    <row r="50371" x14ac:dyDescent="0.55000000000000004"/>
    <row r="50372" x14ac:dyDescent="0.55000000000000004"/>
    <row r="50373" x14ac:dyDescent="0.55000000000000004"/>
    <row r="50374" x14ac:dyDescent="0.55000000000000004"/>
    <row r="50375" x14ac:dyDescent="0.55000000000000004"/>
    <row r="50376" x14ac:dyDescent="0.55000000000000004"/>
    <row r="50377" x14ac:dyDescent="0.55000000000000004"/>
    <row r="50378" x14ac:dyDescent="0.55000000000000004"/>
    <row r="50379" x14ac:dyDescent="0.55000000000000004"/>
    <row r="50380" x14ac:dyDescent="0.55000000000000004"/>
    <row r="50381" x14ac:dyDescent="0.55000000000000004"/>
    <row r="50382" x14ac:dyDescent="0.55000000000000004"/>
    <row r="50383" x14ac:dyDescent="0.55000000000000004"/>
    <row r="50384" x14ac:dyDescent="0.55000000000000004"/>
    <row r="50385" x14ac:dyDescent="0.55000000000000004"/>
    <row r="50386" x14ac:dyDescent="0.55000000000000004"/>
    <row r="50387" x14ac:dyDescent="0.55000000000000004"/>
    <row r="50388" x14ac:dyDescent="0.55000000000000004"/>
    <row r="50389" x14ac:dyDescent="0.55000000000000004"/>
    <row r="50390" x14ac:dyDescent="0.55000000000000004"/>
    <row r="50391" x14ac:dyDescent="0.55000000000000004"/>
    <row r="50392" x14ac:dyDescent="0.55000000000000004"/>
    <row r="50393" x14ac:dyDescent="0.55000000000000004"/>
    <row r="50394" x14ac:dyDescent="0.55000000000000004"/>
    <row r="50395" x14ac:dyDescent="0.55000000000000004"/>
    <row r="50396" x14ac:dyDescent="0.55000000000000004"/>
    <row r="50397" x14ac:dyDescent="0.55000000000000004"/>
    <row r="50398" x14ac:dyDescent="0.55000000000000004"/>
    <row r="50399" x14ac:dyDescent="0.55000000000000004"/>
    <row r="50400" x14ac:dyDescent="0.55000000000000004"/>
    <row r="50401" x14ac:dyDescent="0.55000000000000004"/>
    <row r="50402" x14ac:dyDescent="0.55000000000000004"/>
    <row r="50403" x14ac:dyDescent="0.55000000000000004"/>
    <row r="50404" x14ac:dyDescent="0.55000000000000004"/>
    <row r="50405" x14ac:dyDescent="0.55000000000000004"/>
    <row r="50406" x14ac:dyDescent="0.55000000000000004"/>
    <row r="50407" x14ac:dyDescent="0.55000000000000004"/>
    <row r="50408" x14ac:dyDescent="0.55000000000000004"/>
    <row r="50409" x14ac:dyDescent="0.55000000000000004"/>
    <row r="50410" x14ac:dyDescent="0.55000000000000004"/>
    <row r="50411" x14ac:dyDescent="0.55000000000000004"/>
    <row r="50412" x14ac:dyDescent="0.55000000000000004"/>
    <row r="50413" x14ac:dyDescent="0.55000000000000004"/>
    <row r="50414" x14ac:dyDescent="0.55000000000000004"/>
    <row r="50415" x14ac:dyDescent="0.55000000000000004"/>
    <row r="50416" x14ac:dyDescent="0.55000000000000004"/>
    <row r="50417" x14ac:dyDescent="0.55000000000000004"/>
    <row r="50418" x14ac:dyDescent="0.55000000000000004"/>
    <row r="50419" x14ac:dyDescent="0.55000000000000004"/>
    <row r="50420" x14ac:dyDescent="0.55000000000000004"/>
    <row r="50421" x14ac:dyDescent="0.55000000000000004"/>
    <row r="50422" x14ac:dyDescent="0.55000000000000004"/>
    <row r="50423" x14ac:dyDescent="0.55000000000000004"/>
    <row r="50424" x14ac:dyDescent="0.55000000000000004"/>
    <row r="50425" x14ac:dyDescent="0.55000000000000004"/>
    <row r="50426" x14ac:dyDescent="0.55000000000000004"/>
    <row r="50427" x14ac:dyDescent="0.55000000000000004"/>
    <row r="50428" x14ac:dyDescent="0.55000000000000004"/>
    <row r="50429" x14ac:dyDescent="0.55000000000000004"/>
    <row r="50430" x14ac:dyDescent="0.55000000000000004"/>
    <row r="50431" x14ac:dyDescent="0.55000000000000004"/>
    <row r="50432" x14ac:dyDescent="0.55000000000000004"/>
    <row r="50433" x14ac:dyDescent="0.55000000000000004"/>
    <row r="50434" x14ac:dyDescent="0.55000000000000004"/>
    <row r="50435" x14ac:dyDescent="0.55000000000000004"/>
    <row r="50436" x14ac:dyDescent="0.55000000000000004"/>
    <row r="50437" x14ac:dyDescent="0.55000000000000004"/>
    <row r="50438" x14ac:dyDescent="0.55000000000000004"/>
    <row r="50439" x14ac:dyDescent="0.55000000000000004"/>
    <row r="50440" x14ac:dyDescent="0.55000000000000004"/>
    <row r="50441" x14ac:dyDescent="0.55000000000000004"/>
    <row r="50442" x14ac:dyDescent="0.55000000000000004"/>
    <row r="50443" x14ac:dyDescent="0.55000000000000004"/>
    <row r="50444" x14ac:dyDescent="0.55000000000000004"/>
    <row r="50445" x14ac:dyDescent="0.55000000000000004"/>
    <row r="50446" x14ac:dyDescent="0.55000000000000004"/>
    <row r="50447" x14ac:dyDescent="0.55000000000000004"/>
    <row r="50448" x14ac:dyDescent="0.55000000000000004"/>
    <row r="50449" x14ac:dyDescent="0.55000000000000004"/>
    <row r="50450" x14ac:dyDescent="0.55000000000000004"/>
    <row r="50451" x14ac:dyDescent="0.55000000000000004"/>
    <row r="50452" x14ac:dyDescent="0.55000000000000004"/>
    <row r="50453" x14ac:dyDescent="0.55000000000000004"/>
    <row r="50454" x14ac:dyDescent="0.55000000000000004"/>
    <row r="50455" x14ac:dyDescent="0.55000000000000004"/>
    <row r="50456" x14ac:dyDescent="0.55000000000000004"/>
    <row r="50457" x14ac:dyDescent="0.55000000000000004"/>
    <row r="50458" x14ac:dyDescent="0.55000000000000004"/>
    <row r="50459" x14ac:dyDescent="0.55000000000000004"/>
    <row r="50460" x14ac:dyDescent="0.55000000000000004"/>
    <row r="50461" x14ac:dyDescent="0.55000000000000004"/>
    <row r="50462" x14ac:dyDescent="0.55000000000000004"/>
    <row r="50463" x14ac:dyDescent="0.55000000000000004"/>
    <row r="50464" x14ac:dyDescent="0.55000000000000004"/>
    <row r="50465" x14ac:dyDescent="0.55000000000000004"/>
    <row r="50466" x14ac:dyDescent="0.55000000000000004"/>
    <row r="50467" x14ac:dyDescent="0.55000000000000004"/>
    <row r="50468" x14ac:dyDescent="0.55000000000000004"/>
    <row r="50469" x14ac:dyDescent="0.55000000000000004"/>
    <row r="50470" x14ac:dyDescent="0.55000000000000004"/>
    <row r="50471" x14ac:dyDescent="0.55000000000000004"/>
    <row r="50472" x14ac:dyDescent="0.55000000000000004"/>
    <row r="50473" x14ac:dyDescent="0.55000000000000004"/>
    <row r="50474" x14ac:dyDescent="0.55000000000000004"/>
    <row r="50475" x14ac:dyDescent="0.55000000000000004"/>
    <row r="50476" x14ac:dyDescent="0.55000000000000004"/>
    <row r="50477" x14ac:dyDescent="0.55000000000000004"/>
    <row r="50478" x14ac:dyDescent="0.55000000000000004"/>
    <row r="50479" x14ac:dyDescent="0.55000000000000004"/>
    <row r="50480" x14ac:dyDescent="0.55000000000000004"/>
    <row r="50481" x14ac:dyDescent="0.55000000000000004"/>
    <row r="50482" x14ac:dyDescent="0.55000000000000004"/>
    <row r="50483" x14ac:dyDescent="0.55000000000000004"/>
    <row r="50484" x14ac:dyDescent="0.55000000000000004"/>
    <row r="50485" x14ac:dyDescent="0.55000000000000004"/>
    <row r="50486" x14ac:dyDescent="0.55000000000000004"/>
    <row r="50487" x14ac:dyDescent="0.55000000000000004"/>
    <row r="50488" x14ac:dyDescent="0.55000000000000004"/>
    <row r="50489" x14ac:dyDescent="0.55000000000000004"/>
    <row r="50490" x14ac:dyDescent="0.55000000000000004"/>
    <row r="50491" x14ac:dyDescent="0.55000000000000004"/>
    <row r="50492" x14ac:dyDescent="0.55000000000000004"/>
    <row r="50493" x14ac:dyDescent="0.55000000000000004"/>
    <row r="50494" x14ac:dyDescent="0.55000000000000004"/>
    <row r="50495" x14ac:dyDescent="0.55000000000000004"/>
    <row r="50496" x14ac:dyDescent="0.55000000000000004"/>
    <row r="50497" x14ac:dyDescent="0.55000000000000004"/>
    <row r="50498" x14ac:dyDescent="0.55000000000000004"/>
    <row r="50499" x14ac:dyDescent="0.55000000000000004"/>
    <row r="50500" x14ac:dyDescent="0.55000000000000004"/>
    <row r="50501" x14ac:dyDescent="0.55000000000000004"/>
    <row r="50502" x14ac:dyDescent="0.55000000000000004"/>
    <row r="50503" x14ac:dyDescent="0.55000000000000004"/>
    <row r="50504" x14ac:dyDescent="0.55000000000000004"/>
    <row r="50505" x14ac:dyDescent="0.55000000000000004"/>
    <row r="50506" x14ac:dyDescent="0.55000000000000004"/>
    <row r="50507" x14ac:dyDescent="0.55000000000000004"/>
    <row r="50508" x14ac:dyDescent="0.55000000000000004"/>
    <row r="50509" x14ac:dyDescent="0.55000000000000004"/>
    <row r="50510" x14ac:dyDescent="0.55000000000000004"/>
    <row r="50511" x14ac:dyDescent="0.55000000000000004"/>
    <row r="50512" x14ac:dyDescent="0.55000000000000004"/>
    <row r="50513" x14ac:dyDescent="0.55000000000000004"/>
    <row r="50514" x14ac:dyDescent="0.55000000000000004"/>
    <row r="50515" x14ac:dyDescent="0.55000000000000004"/>
    <row r="50516" x14ac:dyDescent="0.55000000000000004"/>
    <row r="50517" x14ac:dyDescent="0.55000000000000004"/>
    <row r="50518" x14ac:dyDescent="0.55000000000000004"/>
    <row r="50519" x14ac:dyDescent="0.55000000000000004"/>
    <row r="50520" x14ac:dyDescent="0.55000000000000004"/>
    <row r="50521" x14ac:dyDescent="0.55000000000000004"/>
    <row r="50522" x14ac:dyDescent="0.55000000000000004"/>
    <row r="50523" x14ac:dyDescent="0.55000000000000004"/>
    <row r="50524" x14ac:dyDescent="0.55000000000000004"/>
    <row r="50525" x14ac:dyDescent="0.55000000000000004"/>
    <row r="50526" x14ac:dyDescent="0.55000000000000004"/>
    <row r="50527" x14ac:dyDescent="0.55000000000000004"/>
    <row r="50528" x14ac:dyDescent="0.55000000000000004"/>
    <row r="50529" x14ac:dyDescent="0.55000000000000004"/>
    <row r="50530" x14ac:dyDescent="0.55000000000000004"/>
    <row r="50531" x14ac:dyDescent="0.55000000000000004"/>
    <row r="50532" x14ac:dyDescent="0.55000000000000004"/>
    <row r="50533" x14ac:dyDescent="0.55000000000000004"/>
    <row r="50534" x14ac:dyDescent="0.55000000000000004"/>
    <row r="50535" x14ac:dyDescent="0.55000000000000004"/>
    <row r="50536" x14ac:dyDescent="0.55000000000000004"/>
    <row r="50537" x14ac:dyDescent="0.55000000000000004"/>
    <row r="50538" x14ac:dyDescent="0.55000000000000004"/>
    <row r="50539" x14ac:dyDescent="0.55000000000000004"/>
    <row r="50540" x14ac:dyDescent="0.55000000000000004"/>
    <row r="50541" x14ac:dyDescent="0.55000000000000004"/>
    <row r="50542" x14ac:dyDescent="0.55000000000000004"/>
    <row r="50543" x14ac:dyDescent="0.55000000000000004"/>
    <row r="50544" x14ac:dyDescent="0.55000000000000004"/>
    <row r="50545" x14ac:dyDescent="0.55000000000000004"/>
    <row r="50546" x14ac:dyDescent="0.55000000000000004"/>
    <row r="50547" x14ac:dyDescent="0.55000000000000004"/>
    <row r="50548" x14ac:dyDescent="0.55000000000000004"/>
    <row r="50549" x14ac:dyDescent="0.55000000000000004"/>
    <row r="50550" x14ac:dyDescent="0.55000000000000004"/>
    <row r="50551" x14ac:dyDescent="0.55000000000000004"/>
    <row r="50552" x14ac:dyDescent="0.55000000000000004"/>
    <row r="50553" x14ac:dyDescent="0.55000000000000004"/>
    <row r="50554" x14ac:dyDescent="0.55000000000000004"/>
    <row r="50555" x14ac:dyDescent="0.55000000000000004"/>
    <row r="50556" x14ac:dyDescent="0.55000000000000004"/>
    <row r="50557" x14ac:dyDescent="0.55000000000000004"/>
    <row r="50558" x14ac:dyDescent="0.55000000000000004"/>
    <row r="50559" x14ac:dyDescent="0.55000000000000004"/>
    <row r="50560" x14ac:dyDescent="0.55000000000000004"/>
    <row r="50561" x14ac:dyDescent="0.55000000000000004"/>
    <row r="50562" x14ac:dyDescent="0.55000000000000004"/>
    <row r="50563" x14ac:dyDescent="0.55000000000000004"/>
    <row r="50564" x14ac:dyDescent="0.55000000000000004"/>
    <row r="50565" x14ac:dyDescent="0.55000000000000004"/>
    <row r="50566" x14ac:dyDescent="0.55000000000000004"/>
    <row r="50567" x14ac:dyDescent="0.55000000000000004"/>
    <row r="50568" x14ac:dyDescent="0.55000000000000004"/>
    <row r="50569" x14ac:dyDescent="0.55000000000000004"/>
    <row r="50570" x14ac:dyDescent="0.55000000000000004"/>
    <row r="50571" x14ac:dyDescent="0.55000000000000004"/>
    <row r="50572" x14ac:dyDescent="0.55000000000000004"/>
    <row r="50573" x14ac:dyDescent="0.55000000000000004"/>
    <row r="50574" x14ac:dyDescent="0.55000000000000004"/>
    <row r="50575" x14ac:dyDescent="0.55000000000000004"/>
    <row r="50576" x14ac:dyDescent="0.55000000000000004"/>
    <row r="50577" x14ac:dyDescent="0.55000000000000004"/>
    <row r="50578" x14ac:dyDescent="0.55000000000000004"/>
    <row r="50579" x14ac:dyDescent="0.55000000000000004"/>
    <row r="50580" x14ac:dyDescent="0.55000000000000004"/>
    <row r="50581" x14ac:dyDescent="0.55000000000000004"/>
    <row r="50582" x14ac:dyDescent="0.55000000000000004"/>
    <row r="50583" x14ac:dyDescent="0.55000000000000004"/>
    <row r="50584" x14ac:dyDescent="0.55000000000000004"/>
    <row r="50585" x14ac:dyDescent="0.55000000000000004"/>
    <row r="50586" x14ac:dyDescent="0.55000000000000004"/>
    <row r="50587" x14ac:dyDescent="0.55000000000000004"/>
    <row r="50588" x14ac:dyDescent="0.55000000000000004"/>
    <row r="50589" x14ac:dyDescent="0.55000000000000004"/>
    <row r="50590" x14ac:dyDescent="0.55000000000000004"/>
    <row r="50591" x14ac:dyDescent="0.55000000000000004"/>
    <row r="50592" x14ac:dyDescent="0.55000000000000004"/>
    <row r="50593" x14ac:dyDescent="0.55000000000000004"/>
    <row r="50594" x14ac:dyDescent="0.55000000000000004"/>
    <row r="50595" x14ac:dyDescent="0.55000000000000004"/>
    <row r="50596" x14ac:dyDescent="0.55000000000000004"/>
    <row r="50597" x14ac:dyDescent="0.55000000000000004"/>
    <row r="50598" x14ac:dyDescent="0.55000000000000004"/>
    <row r="50599" x14ac:dyDescent="0.55000000000000004"/>
    <row r="50600" x14ac:dyDescent="0.55000000000000004"/>
    <row r="50601" x14ac:dyDescent="0.55000000000000004"/>
    <row r="50602" x14ac:dyDescent="0.55000000000000004"/>
    <row r="50603" x14ac:dyDescent="0.55000000000000004"/>
    <row r="50604" x14ac:dyDescent="0.55000000000000004"/>
    <row r="50605" x14ac:dyDescent="0.55000000000000004"/>
    <row r="50606" x14ac:dyDescent="0.55000000000000004"/>
    <row r="50607" x14ac:dyDescent="0.55000000000000004"/>
    <row r="50608" x14ac:dyDescent="0.55000000000000004"/>
    <row r="50609" x14ac:dyDescent="0.55000000000000004"/>
    <row r="50610" x14ac:dyDescent="0.55000000000000004"/>
    <row r="50611" x14ac:dyDescent="0.55000000000000004"/>
    <row r="50612" x14ac:dyDescent="0.55000000000000004"/>
    <row r="50613" x14ac:dyDescent="0.55000000000000004"/>
    <row r="50614" x14ac:dyDescent="0.55000000000000004"/>
    <row r="50615" x14ac:dyDescent="0.55000000000000004"/>
    <row r="50616" x14ac:dyDescent="0.55000000000000004"/>
    <row r="50617" x14ac:dyDescent="0.55000000000000004"/>
    <row r="50618" x14ac:dyDescent="0.55000000000000004"/>
    <row r="50619" x14ac:dyDescent="0.55000000000000004"/>
    <row r="50620" x14ac:dyDescent="0.55000000000000004"/>
    <row r="50621" x14ac:dyDescent="0.55000000000000004"/>
    <row r="50622" x14ac:dyDescent="0.55000000000000004"/>
    <row r="50623" x14ac:dyDescent="0.55000000000000004"/>
    <row r="50624" x14ac:dyDescent="0.55000000000000004"/>
    <row r="50625" x14ac:dyDescent="0.55000000000000004"/>
    <row r="50626" x14ac:dyDescent="0.55000000000000004"/>
    <row r="50627" x14ac:dyDescent="0.55000000000000004"/>
    <row r="50628" x14ac:dyDescent="0.55000000000000004"/>
    <row r="50629" x14ac:dyDescent="0.55000000000000004"/>
    <row r="50630" x14ac:dyDescent="0.55000000000000004"/>
    <row r="50631" x14ac:dyDescent="0.55000000000000004"/>
    <row r="50632" x14ac:dyDescent="0.55000000000000004"/>
    <row r="50633" x14ac:dyDescent="0.55000000000000004"/>
    <row r="50634" x14ac:dyDescent="0.55000000000000004"/>
    <row r="50635" x14ac:dyDescent="0.55000000000000004"/>
    <row r="50636" x14ac:dyDescent="0.55000000000000004"/>
    <row r="50637" x14ac:dyDescent="0.55000000000000004"/>
    <row r="50638" x14ac:dyDescent="0.55000000000000004"/>
    <row r="50639" x14ac:dyDescent="0.55000000000000004"/>
    <row r="50640" x14ac:dyDescent="0.55000000000000004"/>
    <row r="50641" x14ac:dyDescent="0.55000000000000004"/>
    <row r="50642" x14ac:dyDescent="0.55000000000000004"/>
    <row r="50643" x14ac:dyDescent="0.55000000000000004"/>
    <row r="50644" x14ac:dyDescent="0.55000000000000004"/>
    <row r="50645" x14ac:dyDescent="0.55000000000000004"/>
    <row r="50646" x14ac:dyDescent="0.55000000000000004"/>
    <row r="50647" x14ac:dyDescent="0.55000000000000004"/>
    <row r="50648" x14ac:dyDescent="0.55000000000000004"/>
    <row r="50649" x14ac:dyDescent="0.55000000000000004"/>
    <row r="50650" x14ac:dyDescent="0.55000000000000004"/>
    <row r="50651" x14ac:dyDescent="0.55000000000000004"/>
    <row r="50652" x14ac:dyDescent="0.55000000000000004"/>
    <row r="50653" x14ac:dyDescent="0.55000000000000004"/>
    <row r="50654" x14ac:dyDescent="0.55000000000000004"/>
    <row r="50655" x14ac:dyDescent="0.55000000000000004"/>
    <row r="50656" x14ac:dyDescent="0.55000000000000004"/>
    <row r="50657" x14ac:dyDescent="0.55000000000000004"/>
    <row r="50658" x14ac:dyDescent="0.55000000000000004"/>
    <row r="50659" x14ac:dyDescent="0.55000000000000004"/>
    <row r="50660" x14ac:dyDescent="0.55000000000000004"/>
    <row r="50661" x14ac:dyDescent="0.55000000000000004"/>
    <row r="50662" x14ac:dyDescent="0.55000000000000004"/>
    <row r="50663" x14ac:dyDescent="0.55000000000000004"/>
    <row r="50664" x14ac:dyDescent="0.55000000000000004"/>
    <row r="50665" x14ac:dyDescent="0.55000000000000004"/>
    <row r="50666" x14ac:dyDescent="0.55000000000000004"/>
    <row r="50667" x14ac:dyDescent="0.55000000000000004"/>
    <row r="50668" x14ac:dyDescent="0.55000000000000004"/>
    <row r="50669" x14ac:dyDescent="0.55000000000000004"/>
    <row r="50670" x14ac:dyDescent="0.55000000000000004"/>
    <row r="50671" x14ac:dyDescent="0.55000000000000004"/>
    <row r="50672" x14ac:dyDescent="0.55000000000000004"/>
    <row r="50673" x14ac:dyDescent="0.55000000000000004"/>
    <row r="50674" x14ac:dyDescent="0.55000000000000004"/>
    <row r="50675" x14ac:dyDescent="0.55000000000000004"/>
    <row r="50676" x14ac:dyDescent="0.55000000000000004"/>
    <row r="50677" x14ac:dyDescent="0.55000000000000004"/>
    <row r="50678" x14ac:dyDescent="0.55000000000000004"/>
    <row r="50679" x14ac:dyDescent="0.55000000000000004"/>
    <row r="50680" x14ac:dyDescent="0.55000000000000004"/>
    <row r="50681" x14ac:dyDescent="0.55000000000000004"/>
    <row r="50682" x14ac:dyDescent="0.55000000000000004"/>
    <row r="50683" x14ac:dyDescent="0.55000000000000004"/>
    <row r="50684" x14ac:dyDescent="0.55000000000000004"/>
    <row r="50685" x14ac:dyDescent="0.55000000000000004"/>
    <row r="50686" x14ac:dyDescent="0.55000000000000004"/>
    <row r="50687" x14ac:dyDescent="0.55000000000000004"/>
    <row r="50688" x14ac:dyDescent="0.55000000000000004"/>
    <row r="50689" x14ac:dyDescent="0.55000000000000004"/>
    <row r="50690" x14ac:dyDescent="0.55000000000000004"/>
    <row r="50691" x14ac:dyDescent="0.55000000000000004"/>
    <row r="50692" x14ac:dyDescent="0.55000000000000004"/>
    <row r="50693" x14ac:dyDescent="0.55000000000000004"/>
    <row r="50694" x14ac:dyDescent="0.55000000000000004"/>
    <row r="50695" x14ac:dyDescent="0.55000000000000004"/>
    <row r="50696" x14ac:dyDescent="0.55000000000000004"/>
    <row r="50697" x14ac:dyDescent="0.55000000000000004"/>
    <row r="50698" x14ac:dyDescent="0.55000000000000004"/>
    <row r="50699" x14ac:dyDescent="0.55000000000000004"/>
    <row r="50700" x14ac:dyDescent="0.55000000000000004"/>
    <row r="50701" x14ac:dyDescent="0.55000000000000004"/>
    <row r="50702" x14ac:dyDescent="0.55000000000000004"/>
    <row r="50703" x14ac:dyDescent="0.55000000000000004"/>
    <row r="50704" x14ac:dyDescent="0.55000000000000004"/>
    <row r="50705" x14ac:dyDescent="0.55000000000000004"/>
    <row r="50706" x14ac:dyDescent="0.55000000000000004"/>
    <row r="50707" x14ac:dyDescent="0.55000000000000004"/>
    <row r="50708" x14ac:dyDescent="0.55000000000000004"/>
    <row r="50709" x14ac:dyDescent="0.55000000000000004"/>
    <row r="50710" x14ac:dyDescent="0.55000000000000004"/>
    <row r="50711" x14ac:dyDescent="0.55000000000000004"/>
    <row r="50712" x14ac:dyDescent="0.55000000000000004"/>
    <row r="50713" x14ac:dyDescent="0.55000000000000004"/>
    <row r="50714" x14ac:dyDescent="0.55000000000000004"/>
    <row r="50715" x14ac:dyDescent="0.55000000000000004"/>
    <row r="50716" x14ac:dyDescent="0.55000000000000004"/>
    <row r="50717" x14ac:dyDescent="0.55000000000000004"/>
    <row r="50718" x14ac:dyDescent="0.55000000000000004"/>
    <row r="50719" x14ac:dyDescent="0.55000000000000004"/>
    <row r="50720" x14ac:dyDescent="0.55000000000000004"/>
    <row r="50721" x14ac:dyDescent="0.55000000000000004"/>
    <row r="50722" x14ac:dyDescent="0.55000000000000004"/>
    <row r="50723" x14ac:dyDescent="0.55000000000000004"/>
    <row r="50724" x14ac:dyDescent="0.55000000000000004"/>
    <row r="50725" x14ac:dyDescent="0.55000000000000004"/>
    <row r="50726" x14ac:dyDescent="0.55000000000000004"/>
    <row r="50727" x14ac:dyDescent="0.55000000000000004"/>
    <row r="50728" x14ac:dyDescent="0.55000000000000004"/>
    <row r="50729" x14ac:dyDescent="0.55000000000000004"/>
    <row r="50730" x14ac:dyDescent="0.55000000000000004"/>
    <row r="50731" x14ac:dyDescent="0.55000000000000004"/>
    <row r="50732" x14ac:dyDescent="0.55000000000000004"/>
    <row r="50733" x14ac:dyDescent="0.55000000000000004"/>
    <row r="50734" x14ac:dyDescent="0.55000000000000004"/>
    <row r="50735" x14ac:dyDescent="0.55000000000000004"/>
    <row r="50736" x14ac:dyDescent="0.55000000000000004"/>
    <row r="50737" x14ac:dyDescent="0.55000000000000004"/>
    <row r="50738" x14ac:dyDescent="0.55000000000000004"/>
    <row r="50739" x14ac:dyDescent="0.55000000000000004"/>
    <row r="50740" x14ac:dyDescent="0.55000000000000004"/>
    <row r="50741" x14ac:dyDescent="0.55000000000000004"/>
    <row r="50742" x14ac:dyDescent="0.55000000000000004"/>
    <row r="50743" x14ac:dyDescent="0.55000000000000004"/>
    <row r="50744" x14ac:dyDescent="0.55000000000000004"/>
    <row r="50745" x14ac:dyDescent="0.55000000000000004"/>
    <row r="50746" x14ac:dyDescent="0.55000000000000004"/>
    <row r="50747" x14ac:dyDescent="0.55000000000000004"/>
    <row r="50748" x14ac:dyDescent="0.55000000000000004"/>
    <row r="50749" x14ac:dyDescent="0.55000000000000004"/>
    <row r="50750" x14ac:dyDescent="0.55000000000000004"/>
    <row r="50751" x14ac:dyDescent="0.55000000000000004"/>
    <row r="50752" x14ac:dyDescent="0.55000000000000004"/>
    <row r="50753" x14ac:dyDescent="0.55000000000000004"/>
    <row r="50754" x14ac:dyDescent="0.55000000000000004"/>
    <row r="50755" x14ac:dyDescent="0.55000000000000004"/>
    <row r="50756" x14ac:dyDescent="0.55000000000000004"/>
    <row r="50757" x14ac:dyDescent="0.55000000000000004"/>
    <row r="50758" x14ac:dyDescent="0.55000000000000004"/>
    <row r="50759" x14ac:dyDescent="0.55000000000000004"/>
    <row r="50760" x14ac:dyDescent="0.55000000000000004"/>
    <row r="50761" x14ac:dyDescent="0.55000000000000004"/>
    <row r="50762" x14ac:dyDescent="0.55000000000000004"/>
    <row r="50763" x14ac:dyDescent="0.55000000000000004"/>
    <row r="50764" x14ac:dyDescent="0.55000000000000004"/>
    <row r="50765" x14ac:dyDescent="0.55000000000000004"/>
    <row r="50766" x14ac:dyDescent="0.55000000000000004"/>
    <row r="50767" x14ac:dyDescent="0.55000000000000004"/>
    <row r="50768" x14ac:dyDescent="0.55000000000000004"/>
    <row r="50769" x14ac:dyDescent="0.55000000000000004"/>
    <row r="50770" x14ac:dyDescent="0.55000000000000004"/>
    <row r="50771" x14ac:dyDescent="0.55000000000000004"/>
    <row r="50772" x14ac:dyDescent="0.55000000000000004"/>
    <row r="50773" x14ac:dyDescent="0.55000000000000004"/>
    <row r="50774" x14ac:dyDescent="0.55000000000000004"/>
    <row r="50775" x14ac:dyDescent="0.55000000000000004"/>
    <row r="50776" x14ac:dyDescent="0.55000000000000004"/>
    <row r="50777" x14ac:dyDescent="0.55000000000000004"/>
    <row r="50778" x14ac:dyDescent="0.55000000000000004"/>
    <row r="50779" x14ac:dyDescent="0.55000000000000004"/>
    <row r="50780" x14ac:dyDescent="0.55000000000000004"/>
    <row r="50781" x14ac:dyDescent="0.55000000000000004"/>
    <row r="50782" x14ac:dyDescent="0.55000000000000004"/>
    <row r="50783" x14ac:dyDescent="0.55000000000000004"/>
    <row r="50784" x14ac:dyDescent="0.55000000000000004"/>
    <row r="50785" x14ac:dyDescent="0.55000000000000004"/>
    <row r="50786" x14ac:dyDescent="0.55000000000000004"/>
    <row r="50787" x14ac:dyDescent="0.55000000000000004"/>
    <row r="50788" x14ac:dyDescent="0.55000000000000004"/>
    <row r="50789" x14ac:dyDescent="0.55000000000000004"/>
    <row r="50790" x14ac:dyDescent="0.55000000000000004"/>
    <row r="50791" x14ac:dyDescent="0.55000000000000004"/>
    <row r="50792" x14ac:dyDescent="0.55000000000000004"/>
    <row r="50793" x14ac:dyDescent="0.55000000000000004"/>
    <row r="50794" x14ac:dyDescent="0.55000000000000004"/>
    <row r="50795" x14ac:dyDescent="0.55000000000000004"/>
    <row r="50796" x14ac:dyDescent="0.55000000000000004"/>
    <row r="50797" x14ac:dyDescent="0.55000000000000004"/>
    <row r="50798" x14ac:dyDescent="0.55000000000000004"/>
    <row r="50799" x14ac:dyDescent="0.55000000000000004"/>
    <row r="50800" x14ac:dyDescent="0.55000000000000004"/>
    <row r="50801" x14ac:dyDescent="0.55000000000000004"/>
    <row r="50802" x14ac:dyDescent="0.55000000000000004"/>
    <row r="50803" x14ac:dyDescent="0.55000000000000004"/>
    <row r="50804" x14ac:dyDescent="0.55000000000000004"/>
    <row r="50805" x14ac:dyDescent="0.55000000000000004"/>
    <row r="50806" x14ac:dyDescent="0.55000000000000004"/>
    <row r="50807" x14ac:dyDescent="0.55000000000000004"/>
    <row r="50808" x14ac:dyDescent="0.55000000000000004"/>
    <row r="50809" x14ac:dyDescent="0.55000000000000004"/>
    <row r="50810" x14ac:dyDescent="0.55000000000000004"/>
    <row r="50811" x14ac:dyDescent="0.55000000000000004"/>
    <row r="50812" x14ac:dyDescent="0.55000000000000004"/>
    <row r="50813" x14ac:dyDescent="0.55000000000000004"/>
    <row r="50814" x14ac:dyDescent="0.55000000000000004"/>
    <row r="50815" x14ac:dyDescent="0.55000000000000004"/>
    <row r="50816" x14ac:dyDescent="0.55000000000000004"/>
    <row r="50817" x14ac:dyDescent="0.55000000000000004"/>
    <row r="50818" x14ac:dyDescent="0.55000000000000004"/>
    <row r="50819" x14ac:dyDescent="0.55000000000000004"/>
    <row r="50820" x14ac:dyDescent="0.55000000000000004"/>
    <row r="50821" x14ac:dyDescent="0.55000000000000004"/>
    <row r="50822" x14ac:dyDescent="0.55000000000000004"/>
    <row r="50823" x14ac:dyDescent="0.55000000000000004"/>
    <row r="50824" x14ac:dyDescent="0.55000000000000004"/>
    <row r="50825" x14ac:dyDescent="0.55000000000000004"/>
    <row r="50826" x14ac:dyDescent="0.55000000000000004"/>
    <row r="50827" x14ac:dyDescent="0.55000000000000004"/>
    <row r="50828" x14ac:dyDescent="0.55000000000000004"/>
    <row r="50829" x14ac:dyDescent="0.55000000000000004"/>
    <row r="50830" x14ac:dyDescent="0.55000000000000004"/>
    <row r="50831" x14ac:dyDescent="0.55000000000000004"/>
    <row r="50832" x14ac:dyDescent="0.55000000000000004"/>
    <row r="50833" x14ac:dyDescent="0.55000000000000004"/>
    <row r="50834" x14ac:dyDescent="0.55000000000000004"/>
    <row r="50835" x14ac:dyDescent="0.55000000000000004"/>
    <row r="50836" x14ac:dyDescent="0.55000000000000004"/>
    <row r="50837" x14ac:dyDescent="0.55000000000000004"/>
    <row r="50838" x14ac:dyDescent="0.55000000000000004"/>
    <row r="50839" x14ac:dyDescent="0.55000000000000004"/>
    <row r="50840" x14ac:dyDescent="0.55000000000000004"/>
    <row r="50841" x14ac:dyDescent="0.55000000000000004"/>
    <row r="50842" x14ac:dyDescent="0.55000000000000004"/>
    <row r="50843" x14ac:dyDescent="0.55000000000000004"/>
    <row r="50844" x14ac:dyDescent="0.55000000000000004"/>
    <row r="50845" x14ac:dyDescent="0.55000000000000004"/>
    <row r="50846" x14ac:dyDescent="0.55000000000000004"/>
    <row r="50847" x14ac:dyDescent="0.55000000000000004"/>
    <row r="50848" x14ac:dyDescent="0.55000000000000004"/>
    <row r="50849" x14ac:dyDescent="0.55000000000000004"/>
    <row r="50850" x14ac:dyDescent="0.55000000000000004"/>
    <row r="50851" x14ac:dyDescent="0.55000000000000004"/>
    <row r="50852" x14ac:dyDescent="0.55000000000000004"/>
    <row r="50853" x14ac:dyDescent="0.55000000000000004"/>
    <row r="50854" x14ac:dyDescent="0.55000000000000004"/>
    <row r="50855" x14ac:dyDescent="0.55000000000000004"/>
    <row r="50856" x14ac:dyDescent="0.55000000000000004"/>
    <row r="50857" x14ac:dyDescent="0.55000000000000004"/>
    <row r="50858" x14ac:dyDescent="0.55000000000000004"/>
    <row r="50859" x14ac:dyDescent="0.55000000000000004"/>
    <row r="50860" x14ac:dyDescent="0.55000000000000004"/>
    <row r="50861" x14ac:dyDescent="0.55000000000000004"/>
    <row r="50862" x14ac:dyDescent="0.55000000000000004"/>
    <row r="50863" x14ac:dyDescent="0.55000000000000004"/>
    <row r="50864" x14ac:dyDescent="0.55000000000000004"/>
    <row r="50865" x14ac:dyDescent="0.55000000000000004"/>
    <row r="50866" x14ac:dyDescent="0.55000000000000004"/>
    <row r="50867" x14ac:dyDescent="0.55000000000000004"/>
    <row r="50868" x14ac:dyDescent="0.55000000000000004"/>
    <row r="50869" x14ac:dyDescent="0.55000000000000004"/>
    <row r="50870" x14ac:dyDescent="0.55000000000000004"/>
    <row r="50871" x14ac:dyDescent="0.55000000000000004"/>
    <row r="50872" x14ac:dyDescent="0.55000000000000004"/>
    <row r="50873" x14ac:dyDescent="0.55000000000000004"/>
    <row r="50874" x14ac:dyDescent="0.55000000000000004"/>
    <row r="50875" x14ac:dyDescent="0.55000000000000004"/>
    <row r="50876" x14ac:dyDescent="0.55000000000000004"/>
    <row r="50877" x14ac:dyDescent="0.55000000000000004"/>
    <row r="50878" x14ac:dyDescent="0.55000000000000004"/>
    <row r="50879" x14ac:dyDescent="0.55000000000000004"/>
    <row r="50880" x14ac:dyDescent="0.55000000000000004"/>
    <row r="50881" x14ac:dyDescent="0.55000000000000004"/>
    <row r="50882" x14ac:dyDescent="0.55000000000000004"/>
    <row r="50883" x14ac:dyDescent="0.55000000000000004"/>
    <row r="50884" x14ac:dyDescent="0.55000000000000004"/>
    <row r="50885" x14ac:dyDescent="0.55000000000000004"/>
    <row r="50886" x14ac:dyDescent="0.55000000000000004"/>
    <row r="50887" x14ac:dyDescent="0.55000000000000004"/>
    <row r="50888" x14ac:dyDescent="0.55000000000000004"/>
    <row r="50889" x14ac:dyDescent="0.55000000000000004"/>
    <row r="50890" x14ac:dyDescent="0.55000000000000004"/>
    <row r="50891" x14ac:dyDescent="0.55000000000000004"/>
    <row r="50892" x14ac:dyDescent="0.55000000000000004"/>
    <row r="50893" x14ac:dyDescent="0.55000000000000004"/>
    <row r="50894" x14ac:dyDescent="0.55000000000000004"/>
    <row r="50895" x14ac:dyDescent="0.55000000000000004"/>
    <row r="50896" x14ac:dyDescent="0.55000000000000004"/>
    <row r="50897" x14ac:dyDescent="0.55000000000000004"/>
    <row r="50898" x14ac:dyDescent="0.55000000000000004"/>
    <row r="50899" x14ac:dyDescent="0.55000000000000004"/>
    <row r="50900" x14ac:dyDescent="0.55000000000000004"/>
    <row r="50901" x14ac:dyDescent="0.55000000000000004"/>
    <row r="50902" x14ac:dyDescent="0.55000000000000004"/>
    <row r="50903" x14ac:dyDescent="0.55000000000000004"/>
    <row r="50904" x14ac:dyDescent="0.55000000000000004"/>
    <row r="50905" x14ac:dyDescent="0.55000000000000004"/>
    <row r="50906" x14ac:dyDescent="0.55000000000000004"/>
    <row r="50907" x14ac:dyDescent="0.55000000000000004"/>
    <row r="50908" x14ac:dyDescent="0.55000000000000004"/>
    <row r="50909" x14ac:dyDescent="0.55000000000000004"/>
    <row r="50910" x14ac:dyDescent="0.55000000000000004"/>
    <row r="50911" x14ac:dyDescent="0.55000000000000004"/>
    <row r="50912" x14ac:dyDescent="0.55000000000000004"/>
    <row r="50913" x14ac:dyDescent="0.55000000000000004"/>
    <row r="50914" x14ac:dyDescent="0.55000000000000004"/>
    <row r="50915" x14ac:dyDescent="0.55000000000000004"/>
    <row r="50916" x14ac:dyDescent="0.55000000000000004"/>
    <row r="50917" x14ac:dyDescent="0.55000000000000004"/>
    <row r="50918" x14ac:dyDescent="0.55000000000000004"/>
    <row r="50919" x14ac:dyDescent="0.55000000000000004"/>
    <row r="50920" x14ac:dyDescent="0.55000000000000004"/>
    <row r="50921" x14ac:dyDescent="0.55000000000000004"/>
    <row r="50922" x14ac:dyDescent="0.55000000000000004"/>
    <row r="50923" x14ac:dyDescent="0.55000000000000004"/>
    <row r="50924" x14ac:dyDescent="0.55000000000000004"/>
    <row r="50925" x14ac:dyDescent="0.55000000000000004"/>
    <row r="50926" x14ac:dyDescent="0.55000000000000004"/>
    <row r="50927" x14ac:dyDescent="0.55000000000000004"/>
    <row r="50928" x14ac:dyDescent="0.55000000000000004"/>
    <row r="50929" x14ac:dyDescent="0.55000000000000004"/>
    <row r="50930" x14ac:dyDescent="0.55000000000000004"/>
    <row r="50931" x14ac:dyDescent="0.55000000000000004"/>
    <row r="50932" x14ac:dyDescent="0.55000000000000004"/>
    <row r="50933" x14ac:dyDescent="0.55000000000000004"/>
    <row r="50934" x14ac:dyDescent="0.55000000000000004"/>
    <row r="50935" x14ac:dyDescent="0.55000000000000004"/>
    <row r="50936" x14ac:dyDescent="0.55000000000000004"/>
    <row r="50937" x14ac:dyDescent="0.55000000000000004"/>
    <row r="50938" x14ac:dyDescent="0.55000000000000004"/>
    <row r="50939" x14ac:dyDescent="0.55000000000000004"/>
    <row r="50940" x14ac:dyDescent="0.55000000000000004"/>
    <row r="50941" x14ac:dyDescent="0.55000000000000004"/>
    <row r="50942" x14ac:dyDescent="0.55000000000000004"/>
    <row r="50943" x14ac:dyDescent="0.55000000000000004"/>
    <row r="50944" x14ac:dyDescent="0.55000000000000004"/>
    <row r="50945" x14ac:dyDescent="0.55000000000000004"/>
    <row r="50946" x14ac:dyDescent="0.55000000000000004"/>
    <row r="50947" x14ac:dyDescent="0.55000000000000004"/>
    <row r="50948" x14ac:dyDescent="0.55000000000000004"/>
    <row r="50949" x14ac:dyDescent="0.55000000000000004"/>
    <row r="50950" x14ac:dyDescent="0.55000000000000004"/>
    <row r="50951" x14ac:dyDescent="0.55000000000000004"/>
    <row r="50952" x14ac:dyDescent="0.55000000000000004"/>
    <row r="50953" x14ac:dyDescent="0.55000000000000004"/>
    <row r="50954" x14ac:dyDescent="0.55000000000000004"/>
    <row r="50955" x14ac:dyDescent="0.55000000000000004"/>
    <row r="50956" x14ac:dyDescent="0.55000000000000004"/>
    <row r="50957" x14ac:dyDescent="0.55000000000000004"/>
    <row r="50958" x14ac:dyDescent="0.55000000000000004"/>
    <row r="50959" x14ac:dyDescent="0.55000000000000004"/>
    <row r="50960" x14ac:dyDescent="0.55000000000000004"/>
    <row r="50961" x14ac:dyDescent="0.55000000000000004"/>
    <row r="50962" x14ac:dyDescent="0.55000000000000004"/>
    <row r="50963" x14ac:dyDescent="0.55000000000000004"/>
    <row r="50964" x14ac:dyDescent="0.55000000000000004"/>
    <row r="50965" x14ac:dyDescent="0.55000000000000004"/>
    <row r="50966" x14ac:dyDescent="0.55000000000000004"/>
    <row r="50967" x14ac:dyDescent="0.55000000000000004"/>
    <row r="50968" x14ac:dyDescent="0.55000000000000004"/>
    <row r="50969" x14ac:dyDescent="0.55000000000000004"/>
    <row r="50970" x14ac:dyDescent="0.55000000000000004"/>
    <row r="50971" x14ac:dyDescent="0.55000000000000004"/>
    <row r="50972" x14ac:dyDescent="0.55000000000000004"/>
    <row r="50973" x14ac:dyDescent="0.55000000000000004"/>
    <row r="50974" x14ac:dyDescent="0.55000000000000004"/>
    <row r="50975" x14ac:dyDescent="0.55000000000000004"/>
    <row r="50976" x14ac:dyDescent="0.55000000000000004"/>
    <row r="50977" x14ac:dyDescent="0.55000000000000004"/>
    <row r="50978" x14ac:dyDescent="0.55000000000000004"/>
    <row r="50979" x14ac:dyDescent="0.55000000000000004"/>
    <row r="50980" x14ac:dyDescent="0.55000000000000004"/>
    <row r="50981" x14ac:dyDescent="0.55000000000000004"/>
    <row r="50982" x14ac:dyDescent="0.55000000000000004"/>
    <row r="50983" x14ac:dyDescent="0.55000000000000004"/>
    <row r="50984" x14ac:dyDescent="0.55000000000000004"/>
    <row r="50985" x14ac:dyDescent="0.55000000000000004"/>
    <row r="50986" x14ac:dyDescent="0.55000000000000004"/>
    <row r="50987" x14ac:dyDescent="0.55000000000000004"/>
    <row r="50988" x14ac:dyDescent="0.55000000000000004"/>
    <row r="50989" x14ac:dyDescent="0.55000000000000004"/>
    <row r="50990" x14ac:dyDescent="0.55000000000000004"/>
    <row r="50991" x14ac:dyDescent="0.55000000000000004"/>
    <row r="50992" x14ac:dyDescent="0.55000000000000004"/>
    <row r="50993" x14ac:dyDescent="0.55000000000000004"/>
    <row r="50994" x14ac:dyDescent="0.55000000000000004"/>
    <row r="50995" x14ac:dyDescent="0.55000000000000004"/>
    <row r="50996" x14ac:dyDescent="0.55000000000000004"/>
    <row r="50997" x14ac:dyDescent="0.55000000000000004"/>
    <row r="50998" x14ac:dyDescent="0.55000000000000004"/>
    <row r="50999" x14ac:dyDescent="0.55000000000000004"/>
    <row r="51000" x14ac:dyDescent="0.55000000000000004"/>
    <row r="51001" x14ac:dyDescent="0.55000000000000004"/>
    <row r="51002" x14ac:dyDescent="0.55000000000000004"/>
    <row r="51003" x14ac:dyDescent="0.55000000000000004"/>
    <row r="51004" x14ac:dyDescent="0.55000000000000004"/>
    <row r="51005" x14ac:dyDescent="0.55000000000000004"/>
    <row r="51006" x14ac:dyDescent="0.55000000000000004"/>
    <row r="51007" x14ac:dyDescent="0.55000000000000004"/>
    <row r="51008" x14ac:dyDescent="0.55000000000000004"/>
    <row r="51009" x14ac:dyDescent="0.55000000000000004"/>
    <row r="51010" x14ac:dyDescent="0.55000000000000004"/>
    <row r="51011" x14ac:dyDescent="0.55000000000000004"/>
    <row r="51012" x14ac:dyDescent="0.55000000000000004"/>
    <row r="51013" x14ac:dyDescent="0.55000000000000004"/>
    <row r="51014" x14ac:dyDescent="0.55000000000000004"/>
    <row r="51015" x14ac:dyDescent="0.55000000000000004"/>
    <row r="51016" x14ac:dyDescent="0.55000000000000004"/>
    <row r="51017" x14ac:dyDescent="0.55000000000000004"/>
    <row r="51018" x14ac:dyDescent="0.55000000000000004"/>
    <row r="51019" x14ac:dyDescent="0.55000000000000004"/>
    <row r="51020" x14ac:dyDescent="0.55000000000000004"/>
    <row r="51021" x14ac:dyDescent="0.55000000000000004"/>
    <row r="51022" x14ac:dyDescent="0.55000000000000004"/>
    <row r="51023" x14ac:dyDescent="0.55000000000000004"/>
    <row r="51024" x14ac:dyDescent="0.55000000000000004"/>
    <row r="51025" x14ac:dyDescent="0.55000000000000004"/>
    <row r="51026" x14ac:dyDescent="0.55000000000000004"/>
    <row r="51027" x14ac:dyDescent="0.55000000000000004"/>
    <row r="51028" x14ac:dyDescent="0.55000000000000004"/>
    <row r="51029" x14ac:dyDescent="0.55000000000000004"/>
    <row r="51030" x14ac:dyDescent="0.55000000000000004"/>
    <row r="51031" x14ac:dyDescent="0.55000000000000004"/>
    <row r="51032" x14ac:dyDescent="0.55000000000000004"/>
    <row r="51033" x14ac:dyDescent="0.55000000000000004"/>
    <row r="51034" x14ac:dyDescent="0.55000000000000004"/>
    <row r="51035" x14ac:dyDescent="0.55000000000000004"/>
    <row r="51036" x14ac:dyDescent="0.55000000000000004"/>
    <row r="51037" x14ac:dyDescent="0.55000000000000004"/>
    <row r="51038" x14ac:dyDescent="0.55000000000000004"/>
    <row r="51039" x14ac:dyDescent="0.55000000000000004"/>
    <row r="51040" x14ac:dyDescent="0.55000000000000004"/>
    <row r="51041" x14ac:dyDescent="0.55000000000000004"/>
    <row r="51042" x14ac:dyDescent="0.55000000000000004"/>
    <row r="51043" x14ac:dyDescent="0.55000000000000004"/>
    <row r="51044" x14ac:dyDescent="0.55000000000000004"/>
    <row r="51045" x14ac:dyDescent="0.55000000000000004"/>
    <row r="51046" x14ac:dyDescent="0.55000000000000004"/>
    <row r="51047" x14ac:dyDescent="0.55000000000000004"/>
    <row r="51048" x14ac:dyDescent="0.55000000000000004"/>
    <row r="51049" x14ac:dyDescent="0.55000000000000004"/>
    <row r="51050" x14ac:dyDescent="0.55000000000000004"/>
    <row r="51051" x14ac:dyDescent="0.55000000000000004"/>
    <row r="51052" x14ac:dyDescent="0.55000000000000004"/>
    <row r="51053" x14ac:dyDescent="0.55000000000000004"/>
    <row r="51054" x14ac:dyDescent="0.55000000000000004"/>
    <row r="51055" x14ac:dyDescent="0.55000000000000004"/>
    <row r="51056" x14ac:dyDescent="0.55000000000000004"/>
    <row r="51057" x14ac:dyDescent="0.55000000000000004"/>
    <row r="51058" x14ac:dyDescent="0.55000000000000004"/>
    <row r="51059" x14ac:dyDescent="0.55000000000000004"/>
    <row r="51060" x14ac:dyDescent="0.55000000000000004"/>
    <row r="51061" x14ac:dyDescent="0.55000000000000004"/>
    <row r="51062" x14ac:dyDescent="0.55000000000000004"/>
    <row r="51063" x14ac:dyDescent="0.55000000000000004"/>
    <row r="51064" x14ac:dyDescent="0.55000000000000004"/>
    <row r="51065" x14ac:dyDescent="0.55000000000000004"/>
    <row r="51066" x14ac:dyDescent="0.55000000000000004"/>
    <row r="51067" x14ac:dyDescent="0.55000000000000004"/>
    <row r="51068" x14ac:dyDescent="0.55000000000000004"/>
    <row r="51069" x14ac:dyDescent="0.55000000000000004"/>
    <row r="51070" x14ac:dyDescent="0.55000000000000004"/>
    <row r="51071" x14ac:dyDescent="0.55000000000000004"/>
    <row r="51072" x14ac:dyDescent="0.55000000000000004"/>
    <row r="51073" x14ac:dyDescent="0.55000000000000004"/>
    <row r="51074" x14ac:dyDescent="0.55000000000000004"/>
    <row r="51075" x14ac:dyDescent="0.55000000000000004"/>
    <row r="51076" x14ac:dyDescent="0.55000000000000004"/>
    <row r="51077" x14ac:dyDescent="0.55000000000000004"/>
    <row r="51078" x14ac:dyDescent="0.55000000000000004"/>
    <row r="51079" x14ac:dyDescent="0.55000000000000004"/>
    <row r="51080" x14ac:dyDescent="0.55000000000000004"/>
    <row r="51081" x14ac:dyDescent="0.55000000000000004"/>
    <row r="51082" x14ac:dyDescent="0.55000000000000004"/>
    <row r="51083" x14ac:dyDescent="0.55000000000000004"/>
    <row r="51084" x14ac:dyDescent="0.55000000000000004"/>
    <row r="51085" x14ac:dyDescent="0.55000000000000004"/>
    <row r="51086" x14ac:dyDescent="0.55000000000000004"/>
    <row r="51087" x14ac:dyDescent="0.55000000000000004"/>
    <row r="51088" x14ac:dyDescent="0.55000000000000004"/>
    <row r="51089" x14ac:dyDescent="0.55000000000000004"/>
    <row r="51090" x14ac:dyDescent="0.55000000000000004"/>
    <row r="51091" x14ac:dyDescent="0.55000000000000004"/>
    <row r="51092" x14ac:dyDescent="0.55000000000000004"/>
    <row r="51093" x14ac:dyDescent="0.55000000000000004"/>
    <row r="51094" x14ac:dyDescent="0.55000000000000004"/>
    <row r="51095" x14ac:dyDescent="0.55000000000000004"/>
    <row r="51096" x14ac:dyDescent="0.55000000000000004"/>
    <row r="51097" x14ac:dyDescent="0.55000000000000004"/>
    <row r="51098" x14ac:dyDescent="0.55000000000000004"/>
    <row r="51099" x14ac:dyDescent="0.55000000000000004"/>
    <row r="51100" x14ac:dyDescent="0.55000000000000004"/>
    <row r="51101" x14ac:dyDescent="0.55000000000000004"/>
    <row r="51102" x14ac:dyDescent="0.55000000000000004"/>
    <row r="51103" x14ac:dyDescent="0.55000000000000004"/>
    <row r="51104" x14ac:dyDescent="0.55000000000000004"/>
    <row r="51105" x14ac:dyDescent="0.55000000000000004"/>
    <row r="51106" x14ac:dyDescent="0.55000000000000004"/>
    <row r="51107" x14ac:dyDescent="0.55000000000000004"/>
    <row r="51108" x14ac:dyDescent="0.55000000000000004"/>
    <row r="51109" x14ac:dyDescent="0.55000000000000004"/>
    <row r="51110" x14ac:dyDescent="0.55000000000000004"/>
    <row r="51111" x14ac:dyDescent="0.55000000000000004"/>
    <row r="51112" x14ac:dyDescent="0.55000000000000004"/>
    <row r="51113" x14ac:dyDescent="0.55000000000000004"/>
    <row r="51114" x14ac:dyDescent="0.55000000000000004"/>
    <row r="51115" x14ac:dyDescent="0.55000000000000004"/>
    <row r="51116" x14ac:dyDescent="0.55000000000000004"/>
    <row r="51117" x14ac:dyDescent="0.55000000000000004"/>
    <row r="51118" x14ac:dyDescent="0.55000000000000004"/>
    <row r="51119" x14ac:dyDescent="0.55000000000000004"/>
    <row r="51120" x14ac:dyDescent="0.55000000000000004"/>
    <row r="51121" x14ac:dyDescent="0.55000000000000004"/>
    <row r="51122" x14ac:dyDescent="0.55000000000000004"/>
    <row r="51123" x14ac:dyDescent="0.55000000000000004"/>
    <row r="51124" x14ac:dyDescent="0.55000000000000004"/>
    <row r="51125" x14ac:dyDescent="0.55000000000000004"/>
    <row r="51126" x14ac:dyDescent="0.55000000000000004"/>
    <row r="51127" x14ac:dyDescent="0.55000000000000004"/>
    <row r="51128" x14ac:dyDescent="0.55000000000000004"/>
    <row r="51129" x14ac:dyDescent="0.55000000000000004"/>
    <row r="51130" x14ac:dyDescent="0.55000000000000004"/>
    <row r="51131" x14ac:dyDescent="0.55000000000000004"/>
    <row r="51132" x14ac:dyDescent="0.55000000000000004"/>
    <row r="51133" x14ac:dyDescent="0.55000000000000004"/>
    <row r="51134" x14ac:dyDescent="0.55000000000000004"/>
    <row r="51135" x14ac:dyDescent="0.55000000000000004"/>
    <row r="51136" x14ac:dyDescent="0.55000000000000004"/>
    <row r="51137" x14ac:dyDescent="0.55000000000000004"/>
    <row r="51138" x14ac:dyDescent="0.55000000000000004"/>
    <row r="51139" x14ac:dyDescent="0.55000000000000004"/>
    <row r="51140" x14ac:dyDescent="0.55000000000000004"/>
    <row r="51141" x14ac:dyDescent="0.55000000000000004"/>
    <row r="51142" x14ac:dyDescent="0.55000000000000004"/>
    <row r="51143" x14ac:dyDescent="0.55000000000000004"/>
    <row r="51144" x14ac:dyDescent="0.55000000000000004"/>
    <row r="51145" x14ac:dyDescent="0.55000000000000004"/>
    <row r="51146" x14ac:dyDescent="0.55000000000000004"/>
    <row r="51147" x14ac:dyDescent="0.55000000000000004"/>
    <row r="51148" x14ac:dyDescent="0.55000000000000004"/>
    <row r="51149" x14ac:dyDescent="0.55000000000000004"/>
    <row r="51150" x14ac:dyDescent="0.55000000000000004"/>
    <row r="51151" x14ac:dyDescent="0.55000000000000004"/>
    <row r="51152" x14ac:dyDescent="0.55000000000000004"/>
    <row r="51153" x14ac:dyDescent="0.55000000000000004"/>
    <row r="51154" x14ac:dyDescent="0.55000000000000004"/>
    <row r="51155" x14ac:dyDescent="0.55000000000000004"/>
    <row r="51156" x14ac:dyDescent="0.55000000000000004"/>
    <row r="51157" x14ac:dyDescent="0.55000000000000004"/>
    <row r="51158" x14ac:dyDescent="0.55000000000000004"/>
    <row r="51159" x14ac:dyDescent="0.55000000000000004"/>
    <row r="51160" x14ac:dyDescent="0.55000000000000004"/>
    <row r="51161" x14ac:dyDescent="0.55000000000000004"/>
    <row r="51162" x14ac:dyDescent="0.55000000000000004"/>
    <row r="51163" x14ac:dyDescent="0.55000000000000004"/>
    <row r="51164" x14ac:dyDescent="0.55000000000000004"/>
    <row r="51165" x14ac:dyDescent="0.55000000000000004"/>
    <row r="51166" x14ac:dyDescent="0.55000000000000004"/>
    <row r="51167" x14ac:dyDescent="0.55000000000000004"/>
    <row r="51168" x14ac:dyDescent="0.55000000000000004"/>
    <row r="51169" x14ac:dyDescent="0.55000000000000004"/>
    <row r="51170" x14ac:dyDescent="0.55000000000000004"/>
    <row r="51171" x14ac:dyDescent="0.55000000000000004"/>
    <row r="51172" x14ac:dyDescent="0.55000000000000004"/>
    <row r="51173" x14ac:dyDescent="0.55000000000000004"/>
    <row r="51174" x14ac:dyDescent="0.55000000000000004"/>
    <row r="51175" x14ac:dyDescent="0.55000000000000004"/>
    <row r="51176" x14ac:dyDescent="0.55000000000000004"/>
    <row r="51177" x14ac:dyDescent="0.55000000000000004"/>
    <row r="51178" x14ac:dyDescent="0.55000000000000004"/>
    <row r="51179" x14ac:dyDescent="0.55000000000000004"/>
    <row r="51180" x14ac:dyDescent="0.55000000000000004"/>
    <row r="51181" x14ac:dyDescent="0.55000000000000004"/>
    <row r="51182" x14ac:dyDescent="0.55000000000000004"/>
    <row r="51183" x14ac:dyDescent="0.55000000000000004"/>
    <row r="51184" x14ac:dyDescent="0.55000000000000004"/>
    <row r="51185" x14ac:dyDescent="0.55000000000000004"/>
    <row r="51186" x14ac:dyDescent="0.55000000000000004"/>
    <row r="51187" x14ac:dyDescent="0.55000000000000004"/>
    <row r="51188" x14ac:dyDescent="0.55000000000000004"/>
    <row r="51189" x14ac:dyDescent="0.55000000000000004"/>
    <row r="51190" x14ac:dyDescent="0.55000000000000004"/>
    <row r="51191" x14ac:dyDescent="0.55000000000000004"/>
    <row r="51192" x14ac:dyDescent="0.55000000000000004"/>
    <row r="51193" x14ac:dyDescent="0.55000000000000004"/>
    <row r="51194" x14ac:dyDescent="0.55000000000000004"/>
    <row r="51195" x14ac:dyDescent="0.55000000000000004"/>
    <row r="51196" x14ac:dyDescent="0.55000000000000004"/>
    <row r="51197" x14ac:dyDescent="0.55000000000000004"/>
    <row r="51198" x14ac:dyDescent="0.55000000000000004"/>
    <row r="51199" x14ac:dyDescent="0.55000000000000004"/>
    <row r="51200" x14ac:dyDescent="0.55000000000000004"/>
    <row r="51201" x14ac:dyDescent="0.55000000000000004"/>
    <row r="51202" x14ac:dyDescent="0.55000000000000004"/>
    <row r="51203" x14ac:dyDescent="0.55000000000000004"/>
    <row r="51204" x14ac:dyDescent="0.55000000000000004"/>
    <row r="51205" x14ac:dyDescent="0.55000000000000004"/>
    <row r="51206" x14ac:dyDescent="0.55000000000000004"/>
    <row r="51207" x14ac:dyDescent="0.55000000000000004"/>
    <row r="51208" x14ac:dyDescent="0.55000000000000004"/>
    <row r="51209" x14ac:dyDescent="0.55000000000000004"/>
    <row r="51210" x14ac:dyDescent="0.55000000000000004"/>
    <row r="51211" x14ac:dyDescent="0.55000000000000004"/>
    <row r="51212" x14ac:dyDescent="0.55000000000000004"/>
    <row r="51213" x14ac:dyDescent="0.55000000000000004"/>
    <row r="51214" x14ac:dyDescent="0.55000000000000004"/>
    <row r="51215" x14ac:dyDescent="0.55000000000000004"/>
    <row r="51216" x14ac:dyDescent="0.55000000000000004"/>
    <row r="51217" x14ac:dyDescent="0.55000000000000004"/>
    <row r="51218" x14ac:dyDescent="0.55000000000000004"/>
    <row r="51219" x14ac:dyDescent="0.55000000000000004"/>
    <row r="51220" x14ac:dyDescent="0.55000000000000004"/>
    <row r="51221" x14ac:dyDescent="0.55000000000000004"/>
    <row r="51222" x14ac:dyDescent="0.55000000000000004"/>
    <row r="51223" x14ac:dyDescent="0.55000000000000004"/>
    <row r="51224" x14ac:dyDescent="0.55000000000000004"/>
    <row r="51225" x14ac:dyDescent="0.55000000000000004"/>
    <row r="51226" x14ac:dyDescent="0.55000000000000004"/>
    <row r="51227" x14ac:dyDescent="0.55000000000000004"/>
    <row r="51228" x14ac:dyDescent="0.55000000000000004"/>
    <row r="51229" x14ac:dyDescent="0.55000000000000004"/>
    <row r="51230" x14ac:dyDescent="0.55000000000000004"/>
    <row r="51231" x14ac:dyDescent="0.55000000000000004"/>
    <row r="51232" x14ac:dyDescent="0.55000000000000004"/>
    <row r="51233" x14ac:dyDescent="0.55000000000000004"/>
    <row r="51234" x14ac:dyDescent="0.55000000000000004"/>
    <row r="51235" x14ac:dyDescent="0.55000000000000004"/>
    <row r="51236" x14ac:dyDescent="0.55000000000000004"/>
    <row r="51237" x14ac:dyDescent="0.55000000000000004"/>
    <row r="51238" x14ac:dyDescent="0.55000000000000004"/>
    <row r="51239" x14ac:dyDescent="0.55000000000000004"/>
    <row r="51240" x14ac:dyDescent="0.55000000000000004"/>
    <row r="51241" x14ac:dyDescent="0.55000000000000004"/>
    <row r="51242" x14ac:dyDescent="0.55000000000000004"/>
    <row r="51243" x14ac:dyDescent="0.55000000000000004"/>
    <row r="51244" x14ac:dyDescent="0.55000000000000004"/>
    <row r="51245" x14ac:dyDescent="0.55000000000000004"/>
    <row r="51246" x14ac:dyDescent="0.55000000000000004"/>
    <row r="51247" x14ac:dyDescent="0.55000000000000004"/>
    <row r="51248" x14ac:dyDescent="0.55000000000000004"/>
    <row r="51249" x14ac:dyDescent="0.55000000000000004"/>
    <row r="51250" x14ac:dyDescent="0.55000000000000004"/>
    <row r="51251" x14ac:dyDescent="0.55000000000000004"/>
    <row r="51252" x14ac:dyDescent="0.55000000000000004"/>
    <row r="51253" x14ac:dyDescent="0.55000000000000004"/>
    <row r="51254" x14ac:dyDescent="0.55000000000000004"/>
    <row r="51255" x14ac:dyDescent="0.55000000000000004"/>
    <row r="51256" x14ac:dyDescent="0.55000000000000004"/>
    <row r="51257" x14ac:dyDescent="0.55000000000000004"/>
    <row r="51258" x14ac:dyDescent="0.55000000000000004"/>
    <row r="51259" x14ac:dyDescent="0.55000000000000004"/>
    <row r="51260" x14ac:dyDescent="0.55000000000000004"/>
    <row r="51261" x14ac:dyDescent="0.55000000000000004"/>
    <row r="51262" x14ac:dyDescent="0.55000000000000004"/>
    <row r="51263" x14ac:dyDescent="0.55000000000000004"/>
    <row r="51264" x14ac:dyDescent="0.55000000000000004"/>
    <row r="51265" x14ac:dyDescent="0.55000000000000004"/>
    <row r="51266" x14ac:dyDescent="0.55000000000000004"/>
    <row r="51267" x14ac:dyDescent="0.55000000000000004"/>
    <row r="51268" x14ac:dyDescent="0.55000000000000004"/>
    <row r="51269" x14ac:dyDescent="0.55000000000000004"/>
    <row r="51270" x14ac:dyDescent="0.55000000000000004"/>
    <row r="51271" x14ac:dyDescent="0.55000000000000004"/>
    <row r="51272" x14ac:dyDescent="0.55000000000000004"/>
    <row r="51273" x14ac:dyDescent="0.55000000000000004"/>
    <row r="51274" x14ac:dyDescent="0.55000000000000004"/>
    <row r="51275" x14ac:dyDescent="0.55000000000000004"/>
    <row r="51276" x14ac:dyDescent="0.55000000000000004"/>
    <row r="51277" x14ac:dyDescent="0.55000000000000004"/>
    <row r="51278" x14ac:dyDescent="0.55000000000000004"/>
    <row r="51279" x14ac:dyDescent="0.55000000000000004"/>
    <row r="51280" x14ac:dyDescent="0.55000000000000004"/>
    <row r="51281" x14ac:dyDescent="0.55000000000000004"/>
    <row r="51282" x14ac:dyDescent="0.55000000000000004"/>
    <row r="51283" x14ac:dyDescent="0.55000000000000004"/>
    <row r="51284" x14ac:dyDescent="0.55000000000000004"/>
    <row r="51285" x14ac:dyDescent="0.55000000000000004"/>
    <row r="51286" x14ac:dyDescent="0.55000000000000004"/>
    <row r="51287" x14ac:dyDescent="0.55000000000000004"/>
    <row r="51288" x14ac:dyDescent="0.55000000000000004"/>
    <row r="51289" x14ac:dyDescent="0.55000000000000004"/>
    <row r="51290" x14ac:dyDescent="0.55000000000000004"/>
    <row r="51291" x14ac:dyDescent="0.55000000000000004"/>
    <row r="51292" x14ac:dyDescent="0.55000000000000004"/>
    <row r="51293" x14ac:dyDescent="0.55000000000000004"/>
    <row r="51294" x14ac:dyDescent="0.55000000000000004"/>
    <row r="51295" x14ac:dyDescent="0.55000000000000004"/>
    <row r="51296" x14ac:dyDescent="0.55000000000000004"/>
    <row r="51297" x14ac:dyDescent="0.55000000000000004"/>
    <row r="51298" x14ac:dyDescent="0.55000000000000004"/>
    <row r="51299" x14ac:dyDescent="0.55000000000000004"/>
    <row r="51300" x14ac:dyDescent="0.55000000000000004"/>
    <row r="51301" x14ac:dyDescent="0.55000000000000004"/>
    <row r="51302" x14ac:dyDescent="0.55000000000000004"/>
    <row r="51303" x14ac:dyDescent="0.55000000000000004"/>
    <row r="51304" x14ac:dyDescent="0.55000000000000004"/>
    <row r="51305" x14ac:dyDescent="0.55000000000000004"/>
    <row r="51306" x14ac:dyDescent="0.55000000000000004"/>
    <row r="51307" x14ac:dyDescent="0.55000000000000004"/>
    <row r="51308" x14ac:dyDescent="0.55000000000000004"/>
    <row r="51309" x14ac:dyDescent="0.55000000000000004"/>
    <row r="51310" x14ac:dyDescent="0.55000000000000004"/>
    <row r="51311" x14ac:dyDescent="0.55000000000000004"/>
    <row r="51312" x14ac:dyDescent="0.55000000000000004"/>
    <row r="51313" x14ac:dyDescent="0.55000000000000004"/>
    <row r="51314" x14ac:dyDescent="0.55000000000000004"/>
    <row r="51315" x14ac:dyDescent="0.55000000000000004"/>
    <row r="51316" x14ac:dyDescent="0.55000000000000004"/>
    <row r="51317" x14ac:dyDescent="0.55000000000000004"/>
    <row r="51318" x14ac:dyDescent="0.55000000000000004"/>
    <row r="51319" x14ac:dyDescent="0.55000000000000004"/>
    <row r="51320" x14ac:dyDescent="0.55000000000000004"/>
    <row r="51321" x14ac:dyDescent="0.55000000000000004"/>
    <row r="51322" x14ac:dyDescent="0.55000000000000004"/>
    <row r="51323" x14ac:dyDescent="0.55000000000000004"/>
    <row r="51324" x14ac:dyDescent="0.55000000000000004"/>
    <row r="51325" x14ac:dyDescent="0.55000000000000004"/>
    <row r="51326" x14ac:dyDescent="0.55000000000000004"/>
    <row r="51327" x14ac:dyDescent="0.55000000000000004"/>
    <row r="51328" x14ac:dyDescent="0.55000000000000004"/>
    <row r="51329" x14ac:dyDescent="0.55000000000000004"/>
    <row r="51330" x14ac:dyDescent="0.55000000000000004"/>
    <row r="51331" x14ac:dyDescent="0.55000000000000004"/>
    <row r="51332" x14ac:dyDescent="0.55000000000000004"/>
    <row r="51333" x14ac:dyDescent="0.55000000000000004"/>
    <row r="51334" x14ac:dyDescent="0.55000000000000004"/>
    <row r="51335" x14ac:dyDescent="0.55000000000000004"/>
    <row r="51336" x14ac:dyDescent="0.55000000000000004"/>
    <row r="51337" x14ac:dyDescent="0.55000000000000004"/>
    <row r="51338" x14ac:dyDescent="0.55000000000000004"/>
    <row r="51339" x14ac:dyDescent="0.55000000000000004"/>
    <row r="51340" x14ac:dyDescent="0.55000000000000004"/>
    <row r="51341" x14ac:dyDescent="0.55000000000000004"/>
    <row r="51342" x14ac:dyDescent="0.55000000000000004"/>
    <row r="51343" x14ac:dyDescent="0.55000000000000004"/>
    <row r="51344" x14ac:dyDescent="0.55000000000000004"/>
    <row r="51345" x14ac:dyDescent="0.55000000000000004"/>
    <row r="51346" x14ac:dyDescent="0.55000000000000004"/>
    <row r="51347" x14ac:dyDescent="0.55000000000000004"/>
    <row r="51348" x14ac:dyDescent="0.55000000000000004"/>
    <row r="51349" x14ac:dyDescent="0.55000000000000004"/>
    <row r="51350" x14ac:dyDescent="0.55000000000000004"/>
    <row r="51351" x14ac:dyDescent="0.55000000000000004"/>
    <row r="51352" x14ac:dyDescent="0.55000000000000004"/>
    <row r="51353" x14ac:dyDescent="0.55000000000000004"/>
    <row r="51354" x14ac:dyDescent="0.55000000000000004"/>
    <row r="51355" x14ac:dyDescent="0.55000000000000004"/>
    <row r="51356" x14ac:dyDescent="0.55000000000000004"/>
    <row r="51357" x14ac:dyDescent="0.55000000000000004"/>
    <row r="51358" x14ac:dyDescent="0.55000000000000004"/>
    <row r="51359" x14ac:dyDescent="0.55000000000000004"/>
    <row r="51360" x14ac:dyDescent="0.55000000000000004"/>
    <row r="51361" x14ac:dyDescent="0.55000000000000004"/>
    <row r="51362" x14ac:dyDescent="0.55000000000000004"/>
    <row r="51363" x14ac:dyDescent="0.55000000000000004"/>
    <row r="51364" x14ac:dyDescent="0.55000000000000004"/>
    <row r="51365" x14ac:dyDescent="0.55000000000000004"/>
    <row r="51366" x14ac:dyDescent="0.55000000000000004"/>
    <row r="51367" x14ac:dyDescent="0.55000000000000004"/>
    <row r="51368" x14ac:dyDescent="0.55000000000000004"/>
    <row r="51369" x14ac:dyDescent="0.55000000000000004"/>
    <row r="51370" x14ac:dyDescent="0.55000000000000004"/>
    <row r="51371" x14ac:dyDescent="0.55000000000000004"/>
    <row r="51372" x14ac:dyDescent="0.55000000000000004"/>
    <row r="51373" x14ac:dyDescent="0.55000000000000004"/>
    <row r="51374" x14ac:dyDescent="0.55000000000000004"/>
    <row r="51375" x14ac:dyDescent="0.55000000000000004"/>
    <row r="51376" x14ac:dyDescent="0.55000000000000004"/>
    <row r="51377" x14ac:dyDescent="0.55000000000000004"/>
    <row r="51378" x14ac:dyDescent="0.55000000000000004"/>
    <row r="51379" x14ac:dyDescent="0.55000000000000004"/>
    <row r="51380" x14ac:dyDescent="0.55000000000000004"/>
    <row r="51381" x14ac:dyDescent="0.55000000000000004"/>
    <row r="51382" x14ac:dyDescent="0.55000000000000004"/>
    <row r="51383" x14ac:dyDescent="0.55000000000000004"/>
    <row r="51384" x14ac:dyDescent="0.55000000000000004"/>
    <row r="51385" x14ac:dyDescent="0.55000000000000004"/>
    <row r="51386" x14ac:dyDescent="0.55000000000000004"/>
    <row r="51387" x14ac:dyDescent="0.55000000000000004"/>
    <row r="51388" x14ac:dyDescent="0.55000000000000004"/>
    <row r="51389" x14ac:dyDescent="0.55000000000000004"/>
    <row r="51390" x14ac:dyDescent="0.55000000000000004"/>
    <row r="51391" x14ac:dyDescent="0.55000000000000004"/>
    <row r="51392" x14ac:dyDescent="0.55000000000000004"/>
    <row r="51393" x14ac:dyDescent="0.55000000000000004"/>
    <row r="51394" x14ac:dyDescent="0.55000000000000004"/>
    <row r="51395" x14ac:dyDescent="0.55000000000000004"/>
    <row r="51396" x14ac:dyDescent="0.55000000000000004"/>
    <row r="51397" x14ac:dyDescent="0.55000000000000004"/>
    <row r="51398" x14ac:dyDescent="0.55000000000000004"/>
    <row r="51399" x14ac:dyDescent="0.55000000000000004"/>
    <row r="51400" x14ac:dyDescent="0.55000000000000004"/>
    <row r="51401" x14ac:dyDescent="0.55000000000000004"/>
    <row r="51402" x14ac:dyDescent="0.55000000000000004"/>
    <row r="51403" x14ac:dyDescent="0.55000000000000004"/>
    <row r="51404" x14ac:dyDescent="0.55000000000000004"/>
    <row r="51405" x14ac:dyDescent="0.55000000000000004"/>
    <row r="51406" x14ac:dyDescent="0.55000000000000004"/>
    <row r="51407" x14ac:dyDescent="0.55000000000000004"/>
    <row r="51408" x14ac:dyDescent="0.55000000000000004"/>
    <row r="51409" x14ac:dyDescent="0.55000000000000004"/>
    <row r="51410" x14ac:dyDescent="0.55000000000000004"/>
    <row r="51411" x14ac:dyDescent="0.55000000000000004"/>
    <row r="51412" x14ac:dyDescent="0.55000000000000004"/>
    <row r="51413" x14ac:dyDescent="0.55000000000000004"/>
    <row r="51414" x14ac:dyDescent="0.55000000000000004"/>
    <row r="51415" x14ac:dyDescent="0.55000000000000004"/>
    <row r="51416" x14ac:dyDescent="0.55000000000000004"/>
    <row r="51417" x14ac:dyDescent="0.55000000000000004"/>
    <row r="51418" x14ac:dyDescent="0.55000000000000004"/>
    <row r="51419" x14ac:dyDescent="0.55000000000000004"/>
    <row r="51420" x14ac:dyDescent="0.55000000000000004"/>
    <row r="51421" x14ac:dyDescent="0.55000000000000004"/>
    <row r="51422" x14ac:dyDescent="0.55000000000000004"/>
    <row r="51423" x14ac:dyDescent="0.55000000000000004"/>
    <row r="51424" x14ac:dyDescent="0.55000000000000004"/>
    <row r="51425" x14ac:dyDescent="0.55000000000000004"/>
    <row r="51426" x14ac:dyDescent="0.55000000000000004"/>
    <row r="51427" x14ac:dyDescent="0.55000000000000004"/>
    <row r="51428" x14ac:dyDescent="0.55000000000000004"/>
    <row r="51429" x14ac:dyDescent="0.55000000000000004"/>
    <row r="51430" x14ac:dyDescent="0.55000000000000004"/>
    <row r="51431" x14ac:dyDescent="0.55000000000000004"/>
    <row r="51432" x14ac:dyDescent="0.55000000000000004"/>
    <row r="51433" x14ac:dyDescent="0.55000000000000004"/>
    <row r="51434" x14ac:dyDescent="0.55000000000000004"/>
    <row r="51435" x14ac:dyDescent="0.55000000000000004"/>
    <row r="51436" x14ac:dyDescent="0.55000000000000004"/>
    <row r="51437" x14ac:dyDescent="0.55000000000000004"/>
    <row r="51438" x14ac:dyDescent="0.55000000000000004"/>
    <row r="51439" x14ac:dyDescent="0.55000000000000004"/>
    <row r="51440" x14ac:dyDescent="0.55000000000000004"/>
    <row r="51441" x14ac:dyDescent="0.55000000000000004"/>
    <row r="51442" x14ac:dyDescent="0.55000000000000004"/>
    <row r="51443" x14ac:dyDescent="0.55000000000000004"/>
    <row r="51444" x14ac:dyDescent="0.55000000000000004"/>
    <row r="51445" x14ac:dyDescent="0.55000000000000004"/>
    <row r="51446" x14ac:dyDescent="0.55000000000000004"/>
    <row r="51447" x14ac:dyDescent="0.55000000000000004"/>
    <row r="51448" x14ac:dyDescent="0.55000000000000004"/>
    <row r="51449" x14ac:dyDescent="0.55000000000000004"/>
    <row r="51450" x14ac:dyDescent="0.55000000000000004"/>
    <row r="51451" x14ac:dyDescent="0.55000000000000004"/>
    <row r="51452" x14ac:dyDescent="0.55000000000000004"/>
    <row r="51453" x14ac:dyDescent="0.55000000000000004"/>
    <row r="51454" x14ac:dyDescent="0.55000000000000004"/>
    <row r="51455" x14ac:dyDescent="0.55000000000000004"/>
    <row r="51456" x14ac:dyDescent="0.55000000000000004"/>
    <row r="51457" x14ac:dyDescent="0.55000000000000004"/>
    <row r="51458" x14ac:dyDescent="0.55000000000000004"/>
    <row r="51459" x14ac:dyDescent="0.55000000000000004"/>
    <row r="51460" x14ac:dyDescent="0.55000000000000004"/>
    <row r="51461" x14ac:dyDescent="0.55000000000000004"/>
    <row r="51462" x14ac:dyDescent="0.55000000000000004"/>
    <row r="51463" x14ac:dyDescent="0.55000000000000004"/>
    <row r="51464" x14ac:dyDescent="0.55000000000000004"/>
    <row r="51465" x14ac:dyDescent="0.55000000000000004"/>
    <row r="51466" x14ac:dyDescent="0.55000000000000004"/>
    <row r="51467" x14ac:dyDescent="0.55000000000000004"/>
    <row r="51468" x14ac:dyDescent="0.55000000000000004"/>
    <row r="51469" x14ac:dyDescent="0.55000000000000004"/>
    <row r="51470" x14ac:dyDescent="0.55000000000000004"/>
    <row r="51471" x14ac:dyDescent="0.55000000000000004"/>
    <row r="51472" x14ac:dyDescent="0.55000000000000004"/>
    <row r="51473" x14ac:dyDescent="0.55000000000000004"/>
    <row r="51474" x14ac:dyDescent="0.55000000000000004"/>
    <row r="51475" x14ac:dyDescent="0.55000000000000004"/>
    <row r="51476" x14ac:dyDescent="0.55000000000000004"/>
    <row r="51477" x14ac:dyDescent="0.55000000000000004"/>
    <row r="51478" x14ac:dyDescent="0.55000000000000004"/>
    <row r="51479" x14ac:dyDescent="0.55000000000000004"/>
    <row r="51480" x14ac:dyDescent="0.55000000000000004"/>
    <row r="51481" x14ac:dyDescent="0.55000000000000004"/>
    <row r="51482" x14ac:dyDescent="0.55000000000000004"/>
    <row r="51483" x14ac:dyDescent="0.55000000000000004"/>
    <row r="51484" x14ac:dyDescent="0.55000000000000004"/>
    <row r="51485" x14ac:dyDescent="0.55000000000000004"/>
    <row r="51486" x14ac:dyDescent="0.55000000000000004"/>
    <row r="51487" x14ac:dyDescent="0.55000000000000004"/>
    <row r="51488" x14ac:dyDescent="0.55000000000000004"/>
    <row r="51489" x14ac:dyDescent="0.55000000000000004"/>
    <row r="51490" x14ac:dyDescent="0.55000000000000004"/>
    <row r="51491" x14ac:dyDescent="0.55000000000000004"/>
    <row r="51492" x14ac:dyDescent="0.55000000000000004"/>
    <row r="51493" x14ac:dyDescent="0.55000000000000004"/>
    <row r="51494" x14ac:dyDescent="0.55000000000000004"/>
    <row r="51495" x14ac:dyDescent="0.55000000000000004"/>
    <row r="51496" x14ac:dyDescent="0.55000000000000004"/>
    <row r="51497" x14ac:dyDescent="0.55000000000000004"/>
    <row r="51498" x14ac:dyDescent="0.55000000000000004"/>
    <row r="51499" x14ac:dyDescent="0.55000000000000004"/>
    <row r="51500" x14ac:dyDescent="0.55000000000000004"/>
    <row r="51501" x14ac:dyDescent="0.55000000000000004"/>
    <row r="51502" x14ac:dyDescent="0.55000000000000004"/>
    <row r="51503" x14ac:dyDescent="0.55000000000000004"/>
    <row r="51504" x14ac:dyDescent="0.55000000000000004"/>
    <row r="51505" x14ac:dyDescent="0.55000000000000004"/>
    <row r="51506" x14ac:dyDescent="0.55000000000000004"/>
    <row r="51507" x14ac:dyDescent="0.55000000000000004"/>
    <row r="51508" x14ac:dyDescent="0.55000000000000004"/>
    <row r="51509" x14ac:dyDescent="0.55000000000000004"/>
    <row r="51510" x14ac:dyDescent="0.55000000000000004"/>
    <row r="51511" x14ac:dyDescent="0.55000000000000004"/>
    <row r="51512" x14ac:dyDescent="0.55000000000000004"/>
    <row r="51513" x14ac:dyDescent="0.55000000000000004"/>
    <row r="51514" x14ac:dyDescent="0.55000000000000004"/>
    <row r="51515" x14ac:dyDescent="0.55000000000000004"/>
    <row r="51516" x14ac:dyDescent="0.55000000000000004"/>
    <row r="51517" x14ac:dyDescent="0.55000000000000004"/>
    <row r="51518" x14ac:dyDescent="0.55000000000000004"/>
    <row r="51519" x14ac:dyDescent="0.55000000000000004"/>
    <row r="51520" x14ac:dyDescent="0.55000000000000004"/>
    <row r="51521" x14ac:dyDescent="0.55000000000000004"/>
    <row r="51522" x14ac:dyDescent="0.55000000000000004"/>
    <row r="51523" x14ac:dyDescent="0.55000000000000004"/>
    <row r="51524" x14ac:dyDescent="0.55000000000000004"/>
    <row r="51525" x14ac:dyDescent="0.55000000000000004"/>
    <row r="51526" x14ac:dyDescent="0.55000000000000004"/>
    <row r="51527" x14ac:dyDescent="0.55000000000000004"/>
    <row r="51528" x14ac:dyDescent="0.55000000000000004"/>
    <row r="51529" x14ac:dyDescent="0.55000000000000004"/>
    <row r="51530" x14ac:dyDescent="0.55000000000000004"/>
    <row r="51531" x14ac:dyDescent="0.55000000000000004"/>
    <row r="51532" x14ac:dyDescent="0.55000000000000004"/>
    <row r="51533" x14ac:dyDescent="0.55000000000000004"/>
    <row r="51534" x14ac:dyDescent="0.55000000000000004"/>
    <row r="51535" x14ac:dyDescent="0.55000000000000004"/>
    <row r="51536" x14ac:dyDescent="0.55000000000000004"/>
    <row r="51537" x14ac:dyDescent="0.55000000000000004"/>
    <row r="51538" x14ac:dyDescent="0.55000000000000004"/>
    <row r="51539" x14ac:dyDescent="0.55000000000000004"/>
    <row r="51540" x14ac:dyDescent="0.55000000000000004"/>
    <row r="51541" x14ac:dyDescent="0.55000000000000004"/>
    <row r="51542" x14ac:dyDescent="0.55000000000000004"/>
    <row r="51543" x14ac:dyDescent="0.55000000000000004"/>
    <row r="51544" x14ac:dyDescent="0.55000000000000004"/>
    <row r="51545" x14ac:dyDescent="0.55000000000000004"/>
    <row r="51546" x14ac:dyDescent="0.55000000000000004"/>
    <row r="51547" x14ac:dyDescent="0.55000000000000004"/>
    <row r="51548" x14ac:dyDescent="0.55000000000000004"/>
    <row r="51549" x14ac:dyDescent="0.55000000000000004"/>
    <row r="51550" x14ac:dyDescent="0.55000000000000004"/>
    <row r="51551" x14ac:dyDescent="0.55000000000000004"/>
    <row r="51552" x14ac:dyDescent="0.55000000000000004"/>
    <row r="51553" x14ac:dyDescent="0.55000000000000004"/>
    <row r="51554" x14ac:dyDescent="0.55000000000000004"/>
    <row r="51555" x14ac:dyDescent="0.55000000000000004"/>
    <row r="51556" x14ac:dyDescent="0.55000000000000004"/>
    <row r="51557" x14ac:dyDescent="0.55000000000000004"/>
    <row r="51558" x14ac:dyDescent="0.55000000000000004"/>
    <row r="51559" x14ac:dyDescent="0.55000000000000004"/>
    <row r="51560" x14ac:dyDescent="0.55000000000000004"/>
    <row r="51561" x14ac:dyDescent="0.55000000000000004"/>
    <row r="51562" x14ac:dyDescent="0.55000000000000004"/>
    <row r="51563" x14ac:dyDescent="0.55000000000000004"/>
    <row r="51564" x14ac:dyDescent="0.55000000000000004"/>
    <row r="51565" x14ac:dyDescent="0.55000000000000004"/>
    <row r="51566" x14ac:dyDescent="0.55000000000000004"/>
    <row r="51567" x14ac:dyDescent="0.55000000000000004"/>
    <row r="51568" x14ac:dyDescent="0.55000000000000004"/>
    <row r="51569" x14ac:dyDescent="0.55000000000000004"/>
    <row r="51570" x14ac:dyDescent="0.55000000000000004"/>
    <row r="51571" x14ac:dyDescent="0.55000000000000004"/>
    <row r="51572" x14ac:dyDescent="0.55000000000000004"/>
    <row r="51573" x14ac:dyDescent="0.55000000000000004"/>
    <row r="51574" x14ac:dyDescent="0.55000000000000004"/>
    <row r="51575" x14ac:dyDescent="0.55000000000000004"/>
    <row r="51576" x14ac:dyDescent="0.55000000000000004"/>
    <row r="51577" x14ac:dyDescent="0.55000000000000004"/>
    <row r="51578" x14ac:dyDescent="0.55000000000000004"/>
    <row r="51579" x14ac:dyDescent="0.55000000000000004"/>
    <row r="51580" x14ac:dyDescent="0.55000000000000004"/>
    <row r="51581" x14ac:dyDescent="0.55000000000000004"/>
    <row r="51582" x14ac:dyDescent="0.55000000000000004"/>
    <row r="51583" x14ac:dyDescent="0.55000000000000004"/>
    <row r="51584" x14ac:dyDescent="0.55000000000000004"/>
    <row r="51585" x14ac:dyDescent="0.55000000000000004"/>
    <row r="51586" x14ac:dyDescent="0.55000000000000004"/>
    <row r="51587" x14ac:dyDescent="0.55000000000000004"/>
    <row r="51588" x14ac:dyDescent="0.55000000000000004"/>
    <row r="51589" x14ac:dyDescent="0.55000000000000004"/>
    <row r="51590" x14ac:dyDescent="0.55000000000000004"/>
    <row r="51591" x14ac:dyDescent="0.55000000000000004"/>
    <row r="51592" x14ac:dyDescent="0.55000000000000004"/>
    <row r="51593" x14ac:dyDescent="0.55000000000000004"/>
    <row r="51594" x14ac:dyDescent="0.55000000000000004"/>
    <row r="51595" x14ac:dyDescent="0.55000000000000004"/>
    <row r="51596" x14ac:dyDescent="0.55000000000000004"/>
    <row r="51597" x14ac:dyDescent="0.55000000000000004"/>
    <row r="51598" x14ac:dyDescent="0.55000000000000004"/>
    <row r="51599" x14ac:dyDescent="0.55000000000000004"/>
    <row r="51600" x14ac:dyDescent="0.55000000000000004"/>
    <row r="51601" x14ac:dyDescent="0.55000000000000004"/>
    <row r="51602" x14ac:dyDescent="0.55000000000000004"/>
    <row r="51603" x14ac:dyDescent="0.55000000000000004"/>
    <row r="51604" x14ac:dyDescent="0.55000000000000004"/>
    <row r="51605" x14ac:dyDescent="0.55000000000000004"/>
    <row r="51606" x14ac:dyDescent="0.55000000000000004"/>
    <row r="51607" x14ac:dyDescent="0.55000000000000004"/>
    <row r="51608" x14ac:dyDescent="0.55000000000000004"/>
    <row r="51609" x14ac:dyDescent="0.55000000000000004"/>
    <row r="51610" x14ac:dyDescent="0.55000000000000004"/>
    <row r="51611" x14ac:dyDescent="0.55000000000000004"/>
    <row r="51612" x14ac:dyDescent="0.55000000000000004"/>
    <row r="51613" x14ac:dyDescent="0.55000000000000004"/>
    <row r="51614" x14ac:dyDescent="0.55000000000000004"/>
    <row r="51615" x14ac:dyDescent="0.55000000000000004"/>
    <row r="51616" x14ac:dyDescent="0.55000000000000004"/>
    <row r="51617" x14ac:dyDescent="0.55000000000000004"/>
    <row r="51618" x14ac:dyDescent="0.55000000000000004"/>
    <row r="51619" x14ac:dyDescent="0.55000000000000004"/>
    <row r="51620" x14ac:dyDescent="0.55000000000000004"/>
    <row r="51621" x14ac:dyDescent="0.55000000000000004"/>
    <row r="51622" x14ac:dyDescent="0.55000000000000004"/>
    <row r="51623" x14ac:dyDescent="0.55000000000000004"/>
    <row r="51624" x14ac:dyDescent="0.55000000000000004"/>
    <row r="51625" x14ac:dyDescent="0.55000000000000004"/>
    <row r="51626" x14ac:dyDescent="0.55000000000000004"/>
    <row r="51627" x14ac:dyDescent="0.55000000000000004"/>
    <row r="51628" x14ac:dyDescent="0.55000000000000004"/>
    <row r="51629" x14ac:dyDescent="0.55000000000000004"/>
    <row r="51630" x14ac:dyDescent="0.55000000000000004"/>
    <row r="51631" x14ac:dyDescent="0.55000000000000004"/>
    <row r="51632" x14ac:dyDescent="0.55000000000000004"/>
    <row r="51633" x14ac:dyDescent="0.55000000000000004"/>
    <row r="51634" x14ac:dyDescent="0.55000000000000004"/>
    <row r="51635" x14ac:dyDescent="0.55000000000000004"/>
    <row r="51636" x14ac:dyDescent="0.55000000000000004"/>
    <row r="51637" x14ac:dyDescent="0.55000000000000004"/>
    <row r="51638" x14ac:dyDescent="0.55000000000000004"/>
    <row r="51639" x14ac:dyDescent="0.55000000000000004"/>
    <row r="51640" x14ac:dyDescent="0.55000000000000004"/>
    <row r="51641" x14ac:dyDescent="0.55000000000000004"/>
    <row r="51642" x14ac:dyDescent="0.55000000000000004"/>
    <row r="51643" x14ac:dyDescent="0.55000000000000004"/>
    <row r="51644" x14ac:dyDescent="0.55000000000000004"/>
    <row r="51645" x14ac:dyDescent="0.55000000000000004"/>
    <row r="51646" x14ac:dyDescent="0.55000000000000004"/>
    <row r="51647" x14ac:dyDescent="0.55000000000000004"/>
    <row r="51648" x14ac:dyDescent="0.55000000000000004"/>
    <row r="51649" x14ac:dyDescent="0.55000000000000004"/>
    <row r="51650" x14ac:dyDescent="0.55000000000000004"/>
    <row r="51651" x14ac:dyDescent="0.55000000000000004"/>
    <row r="51652" x14ac:dyDescent="0.55000000000000004"/>
    <row r="51653" x14ac:dyDescent="0.55000000000000004"/>
    <row r="51654" x14ac:dyDescent="0.55000000000000004"/>
    <row r="51655" x14ac:dyDescent="0.55000000000000004"/>
    <row r="51656" x14ac:dyDescent="0.55000000000000004"/>
    <row r="51657" x14ac:dyDescent="0.55000000000000004"/>
    <row r="51658" x14ac:dyDescent="0.55000000000000004"/>
    <row r="51659" x14ac:dyDescent="0.55000000000000004"/>
    <row r="51660" x14ac:dyDescent="0.55000000000000004"/>
    <row r="51661" x14ac:dyDescent="0.55000000000000004"/>
    <row r="51662" x14ac:dyDescent="0.55000000000000004"/>
    <row r="51663" x14ac:dyDescent="0.55000000000000004"/>
    <row r="51664" x14ac:dyDescent="0.55000000000000004"/>
    <row r="51665" x14ac:dyDescent="0.55000000000000004"/>
    <row r="51666" x14ac:dyDescent="0.55000000000000004"/>
    <row r="51667" x14ac:dyDescent="0.55000000000000004"/>
    <row r="51668" x14ac:dyDescent="0.55000000000000004"/>
    <row r="51669" x14ac:dyDescent="0.55000000000000004"/>
    <row r="51670" x14ac:dyDescent="0.55000000000000004"/>
    <row r="51671" x14ac:dyDescent="0.55000000000000004"/>
    <row r="51672" x14ac:dyDescent="0.55000000000000004"/>
    <row r="51673" x14ac:dyDescent="0.55000000000000004"/>
    <row r="51674" x14ac:dyDescent="0.55000000000000004"/>
    <row r="51675" x14ac:dyDescent="0.55000000000000004"/>
    <row r="51676" x14ac:dyDescent="0.55000000000000004"/>
    <row r="51677" x14ac:dyDescent="0.55000000000000004"/>
    <row r="51678" x14ac:dyDescent="0.55000000000000004"/>
    <row r="51679" x14ac:dyDescent="0.55000000000000004"/>
    <row r="51680" x14ac:dyDescent="0.55000000000000004"/>
    <row r="51681" x14ac:dyDescent="0.55000000000000004"/>
    <row r="51682" x14ac:dyDescent="0.55000000000000004"/>
    <row r="51683" x14ac:dyDescent="0.55000000000000004"/>
    <row r="51684" x14ac:dyDescent="0.55000000000000004"/>
    <row r="51685" x14ac:dyDescent="0.55000000000000004"/>
    <row r="51686" x14ac:dyDescent="0.55000000000000004"/>
    <row r="51687" x14ac:dyDescent="0.55000000000000004"/>
    <row r="51688" x14ac:dyDescent="0.55000000000000004"/>
    <row r="51689" x14ac:dyDescent="0.55000000000000004"/>
    <row r="51690" x14ac:dyDescent="0.55000000000000004"/>
    <row r="51691" x14ac:dyDescent="0.55000000000000004"/>
    <row r="51692" x14ac:dyDescent="0.55000000000000004"/>
    <row r="51693" x14ac:dyDescent="0.55000000000000004"/>
    <row r="51694" x14ac:dyDescent="0.55000000000000004"/>
    <row r="51695" x14ac:dyDescent="0.55000000000000004"/>
    <row r="51696" x14ac:dyDescent="0.55000000000000004"/>
    <row r="51697" x14ac:dyDescent="0.55000000000000004"/>
    <row r="51698" x14ac:dyDescent="0.55000000000000004"/>
    <row r="51699" x14ac:dyDescent="0.55000000000000004"/>
    <row r="51700" x14ac:dyDescent="0.55000000000000004"/>
    <row r="51701" x14ac:dyDescent="0.55000000000000004"/>
    <row r="51702" x14ac:dyDescent="0.55000000000000004"/>
    <row r="51703" x14ac:dyDescent="0.55000000000000004"/>
    <row r="51704" x14ac:dyDescent="0.55000000000000004"/>
    <row r="51705" x14ac:dyDescent="0.55000000000000004"/>
    <row r="51706" x14ac:dyDescent="0.55000000000000004"/>
    <row r="51707" x14ac:dyDescent="0.55000000000000004"/>
    <row r="51708" x14ac:dyDescent="0.55000000000000004"/>
    <row r="51709" x14ac:dyDescent="0.55000000000000004"/>
    <row r="51710" x14ac:dyDescent="0.55000000000000004"/>
    <row r="51711" x14ac:dyDescent="0.55000000000000004"/>
    <row r="51712" x14ac:dyDescent="0.55000000000000004"/>
    <row r="51713" x14ac:dyDescent="0.55000000000000004"/>
    <row r="51714" x14ac:dyDescent="0.55000000000000004"/>
    <row r="51715" x14ac:dyDescent="0.55000000000000004"/>
    <row r="51716" x14ac:dyDescent="0.55000000000000004"/>
    <row r="51717" x14ac:dyDescent="0.55000000000000004"/>
    <row r="51718" x14ac:dyDescent="0.55000000000000004"/>
    <row r="51719" x14ac:dyDescent="0.55000000000000004"/>
    <row r="51720" x14ac:dyDescent="0.55000000000000004"/>
    <row r="51721" x14ac:dyDescent="0.55000000000000004"/>
    <row r="51722" x14ac:dyDescent="0.55000000000000004"/>
    <row r="51723" x14ac:dyDescent="0.55000000000000004"/>
    <row r="51724" x14ac:dyDescent="0.55000000000000004"/>
    <row r="51725" x14ac:dyDescent="0.55000000000000004"/>
    <row r="51726" x14ac:dyDescent="0.55000000000000004"/>
    <row r="51727" x14ac:dyDescent="0.55000000000000004"/>
    <row r="51728" x14ac:dyDescent="0.55000000000000004"/>
    <row r="51729" x14ac:dyDescent="0.55000000000000004"/>
    <row r="51730" x14ac:dyDescent="0.55000000000000004"/>
    <row r="51731" x14ac:dyDescent="0.55000000000000004"/>
    <row r="51732" x14ac:dyDescent="0.55000000000000004"/>
    <row r="51733" x14ac:dyDescent="0.55000000000000004"/>
    <row r="51734" x14ac:dyDescent="0.55000000000000004"/>
    <row r="51735" x14ac:dyDescent="0.55000000000000004"/>
    <row r="51736" x14ac:dyDescent="0.55000000000000004"/>
    <row r="51737" x14ac:dyDescent="0.55000000000000004"/>
    <row r="51738" x14ac:dyDescent="0.55000000000000004"/>
    <row r="51739" x14ac:dyDescent="0.55000000000000004"/>
    <row r="51740" x14ac:dyDescent="0.55000000000000004"/>
    <row r="51741" x14ac:dyDescent="0.55000000000000004"/>
    <row r="51742" x14ac:dyDescent="0.55000000000000004"/>
    <row r="51743" x14ac:dyDescent="0.55000000000000004"/>
    <row r="51744" x14ac:dyDescent="0.55000000000000004"/>
    <row r="51745" x14ac:dyDescent="0.55000000000000004"/>
    <row r="51746" x14ac:dyDescent="0.55000000000000004"/>
    <row r="51747" x14ac:dyDescent="0.55000000000000004"/>
    <row r="51748" x14ac:dyDescent="0.55000000000000004"/>
    <row r="51749" x14ac:dyDescent="0.55000000000000004"/>
    <row r="51750" x14ac:dyDescent="0.55000000000000004"/>
    <row r="51751" x14ac:dyDescent="0.55000000000000004"/>
    <row r="51752" x14ac:dyDescent="0.55000000000000004"/>
    <row r="51753" x14ac:dyDescent="0.55000000000000004"/>
    <row r="51754" x14ac:dyDescent="0.55000000000000004"/>
    <row r="51755" x14ac:dyDescent="0.55000000000000004"/>
    <row r="51756" x14ac:dyDescent="0.55000000000000004"/>
    <row r="51757" x14ac:dyDescent="0.55000000000000004"/>
    <row r="51758" x14ac:dyDescent="0.55000000000000004"/>
    <row r="51759" x14ac:dyDescent="0.55000000000000004"/>
    <row r="51760" x14ac:dyDescent="0.55000000000000004"/>
    <row r="51761" x14ac:dyDescent="0.55000000000000004"/>
    <row r="51762" x14ac:dyDescent="0.55000000000000004"/>
    <row r="51763" x14ac:dyDescent="0.55000000000000004"/>
    <row r="51764" x14ac:dyDescent="0.55000000000000004"/>
    <row r="51765" x14ac:dyDescent="0.55000000000000004"/>
    <row r="51766" x14ac:dyDescent="0.55000000000000004"/>
    <row r="51767" x14ac:dyDescent="0.55000000000000004"/>
    <row r="51768" x14ac:dyDescent="0.55000000000000004"/>
    <row r="51769" x14ac:dyDescent="0.55000000000000004"/>
    <row r="51770" x14ac:dyDescent="0.55000000000000004"/>
    <row r="51771" x14ac:dyDescent="0.55000000000000004"/>
    <row r="51772" x14ac:dyDescent="0.55000000000000004"/>
    <row r="51773" x14ac:dyDescent="0.55000000000000004"/>
    <row r="51774" x14ac:dyDescent="0.55000000000000004"/>
    <row r="51775" x14ac:dyDescent="0.55000000000000004"/>
    <row r="51776" x14ac:dyDescent="0.55000000000000004"/>
    <row r="51777" x14ac:dyDescent="0.55000000000000004"/>
    <row r="51778" x14ac:dyDescent="0.55000000000000004"/>
    <row r="51779" x14ac:dyDescent="0.55000000000000004"/>
    <row r="51780" x14ac:dyDescent="0.55000000000000004"/>
    <row r="51781" x14ac:dyDescent="0.55000000000000004"/>
    <row r="51782" x14ac:dyDescent="0.55000000000000004"/>
    <row r="51783" x14ac:dyDescent="0.55000000000000004"/>
    <row r="51784" x14ac:dyDescent="0.55000000000000004"/>
    <row r="51785" x14ac:dyDescent="0.55000000000000004"/>
    <row r="51786" x14ac:dyDescent="0.55000000000000004"/>
    <row r="51787" x14ac:dyDescent="0.55000000000000004"/>
    <row r="51788" x14ac:dyDescent="0.55000000000000004"/>
    <row r="51789" x14ac:dyDescent="0.55000000000000004"/>
    <row r="51790" x14ac:dyDescent="0.55000000000000004"/>
    <row r="51791" x14ac:dyDescent="0.55000000000000004"/>
    <row r="51792" x14ac:dyDescent="0.55000000000000004"/>
    <row r="51793" x14ac:dyDescent="0.55000000000000004"/>
    <row r="51794" x14ac:dyDescent="0.55000000000000004"/>
    <row r="51795" x14ac:dyDescent="0.55000000000000004"/>
    <row r="51796" x14ac:dyDescent="0.55000000000000004"/>
    <row r="51797" x14ac:dyDescent="0.55000000000000004"/>
    <row r="51798" x14ac:dyDescent="0.55000000000000004"/>
    <row r="51799" x14ac:dyDescent="0.55000000000000004"/>
    <row r="51800" x14ac:dyDescent="0.55000000000000004"/>
    <row r="51801" x14ac:dyDescent="0.55000000000000004"/>
    <row r="51802" x14ac:dyDescent="0.55000000000000004"/>
    <row r="51803" x14ac:dyDescent="0.55000000000000004"/>
    <row r="51804" x14ac:dyDescent="0.55000000000000004"/>
    <row r="51805" x14ac:dyDescent="0.55000000000000004"/>
    <row r="51806" x14ac:dyDescent="0.55000000000000004"/>
    <row r="51807" x14ac:dyDescent="0.55000000000000004"/>
    <row r="51808" x14ac:dyDescent="0.55000000000000004"/>
    <row r="51809" x14ac:dyDescent="0.55000000000000004"/>
    <row r="51810" x14ac:dyDescent="0.55000000000000004"/>
    <row r="51811" x14ac:dyDescent="0.55000000000000004"/>
    <row r="51812" x14ac:dyDescent="0.55000000000000004"/>
    <row r="51813" x14ac:dyDescent="0.55000000000000004"/>
    <row r="51814" x14ac:dyDescent="0.55000000000000004"/>
    <row r="51815" x14ac:dyDescent="0.55000000000000004"/>
    <row r="51816" x14ac:dyDescent="0.55000000000000004"/>
    <row r="51817" x14ac:dyDescent="0.55000000000000004"/>
    <row r="51818" x14ac:dyDescent="0.55000000000000004"/>
    <row r="51819" x14ac:dyDescent="0.55000000000000004"/>
    <row r="51820" x14ac:dyDescent="0.55000000000000004"/>
    <row r="51821" x14ac:dyDescent="0.55000000000000004"/>
    <row r="51822" x14ac:dyDescent="0.55000000000000004"/>
    <row r="51823" x14ac:dyDescent="0.55000000000000004"/>
    <row r="51824" x14ac:dyDescent="0.55000000000000004"/>
    <row r="51825" x14ac:dyDescent="0.55000000000000004"/>
    <row r="51826" x14ac:dyDescent="0.55000000000000004"/>
    <row r="51827" x14ac:dyDescent="0.55000000000000004"/>
    <row r="51828" x14ac:dyDescent="0.55000000000000004"/>
    <row r="51829" x14ac:dyDescent="0.55000000000000004"/>
    <row r="51830" x14ac:dyDescent="0.55000000000000004"/>
    <row r="51831" x14ac:dyDescent="0.55000000000000004"/>
    <row r="51832" x14ac:dyDescent="0.55000000000000004"/>
    <row r="51833" x14ac:dyDescent="0.55000000000000004"/>
    <row r="51834" x14ac:dyDescent="0.55000000000000004"/>
    <row r="51835" x14ac:dyDescent="0.55000000000000004"/>
    <row r="51836" x14ac:dyDescent="0.55000000000000004"/>
    <row r="51837" x14ac:dyDescent="0.55000000000000004"/>
    <row r="51838" x14ac:dyDescent="0.55000000000000004"/>
    <row r="51839" x14ac:dyDescent="0.55000000000000004"/>
    <row r="51840" x14ac:dyDescent="0.55000000000000004"/>
    <row r="51841" x14ac:dyDescent="0.55000000000000004"/>
    <row r="51842" x14ac:dyDescent="0.55000000000000004"/>
    <row r="51843" x14ac:dyDescent="0.55000000000000004"/>
    <row r="51844" x14ac:dyDescent="0.55000000000000004"/>
    <row r="51845" x14ac:dyDescent="0.55000000000000004"/>
    <row r="51846" x14ac:dyDescent="0.55000000000000004"/>
    <row r="51847" x14ac:dyDescent="0.55000000000000004"/>
    <row r="51848" x14ac:dyDescent="0.55000000000000004"/>
    <row r="51849" x14ac:dyDescent="0.55000000000000004"/>
    <row r="51850" x14ac:dyDescent="0.55000000000000004"/>
    <row r="51851" x14ac:dyDescent="0.55000000000000004"/>
    <row r="51852" x14ac:dyDescent="0.55000000000000004"/>
    <row r="51853" x14ac:dyDescent="0.55000000000000004"/>
    <row r="51854" x14ac:dyDescent="0.55000000000000004"/>
    <row r="51855" x14ac:dyDescent="0.55000000000000004"/>
    <row r="51856" x14ac:dyDescent="0.55000000000000004"/>
    <row r="51857" x14ac:dyDescent="0.55000000000000004"/>
    <row r="51858" x14ac:dyDescent="0.55000000000000004"/>
    <row r="51859" x14ac:dyDescent="0.55000000000000004"/>
    <row r="51860" x14ac:dyDescent="0.55000000000000004"/>
    <row r="51861" x14ac:dyDescent="0.55000000000000004"/>
    <row r="51862" x14ac:dyDescent="0.55000000000000004"/>
    <row r="51863" x14ac:dyDescent="0.55000000000000004"/>
    <row r="51864" x14ac:dyDescent="0.55000000000000004"/>
    <row r="51865" x14ac:dyDescent="0.55000000000000004"/>
    <row r="51866" x14ac:dyDescent="0.55000000000000004"/>
    <row r="51867" x14ac:dyDescent="0.55000000000000004"/>
    <row r="51868" x14ac:dyDescent="0.55000000000000004"/>
    <row r="51869" x14ac:dyDescent="0.55000000000000004"/>
    <row r="51870" x14ac:dyDescent="0.55000000000000004"/>
    <row r="51871" x14ac:dyDescent="0.55000000000000004"/>
    <row r="51872" x14ac:dyDescent="0.55000000000000004"/>
    <row r="51873" x14ac:dyDescent="0.55000000000000004"/>
    <row r="51874" x14ac:dyDescent="0.55000000000000004"/>
    <row r="51875" x14ac:dyDescent="0.55000000000000004"/>
    <row r="51876" x14ac:dyDescent="0.55000000000000004"/>
    <row r="51877" x14ac:dyDescent="0.55000000000000004"/>
    <row r="51878" x14ac:dyDescent="0.55000000000000004"/>
    <row r="51879" x14ac:dyDescent="0.55000000000000004"/>
    <row r="51880" x14ac:dyDescent="0.55000000000000004"/>
    <row r="51881" x14ac:dyDescent="0.55000000000000004"/>
    <row r="51882" x14ac:dyDescent="0.55000000000000004"/>
    <row r="51883" x14ac:dyDescent="0.55000000000000004"/>
    <row r="51884" x14ac:dyDescent="0.55000000000000004"/>
    <row r="51885" x14ac:dyDescent="0.55000000000000004"/>
    <row r="51886" x14ac:dyDescent="0.55000000000000004"/>
    <row r="51887" x14ac:dyDescent="0.55000000000000004"/>
    <row r="51888" x14ac:dyDescent="0.55000000000000004"/>
    <row r="51889" x14ac:dyDescent="0.55000000000000004"/>
    <row r="51890" x14ac:dyDescent="0.55000000000000004"/>
    <row r="51891" x14ac:dyDescent="0.55000000000000004"/>
    <row r="51892" x14ac:dyDescent="0.55000000000000004"/>
    <row r="51893" x14ac:dyDescent="0.55000000000000004"/>
    <row r="51894" x14ac:dyDescent="0.55000000000000004"/>
    <row r="51895" x14ac:dyDescent="0.55000000000000004"/>
    <row r="51896" x14ac:dyDescent="0.55000000000000004"/>
    <row r="51897" x14ac:dyDescent="0.55000000000000004"/>
    <row r="51898" x14ac:dyDescent="0.55000000000000004"/>
    <row r="51899" x14ac:dyDescent="0.55000000000000004"/>
    <row r="51900" x14ac:dyDescent="0.55000000000000004"/>
    <row r="51901" x14ac:dyDescent="0.55000000000000004"/>
    <row r="51902" x14ac:dyDescent="0.55000000000000004"/>
    <row r="51903" x14ac:dyDescent="0.55000000000000004"/>
    <row r="51904" x14ac:dyDescent="0.55000000000000004"/>
    <row r="51905" x14ac:dyDescent="0.55000000000000004"/>
    <row r="51906" x14ac:dyDescent="0.55000000000000004"/>
    <row r="51907" x14ac:dyDescent="0.55000000000000004"/>
    <row r="51908" x14ac:dyDescent="0.55000000000000004"/>
    <row r="51909" x14ac:dyDescent="0.55000000000000004"/>
    <row r="51910" x14ac:dyDescent="0.55000000000000004"/>
    <row r="51911" x14ac:dyDescent="0.55000000000000004"/>
    <row r="51912" x14ac:dyDescent="0.55000000000000004"/>
    <row r="51913" x14ac:dyDescent="0.55000000000000004"/>
    <row r="51914" x14ac:dyDescent="0.55000000000000004"/>
    <row r="51915" x14ac:dyDescent="0.55000000000000004"/>
    <row r="51916" x14ac:dyDescent="0.55000000000000004"/>
    <row r="51917" x14ac:dyDescent="0.55000000000000004"/>
    <row r="51918" x14ac:dyDescent="0.55000000000000004"/>
    <row r="51919" x14ac:dyDescent="0.55000000000000004"/>
    <row r="51920" x14ac:dyDescent="0.55000000000000004"/>
    <row r="51921" x14ac:dyDescent="0.55000000000000004"/>
    <row r="51922" x14ac:dyDescent="0.55000000000000004"/>
    <row r="51923" x14ac:dyDescent="0.55000000000000004"/>
    <row r="51924" x14ac:dyDescent="0.55000000000000004"/>
    <row r="51925" x14ac:dyDescent="0.55000000000000004"/>
    <row r="51926" x14ac:dyDescent="0.55000000000000004"/>
    <row r="51927" x14ac:dyDescent="0.55000000000000004"/>
    <row r="51928" x14ac:dyDescent="0.55000000000000004"/>
    <row r="51929" x14ac:dyDescent="0.55000000000000004"/>
    <row r="51930" x14ac:dyDescent="0.55000000000000004"/>
    <row r="51931" x14ac:dyDescent="0.55000000000000004"/>
    <row r="51932" x14ac:dyDescent="0.55000000000000004"/>
    <row r="51933" x14ac:dyDescent="0.55000000000000004"/>
    <row r="51934" x14ac:dyDescent="0.55000000000000004"/>
    <row r="51935" x14ac:dyDescent="0.55000000000000004"/>
    <row r="51936" x14ac:dyDescent="0.55000000000000004"/>
    <row r="51937" x14ac:dyDescent="0.55000000000000004"/>
    <row r="51938" x14ac:dyDescent="0.55000000000000004"/>
    <row r="51939" x14ac:dyDescent="0.55000000000000004"/>
    <row r="51940" x14ac:dyDescent="0.55000000000000004"/>
    <row r="51941" x14ac:dyDescent="0.55000000000000004"/>
    <row r="51942" x14ac:dyDescent="0.55000000000000004"/>
    <row r="51943" x14ac:dyDescent="0.55000000000000004"/>
    <row r="51944" x14ac:dyDescent="0.55000000000000004"/>
    <row r="51945" x14ac:dyDescent="0.55000000000000004"/>
    <row r="51946" x14ac:dyDescent="0.55000000000000004"/>
    <row r="51947" x14ac:dyDescent="0.55000000000000004"/>
    <row r="51948" x14ac:dyDescent="0.55000000000000004"/>
    <row r="51949" x14ac:dyDescent="0.55000000000000004"/>
    <row r="51950" x14ac:dyDescent="0.55000000000000004"/>
    <row r="51951" x14ac:dyDescent="0.55000000000000004"/>
    <row r="51952" x14ac:dyDescent="0.55000000000000004"/>
    <row r="51953" x14ac:dyDescent="0.55000000000000004"/>
    <row r="51954" x14ac:dyDescent="0.55000000000000004"/>
    <row r="51955" x14ac:dyDescent="0.55000000000000004"/>
    <row r="51956" x14ac:dyDescent="0.55000000000000004"/>
    <row r="51957" x14ac:dyDescent="0.55000000000000004"/>
    <row r="51958" x14ac:dyDescent="0.55000000000000004"/>
    <row r="51959" x14ac:dyDescent="0.55000000000000004"/>
    <row r="51960" x14ac:dyDescent="0.55000000000000004"/>
    <row r="51961" x14ac:dyDescent="0.55000000000000004"/>
    <row r="51962" x14ac:dyDescent="0.55000000000000004"/>
    <row r="51963" x14ac:dyDescent="0.55000000000000004"/>
    <row r="51964" x14ac:dyDescent="0.55000000000000004"/>
    <row r="51965" x14ac:dyDescent="0.55000000000000004"/>
    <row r="51966" x14ac:dyDescent="0.55000000000000004"/>
    <row r="51967" x14ac:dyDescent="0.55000000000000004"/>
    <row r="51968" x14ac:dyDescent="0.55000000000000004"/>
    <row r="51969" x14ac:dyDescent="0.55000000000000004"/>
    <row r="51970" x14ac:dyDescent="0.55000000000000004"/>
    <row r="51971" x14ac:dyDescent="0.55000000000000004"/>
    <row r="51972" x14ac:dyDescent="0.55000000000000004"/>
    <row r="51973" x14ac:dyDescent="0.55000000000000004"/>
    <row r="51974" x14ac:dyDescent="0.55000000000000004"/>
    <row r="51975" x14ac:dyDescent="0.55000000000000004"/>
    <row r="51976" x14ac:dyDescent="0.55000000000000004"/>
    <row r="51977" x14ac:dyDescent="0.55000000000000004"/>
    <row r="51978" x14ac:dyDescent="0.55000000000000004"/>
    <row r="51979" x14ac:dyDescent="0.55000000000000004"/>
    <row r="51980" x14ac:dyDescent="0.55000000000000004"/>
    <row r="51981" x14ac:dyDescent="0.55000000000000004"/>
    <row r="51982" x14ac:dyDescent="0.55000000000000004"/>
    <row r="51983" x14ac:dyDescent="0.55000000000000004"/>
    <row r="51984" x14ac:dyDescent="0.55000000000000004"/>
    <row r="51985" x14ac:dyDescent="0.55000000000000004"/>
    <row r="51986" x14ac:dyDescent="0.55000000000000004"/>
    <row r="51987" x14ac:dyDescent="0.55000000000000004"/>
    <row r="51988" x14ac:dyDescent="0.55000000000000004"/>
    <row r="51989" x14ac:dyDescent="0.55000000000000004"/>
    <row r="51990" x14ac:dyDescent="0.55000000000000004"/>
    <row r="51991" x14ac:dyDescent="0.55000000000000004"/>
    <row r="51992" x14ac:dyDescent="0.55000000000000004"/>
    <row r="51993" x14ac:dyDescent="0.55000000000000004"/>
    <row r="51994" x14ac:dyDescent="0.55000000000000004"/>
    <row r="51995" x14ac:dyDescent="0.55000000000000004"/>
    <row r="51996" x14ac:dyDescent="0.55000000000000004"/>
    <row r="51997" x14ac:dyDescent="0.55000000000000004"/>
    <row r="51998" x14ac:dyDescent="0.55000000000000004"/>
    <row r="51999" x14ac:dyDescent="0.55000000000000004"/>
    <row r="52000" x14ac:dyDescent="0.55000000000000004"/>
    <row r="52001" x14ac:dyDescent="0.55000000000000004"/>
    <row r="52002" x14ac:dyDescent="0.55000000000000004"/>
    <row r="52003" x14ac:dyDescent="0.55000000000000004"/>
    <row r="52004" x14ac:dyDescent="0.55000000000000004"/>
    <row r="52005" x14ac:dyDescent="0.55000000000000004"/>
    <row r="52006" x14ac:dyDescent="0.55000000000000004"/>
    <row r="52007" x14ac:dyDescent="0.55000000000000004"/>
    <row r="52008" x14ac:dyDescent="0.55000000000000004"/>
    <row r="52009" x14ac:dyDescent="0.55000000000000004"/>
    <row r="52010" x14ac:dyDescent="0.55000000000000004"/>
    <row r="52011" x14ac:dyDescent="0.55000000000000004"/>
    <row r="52012" x14ac:dyDescent="0.55000000000000004"/>
    <row r="52013" x14ac:dyDescent="0.55000000000000004"/>
    <row r="52014" x14ac:dyDescent="0.55000000000000004"/>
    <row r="52015" x14ac:dyDescent="0.55000000000000004"/>
    <row r="52016" x14ac:dyDescent="0.55000000000000004"/>
    <row r="52017" x14ac:dyDescent="0.55000000000000004"/>
    <row r="52018" x14ac:dyDescent="0.55000000000000004"/>
    <row r="52019" x14ac:dyDescent="0.55000000000000004"/>
    <row r="52020" x14ac:dyDescent="0.55000000000000004"/>
    <row r="52021" x14ac:dyDescent="0.55000000000000004"/>
    <row r="52022" x14ac:dyDescent="0.55000000000000004"/>
    <row r="52023" x14ac:dyDescent="0.55000000000000004"/>
    <row r="52024" x14ac:dyDescent="0.55000000000000004"/>
    <row r="52025" x14ac:dyDescent="0.55000000000000004"/>
    <row r="52026" x14ac:dyDescent="0.55000000000000004"/>
    <row r="52027" x14ac:dyDescent="0.55000000000000004"/>
    <row r="52028" x14ac:dyDescent="0.55000000000000004"/>
    <row r="52029" x14ac:dyDescent="0.55000000000000004"/>
    <row r="52030" x14ac:dyDescent="0.55000000000000004"/>
    <row r="52031" x14ac:dyDescent="0.55000000000000004"/>
    <row r="52032" x14ac:dyDescent="0.55000000000000004"/>
    <row r="52033" x14ac:dyDescent="0.55000000000000004"/>
    <row r="52034" x14ac:dyDescent="0.55000000000000004"/>
    <row r="52035" x14ac:dyDescent="0.55000000000000004"/>
    <row r="52036" x14ac:dyDescent="0.55000000000000004"/>
    <row r="52037" x14ac:dyDescent="0.55000000000000004"/>
    <row r="52038" x14ac:dyDescent="0.55000000000000004"/>
    <row r="52039" x14ac:dyDescent="0.55000000000000004"/>
    <row r="52040" x14ac:dyDescent="0.55000000000000004"/>
    <row r="52041" x14ac:dyDescent="0.55000000000000004"/>
    <row r="52042" x14ac:dyDescent="0.55000000000000004"/>
    <row r="52043" x14ac:dyDescent="0.55000000000000004"/>
    <row r="52044" x14ac:dyDescent="0.55000000000000004"/>
    <row r="52045" x14ac:dyDescent="0.55000000000000004"/>
    <row r="52046" x14ac:dyDescent="0.55000000000000004"/>
    <row r="52047" x14ac:dyDescent="0.55000000000000004"/>
    <row r="52048" x14ac:dyDescent="0.55000000000000004"/>
    <row r="52049" x14ac:dyDescent="0.55000000000000004"/>
    <row r="52050" x14ac:dyDescent="0.55000000000000004"/>
    <row r="52051" x14ac:dyDescent="0.55000000000000004"/>
    <row r="52052" x14ac:dyDescent="0.55000000000000004"/>
    <row r="52053" x14ac:dyDescent="0.55000000000000004"/>
    <row r="52054" x14ac:dyDescent="0.55000000000000004"/>
    <row r="52055" x14ac:dyDescent="0.55000000000000004"/>
    <row r="52056" x14ac:dyDescent="0.55000000000000004"/>
    <row r="52057" x14ac:dyDescent="0.55000000000000004"/>
    <row r="52058" x14ac:dyDescent="0.55000000000000004"/>
    <row r="52059" x14ac:dyDescent="0.55000000000000004"/>
    <row r="52060" x14ac:dyDescent="0.55000000000000004"/>
    <row r="52061" x14ac:dyDescent="0.55000000000000004"/>
    <row r="52062" x14ac:dyDescent="0.55000000000000004"/>
    <row r="52063" x14ac:dyDescent="0.55000000000000004"/>
    <row r="52064" x14ac:dyDescent="0.55000000000000004"/>
    <row r="52065" x14ac:dyDescent="0.55000000000000004"/>
    <row r="52066" x14ac:dyDescent="0.55000000000000004"/>
    <row r="52067" x14ac:dyDescent="0.55000000000000004"/>
    <row r="52068" x14ac:dyDescent="0.55000000000000004"/>
    <row r="52069" x14ac:dyDescent="0.55000000000000004"/>
    <row r="52070" x14ac:dyDescent="0.55000000000000004"/>
    <row r="52071" x14ac:dyDescent="0.55000000000000004"/>
    <row r="52072" x14ac:dyDescent="0.55000000000000004"/>
    <row r="52073" x14ac:dyDescent="0.55000000000000004"/>
    <row r="52074" x14ac:dyDescent="0.55000000000000004"/>
    <row r="52075" x14ac:dyDescent="0.55000000000000004"/>
    <row r="52076" x14ac:dyDescent="0.55000000000000004"/>
    <row r="52077" x14ac:dyDescent="0.55000000000000004"/>
    <row r="52078" x14ac:dyDescent="0.55000000000000004"/>
    <row r="52079" x14ac:dyDescent="0.55000000000000004"/>
    <row r="52080" x14ac:dyDescent="0.55000000000000004"/>
    <row r="52081" x14ac:dyDescent="0.55000000000000004"/>
    <row r="52082" x14ac:dyDescent="0.55000000000000004"/>
    <row r="52083" x14ac:dyDescent="0.55000000000000004"/>
    <row r="52084" x14ac:dyDescent="0.55000000000000004"/>
    <row r="52085" x14ac:dyDescent="0.55000000000000004"/>
    <row r="52086" x14ac:dyDescent="0.55000000000000004"/>
    <row r="52087" x14ac:dyDescent="0.55000000000000004"/>
    <row r="52088" x14ac:dyDescent="0.55000000000000004"/>
    <row r="52089" x14ac:dyDescent="0.55000000000000004"/>
    <row r="52090" x14ac:dyDescent="0.55000000000000004"/>
    <row r="52091" x14ac:dyDescent="0.55000000000000004"/>
    <row r="52092" x14ac:dyDescent="0.55000000000000004"/>
    <row r="52093" x14ac:dyDescent="0.55000000000000004"/>
    <row r="52094" x14ac:dyDescent="0.55000000000000004"/>
    <row r="52095" x14ac:dyDescent="0.55000000000000004"/>
    <row r="52096" x14ac:dyDescent="0.55000000000000004"/>
    <row r="52097" x14ac:dyDescent="0.55000000000000004"/>
    <row r="52098" x14ac:dyDescent="0.55000000000000004"/>
    <row r="52099" x14ac:dyDescent="0.55000000000000004"/>
    <row r="52100" x14ac:dyDescent="0.55000000000000004"/>
    <row r="52101" x14ac:dyDescent="0.55000000000000004"/>
    <row r="52102" x14ac:dyDescent="0.55000000000000004"/>
    <row r="52103" x14ac:dyDescent="0.55000000000000004"/>
    <row r="52104" x14ac:dyDescent="0.55000000000000004"/>
    <row r="52105" x14ac:dyDescent="0.55000000000000004"/>
    <row r="52106" x14ac:dyDescent="0.55000000000000004"/>
    <row r="52107" x14ac:dyDescent="0.55000000000000004"/>
    <row r="52108" x14ac:dyDescent="0.55000000000000004"/>
    <row r="52109" x14ac:dyDescent="0.55000000000000004"/>
    <row r="52110" x14ac:dyDescent="0.55000000000000004"/>
    <row r="52111" x14ac:dyDescent="0.55000000000000004"/>
    <row r="52112" x14ac:dyDescent="0.55000000000000004"/>
    <row r="52113" x14ac:dyDescent="0.55000000000000004"/>
    <row r="52114" x14ac:dyDescent="0.55000000000000004"/>
    <row r="52115" x14ac:dyDescent="0.55000000000000004"/>
    <row r="52116" x14ac:dyDescent="0.55000000000000004"/>
    <row r="52117" x14ac:dyDescent="0.55000000000000004"/>
    <row r="52118" x14ac:dyDescent="0.55000000000000004"/>
    <row r="52119" x14ac:dyDescent="0.55000000000000004"/>
    <row r="52120" x14ac:dyDescent="0.55000000000000004"/>
    <row r="52121" x14ac:dyDescent="0.55000000000000004"/>
    <row r="52122" x14ac:dyDescent="0.55000000000000004"/>
    <row r="52123" x14ac:dyDescent="0.55000000000000004"/>
    <row r="52124" x14ac:dyDescent="0.55000000000000004"/>
    <row r="52125" x14ac:dyDescent="0.55000000000000004"/>
    <row r="52126" x14ac:dyDescent="0.55000000000000004"/>
    <row r="52127" x14ac:dyDescent="0.55000000000000004"/>
    <row r="52128" x14ac:dyDescent="0.55000000000000004"/>
    <row r="52129" x14ac:dyDescent="0.55000000000000004"/>
    <row r="52130" x14ac:dyDescent="0.55000000000000004"/>
    <row r="52131" x14ac:dyDescent="0.55000000000000004"/>
    <row r="52132" x14ac:dyDescent="0.55000000000000004"/>
    <row r="52133" x14ac:dyDescent="0.55000000000000004"/>
    <row r="52134" x14ac:dyDescent="0.55000000000000004"/>
    <row r="52135" x14ac:dyDescent="0.55000000000000004"/>
    <row r="52136" x14ac:dyDescent="0.55000000000000004"/>
    <row r="52137" x14ac:dyDescent="0.55000000000000004"/>
    <row r="52138" x14ac:dyDescent="0.55000000000000004"/>
    <row r="52139" x14ac:dyDescent="0.55000000000000004"/>
    <row r="52140" x14ac:dyDescent="0.55000000000000004"/>
    <row r="52141" x14ac:dyDescent="0.55000000000000004"/>
    <row r="52142" x14ac:dyDescent="0.55000000000000004"/>
    <row r="52143" x14ac:dyDescent="0.55000000000000004"/>
    <row r="52144" x14ac:dyDescent="0.55000000000000004"/>
    <row r="52145" x14ac:dyDescent="0.55000000000000004"/>
    <row r="52146" x14ac:dyDescent="0.55000000000000004"/>
    <row r="52147" x14ac:dyDescent="0.55000000000000004"/>
    <row r="52148" x14ac:dyDescent="0.55000000000000004"/>
    <row r="52149" x14ac:dyDescent="0.55000000000000004"/>
    <row r="52150" x14ac:dyDescent="0.55000000000000004"/>
    <row r="52151" x14ac:dyDescent="0.55000000000000004"/>
    <row r="52152" x14ac:dyDescent="0.55000000000000004"/>
    <row r="52153" x14ac:dyDescent="0.55000000000000004"/>
    <row r="52154" x14ac:dyDescent="0.55000000000000004"/>
    <row r="52155" x14ac:dyDescent="0.55000000000000004"/>
    <row r="52156" x14ac:dyDescent="0.55000000000000004"/>
    <row r="52157" x14ac:dyDescent="0.55000000000000004"/>
    <row r="52158" x14ac:dyDescent="0.55000000000000004"/>
    <row r="52159" x14ac:dyDescent="0.55000000000000004"/>
    <row r="52160" x14ac:dyDescent="0.55000000000000004"/>
    <row r="52161" x14ac:dyDescent="0.55000000000000004"/>
    <row r="52162" x14ac:dyDescent="0.55000000000000004"/>
    <row r="52163" x14ac:dyDescent="0.55000000000000004"/>
    <row r="52164" x14ac:dyDescent="0.55000000000000004"/>
    <row r="52165" x14ac:dyDescent="0.55000000000000004"/>
    <row r="52166" x14ac:dyDescent="0.55000000000000004"/>
    <row r="52167" x14ac:dyDescent="0.55000000000000004"/>
    <row r="52168" x14ac:dyDescent="0.55000000000000004"/>
    <row r="52169" x14ac:dyDescent="0.55000000000000004"/>
    <row r="52170" x14ac:dyDescent="0.55000000000000004"/>
    <row r="52171" x14ac:dyDescent="0.55000000000000004"/>
    <row r="52172" x14ac:dyDescent="0.55000000000000004"/>
    <row r="52173" x14ac:dyDescent="0.55000000000000004"/>
    <row r="52174" x14ac:dyDescent="0.55000000000000004"/>
    <row r="52175" x14ac:dyDescent="0.55000000000000004"/>
    <row r="52176" x14ac:dyDescent="0.55000000000000004"/>
    <row r="52177" x14ac:dyDescent="0.55000000000000004"/>
    <row r="52178" x14ac:dyDescent="0.55000000000000004"/>
    <row r="52179" x14ac:dyDescent="0.55000000000000004"/>
    <row r="52180" x14ac:dyDescent="0.55000000000000004"/>
    <row r="52181" x14ac:dyDescent="0.55000000000000004"/>
    <row r="52182" x14ac:dyDescent="0.55000000000000004"/>
    <row r="52183" x14ac:dyDescent="0.55000000000000004"/>
    <row r="52184" x14ac:dyDescent="0.55000000000000004"/>
    <row r="52185" x14ac:dyDescent="0.55000000000000004"/>
    <row r="52186" x14ac:dyDescent="0.55000000000000004"/>
    <row r="52187" x14ac:dyDescent="0.55000000000000004"/>
    <row r="52188" x14ac:dyDescent="0.55000000000000004"/>
    <row r="52189" x14ac:dyDescent="0.55000000000000004"/>
    <row r="52190" x14ac:dyDescent="0.55000000000000004"/>
    <row r="52191" x14ac:dyDescent="0.55000000000000004"/>
    <row r="52192" x14ac:dyDescent="0.55000000000000004"/>
    <row r="52193" x14ac:dyDescent="0.55000000000000004"/>
    <row r="52194" x14ac:dyDescent="0.55000000000000004"/>
    <row r="52195" x14ac:dyDescent="0.55000000000000004"/>
    <row r="52196" x14ac:dyDescent="0.55000000000000004"/>
    <row r="52197" x14ac:dyDescent="0.55000000000000004"/>
    <row r="52198" x14ac:dyDescent="0.55000000000000004"/>
    <row r="52199" x14ac:dyDescent="0.55000000000000004"/>
    <row r="52200" x14ac:dyDescent="0.55000000000000004"/>
    <row r="52201" x14ac:dyDescent="0.55000000000000004"/>
    <row r="52202" x14ac:dyDescent="0.55000000000000004"/>
    <row r="52203" x14ac:dyDescent="0.55000000000000004"/>
    <row r="52204" x14ac:dyDescent="0.55000000000000004"/>
    <row r="52205" x14ac:dyDescent="0.55000000000000004"/>
    <row r="52206" x14ac:dyDescent="0.55000000000000004"/>
    <row r="52207" x14ac:dyDescent="0.55000000000000004"/>
    <row r="52208" x14ac:dyDescent="0.55000000000000004"/>
    <row r="52209" x14ac:dyDescent="0.55000000000000004"/>
    <row r="52210" x14ac:dyDescent="0.55000000000000004"/>
    <row r="52211" x14ac:dyDescent="0.55000000000000004"/>
    <row r="52212" x14ac:dyDescent="0.55000000000000004"/>
    <row r="52213" x14ac:dyDescent="0.55000000000000004"/>
    <row r="52214" x14ac:dyDescent="0.55000000000000004"/>
    <row r="52215" x14ac:dyDescent="0.55000000000000004"/>
    <row r="52216" x14ac:dyDescent="0.55000000000000004"/>
    <row r="52217" x14ac:dyDescent="0.55000000000000004"/>
    <row r="52218" x14ac:dyDescent="0.55000000000000004"/>
    <row r="52219" x14ac:dyDescent="0.55000000000000004"/>
    <row r="52220" x14ac:dyDescent="0.55000000000000004"/>
    <row r="52221" x14ac:dyDescent="0.55000000000000004"/>
    <row r="52222" x14ac:dyDescent="0.55000000000000004"/>
    <row r="52223" x14ac:dyDescent="0.55000000000000004"/>
    <row r="52224" x14ac:dyDescent="0.55000000000000004"/>
    <row r="52225" x14ac:dyDescent="0.55000000000000004"/>
    <row r="52226" x14ac:dyDescent="0.55000000000000004"/>
    <row r="52227" x14ac:dyDescent="0.55000000000000004"/>
    <row r="52228" x14ac:dyDescent="0.55000000000000004"/>
    <row r="52229" x14ac:dyDescent="0.55000000000000004"/>
    <row r="52230" x14ac:dyDescent="0.55000000000000004"/>
    <row r="52231" x14ac:dyDescent="0.55000000000000004"/>
    <row r="52232" x14ac:dyDescent="0.55000000000000004"/>
    <row r="52233" x14ac:dyDescent="0.55000000000000004"/>
    <row r="52234" x14ac:dyDescent="0.55000000000000004"/>
    <row r="52235" x14ac:dyDescent="0.55000000000000004"/>
    <row r="52236" x14ac:dyDescent="0.55000000000000004"/>
    <row r="52237" x14ac:dyDescent="0.55000000000000004"/>
    <row r="52238" x14ac:dyDescent="0.55000000000000004"/>
    <row r="52239" x14ac:dyDescent="0.55000000000000004"/>
    <row r="52240" x14ac:dyDescent="0.55000000000000004"/>
    <row r="52241" x14ac:dyDescent="0.55000000000000004"/>
    <row r="52242" x14ac:dyDescent="0.55000000000000004"/>
    <row r="52243" x14ac:dyDescent="0.55000000000000004"/>
    <row r="52244" x14ac:dyDescent="0.55000000000000004"/>
    <row r="52245" x14ac:dyDescent="0.55000000000000004"/>
    <row r="52246" x14ac:dyDescent="0.55000000000000004"/>
    <row r="52247" x14ac:dyDescent="0.55000000000000004"/>
    <row r="52248" x14ac:dyDescent="0.55000000000000004"/>
    <row r="52249" x14ac:dyDescent="0.55000000000000004"/>
    <row r="52250" x14ac:dyDescent="0.55000000000000004"/>
    <row r="52251" x14ac:dyDescent="0.55000000000000004"/>
    <row r="52252" x14ac:dyDescent="0.55000000000000004"/>
    <row r="52253" x14ac:dyDescent="0.55000000000000004"/>
    <row r="52254" x14ac:dyDescent="0.55000000000000004"/>
    <row r="52255" x14ac:dyDescent="0.55000000000000004"/>
    <row r="52256" x14ac:dyDescent="0.55000000000000004"/>
    <row r="52257" x14ac:dyDescent="0.55000000000000004"/>
    <row r="52258" x14ac:dyDescent="0.55000000000000004"/>
    <row r="52259" x14ac:dyDescent="0.55000000000000004"/>
    <row r="52260" x14ac:dyDescent="0.55000000000000004"/>
    <row r="52261" x14ac:dyDescent="0.55000000000000004"/>
    <row r="52262" x14ac:dyDescent="0.55000000000000004"/>
    <row r="52263" x14ac:dyDescent="0.55000000000000004"/>
    <row r="52264" x14ac:dyDescent="0.55000000000000004"/>
    <row r="52265" x14ac:dyDescent="0.55000000000000004"/>
    <row r="52266" x14ac:dyDescent="0.55000000000000004"/>
    <row r="52267" x14ac:dyDescent="0.55000000000000004"/>
    <row r="52268" x14ac:dyDescent="0.55000000000000004"/>
    <row r="52269" x14ac:dyDescent="0.55000000000000004"/>
    <row r="52270" x14ac:dyDescent="0.55000000000000004"/>
    <row r="52271" x14ac:dyDescent="0.55000000000000004"/>
    <row r="52272" x14ac:dyDescent="0.55000000000000004"/>
    <row r="52273" x14ac:dyDescent="0.55000000000000004"/>
    <row r="52274" x14ac:dyDescent="0.55000000000000004"/>
    <row r="52275" x14ac:dyDescent="0.55000000000000004"/>
    <row r="52276" x14ac:dyDescent="0.55000000000000004"/>
    <row r="52277" x14ac:dyDescent="0.55000000000000004"/>
    <row r="52278" x14ac:dyDescent="0.55000000000000004"/>
    <row r="52279" x14ac:dyDescent="0.55000000000000004"/>
    <row r="52280" x14ac:dyDescent="0.55000000000000004"/>
    <row r="52281" x14ac:dyDescent="0.55000000000000004"/>
    <row r="52282" x14ac:dyDescent="0.55000000000000004"/>
    <row r="52283" x14ac:dyDescent="0.55000000000000004"/>
    <row r="52284" x14ac:dyDescent="0.55000000000000004"/>
    <row r="52285" x14ac:dyDescent="0.55000000000000004"/>
    <row r="52286" x14ac:dyDescent="0.55000000000000004"/>
    <row r="52287" x14ac:dyDescent="0.55000000000000004"/>
    <row r="52288" x14ac:dyDescent="0.55000000000000004"/>
    <row r="52289" x14ac:dyDescent="0.55000000000000004"/>
    <row r="52290" x14ac:dyDescent="0.55000000000000004"/>
    <row r="52291" x14ac:dyDescent="0.55000000000000004"/>
    <row r="52292" x14ac:dyDescent="0.55000000000000004"/>
    <row r="52293" x14ac:dyDescent="0.55000000000000004"/>
    <row r="52294" x14ac:dyDescent="0.55000000000000004"/>
    <row r="52295" x14ac:dyDescent="0.55000000000000004"/>
    <row r="52296" x14ac:dyDescent="0.55000000000000004"/>
    <row r="52297" x14ac:dyDescent="0.55000000000000004"/>
    <row r="52298" x14ac:dyDescent="0.55000000000000004"/>
    <row r="52299" x14ac:dyDescent="0.55000000000000004"/>
    <row r="52300" x14ac:dyDescent="0.55000000000000004"/>
    <row r="52301" x14ac:dyDescent="0.55000000000000004"/>
    <row r="52302" x14ac:dyDescent="0.55000000000000004"/>
    <row r="52303" x14ac:dyDescent="0.55000000000000004"/>
    <row r="52304" x14ac:dyDescent="0.55000000000000004"/>
    <row r="52305" x14ac:dyDescent="0.55000000000000004"/>
    <row r="52306" x14ac:dyDescent="0.55000000000000004"/>
    <row r="52307" x14ac:dyDescent="0.55000000000000004"/>
    <row r="52308" x14ac:dyDescent="0.55000000000000004"/>
    <row r="52309" x14ac:dyDescent="0.55000000000000004"/>
    <row r="52310" x14ac:dyDescent="0.55000000000000004"/>
    <row r="52311" x14ac:dyDescent="0.55000000000000004"/>
    <row r="52312" x14ac:dyDescent="0.55000000000000004"/>
    <row r="52313" x14ac:dyDescent="0.55000000000000004"/>
    <row r="52314" x14ac:dyDescent="0.55000000000000004"/>
    <row r="52315" x14ac:dyDescent="0.55000000000000004"/>
    <row r="52316" x14ac:dyDescent="0.55000000000000004"/>
    <row r="52317" x14ac:dyDescent="0.55000000000000004"/>
    <row r="52318" x14ac:dyDescent="0.55000000000000004"/>
    <row r="52319" x14ac:dyDescent="0.55000000000000004"/>
    <row r="52320" x14ac:dyDescent="0.55000000000000004"/>
    <row r="52321" x14ac:dyDescent="0.55000000000000004"/>
    <row r="52322" x14ac:dyDescent="0.55000000000000004"/>
    <row r="52323" x14ac:dyDescent="0.55000000000000004"/>
    <row r="52324" x14ac:dyDescent="0.55000000000000004"/>
    <row r="52325" x14ac:dyDescent="0.55000000000000004"/>
    <row r="52326" x14ac:dyDescent="0.55000000000000004"/>
    <row r="52327" x14ac:dyDescent="0.55000000000000004"/>
    <row r="52328" x14ac:dyDescent="0.55000000000000004"/>
    <row r="52329" x14ac:dyDescent="0.55000000000000004"/>
    <row r="52330" x14ac:dyDescent="0.55000000000000004"/>
    <row r="52331" x14ac:dyDescent="0.55000000000000004"/>
    <row r="52332" x14ac:dyDescent="0.55000000000000004"/>
    <row r="52333" x14ac:dyDescent="0.55000000000000004"/>
    <row r="52334" x14ac:dyDescent="0.55000000000000004"/>
    <row r="52335" x14ac:dyDescent="0.55000000000000004"/>
    <row r="52336" x14ac:dyDescent="0.55000000000000004"/>
    <row r="52337" x14ac:dyDescent="0.55000000000000004"/>
    <row r="52338" x14ac:dyDescent="0.55000000000000004"/>
    <row r="52339" x14ac:dyDescent="0.55000000000000004"/>
    <row r="52340" x14ac:dyDescent="0.55000000000000004"/>
    <row r="52341" x14ac:dyDescent="0.55000000000000004"/>
    <row r="52342" x14ac:dyDescent="0.55000000000000004"/>
    <row r="52343" x14ac:dyDescent="0.55000000000000004"/>
    <row r="52344" x14ac:dyDescent="0.55000000000000004"/>
    <row r="52345" x14ac:dyDescent="0.55000000000000004"/>
    <row r="52346" x14ac:dyDescent="0.55000000000000004"/>
    <row r="52347" x14ac:dyDescent="0.55000000000000004"/>
    <row r="52348" x14ac:dyDescent="0.55000000000000004"/>
    <row r="52349" x14ac:dyDescent="0.55000000000000004"/>
    <row r="52350" x14ac:dyDescent="0.55000000000000004"/>
    <row r="52351" x14ac:dyDescent="0.55000000000000004"/>
    <row r="52352" x14ac:dyDescent="0.55000000000000004"/>
    <row r="52353" x14ac:dyDescent="0.55000000000000004"/>
    <row r="52354" x14ac:dyDescent="0.55000000000000004"/>
    <row r="52355" x14ac:dyDescent="0.55000000000000004"/>
    <row r="52356" x14ac:dyDescent="0.55000000000000004"/>
    <row r="52357" x14ac:dyDescent="0.55000000000000004"/>
    <row r="52358" x14ac:dyDescent="0.55000000000000004"/>
    <row r="52359" x14ac:dyDescent="0.55000000000000004"/>
    <row r="52360" x14ac:dyDescent="0.55000000000000004"/>
    <row r="52361" x14ac:dyDescent="0.55000000000000004"/>
    <row r="52362" x14ac:dyDescent="0.55000000000000004"/>
    <row r="52363" x14ac:dyDescent="0.55000000000000004"/>
    <row r="52364" x14ac:dyDescent="0.55000000000000004"/>
    <row r="52365" x14ac:dyDescent="0.55000000000000004"/>
    <row r="52366" x14ac:dyDescent="0.55000000000000004"/>
    <row r="52367" x14ac:dyDescent="0.55000000000000004"/>
    <row r="52368" x14ac:dyDescent="0.55000000000000004"/>
    <row r="52369" x14ac:dyDescent="0.55000000000000004"/>
    <row r="52370" x14ac:dyDescent="0.55000000000000004"/>
    <row r="52371" x14ac:dyDescent="0.55000000000000004"/>
    <row r="52372" x14ac:dyDescent="0.55000000000000004"/>
    <row r="52373" x14ac:dyDescent="0.55000000000000004"/>
    <row r="52374" x14ac:dyDescent="0.55000000000000004"/>
    <row r="52375" x14ac:dyDescent="0.55000000000000004"/>
    <row r="52376" x14ac:dyDescent="0.55000000000000004"/>
    <row r="52377" x14ac:dyDescent="0.55000000000000004"/>
    <row r="52378" x14ac:dyDescent="0.55000000000000004"/>
    <row r="52379" x14ac:dyDescent="0.55000000000000004"/>
    <row r="52380" x14ac:dyDescent="0.55000000000000004"/>
    <row r="52381" x14ac:dyDescent="0.55000000000000004"/>
    <row r="52382" x14ac:dyDescent="0.55000000000000004"/>
    <row r="52383" x14ac:dyDescent="0.55000000000000004"/>
    <row r="52384" x14ac:dyDescent="0.55000000000000004"/>
    <row r="52385" x14ac:dyDescent="0.55000000000000004"/>
    <row r="52386" x14ac:dyDescent="0.55000000000000004"/>
    <row r="52387" x14ac:dyDescent="0.55000000000000004"/>
    <row r="52388" x14ac:dyDescent="0.55000000000000004"/>
    <row r="52389" x14ac:dyDescent="0.55000000000000004"/>
    <row r="52390" x14ac:dyDescent="0.55000000000000004"/>
    <row r="52391" x14ac:dyDescent="0.55000000000000004"/>
    <row r="52392" x14ac:dyDescent="0.55000000000000004"/>
    <row r="52393" x14ac:dyDescent="0.55000000000000004"/>
    <row r="52394" x14ac:dyDescent="0.55000000000000004"/>
    <row r="52395" x14ac:dyDescent="0.55000000000000004"/>
    <row r="52396" x14ac:dyDescent="0.55000000000000004"/>
    <row r="52397" x14ac:dyDescent="0.55000000000000004"/>
    <row r="52398" x14ac:dyDescent="0.55000000000000004"/>
    <row r="52399" x14ac:dyDescent="0.55000000000000004"/>
    <row r="52400" x14ac:dyDescent="0.55000000000000004"/>
    <row r="52401" x14ac:dyDescent="0.55000000000000004"/>
    <row r="52402" x14ac:dyDescent="0.55000000000000004"/>
    <row r="52403" x14ac:dyDescent="0.55000000000000004"/>
    <row r="52404" x14ac:dyDescent="0.55000000000000004"/>
    <row r="52405" x14ac:dyDescent="0.55000000000000004"/>
    <row r="52406" x14ac:dyDescent="0.55000000000000004"/>
    <row r="52407" x14ac:dyDescent="0.55000000000000004"/>
    <row r="52408" x14ac:dyDescent="0.55000000000000004"/>
    <row r="52409" x14ac:dyDescent="0.55000000000000004"/>
    <row r="52410" x14ac:dyDescent="0.55000000000000004"/>
    <row r="52411" x14ac:dyDescent="0.55000000000000004"/>
    <row r="52412" x14ac:dyDescent="0.55000000000000004"/>
    <row r="52413" x14ac:dyDescent="0.55000000000000004"/>
    <row r="52414" x14ac:dyDescent="0.55000000000000004"/>
    <row r="52415" x14ac:dyDescent="0.55000000000000004"/>
    <row r="52416" x14ac:dyDescent="0.55000000000000004"/>
    <row r="52417" x14ac:dyDescent="0.55000000000000004"/>
    <row r="52418" x14ac:dyDescent="0.55000000000000004"/>
    <row r="52419" x14ac:dyDescent="0.55000000000000004"/>
    <row r="52420" x14ac:dyDescent="0.55000000000000004"/>
    <row r="52421" x14ac:dyDescent="0.55000000000000004"/>
    <row r="52422" x14ac:dyDescent="0.55000000000000004"/>
    <row r="52423" x14ac:dyDescent="0.55000000000000004"/>
    <row r="52424" x14ac:dyDescent="0.55000000000000004"/>
    <row r="52425" x14ac:dyDescent="0.55000000000000004"/>
    <row r="52426" x14ac:dyDescent="0.55000000000000004"/>
    <row r="52427" x14ac:dyDescent="0.55000000000000004"/>
    <row r="52428" x14ac:dyDescent="0.55000000000000004"/>
    <row r="52429" x14ac:dyDescent="0.55000000000000004"/>
    <row r="52430" x14ac:dyDescent="0.55000000000000004"/>
    <row r="52431" x14ac:dyDescent="0.55000000000000004"/>
    <row r="52432" x14ac:dyDescent="0.55000000000000004"/>
    <row r="52433" x14ac:dyDescent="0.55000000000000004"/>
    <row r="52434" x14ac:dyDescent="0.55000000000000004"/>
    <row r="52435" x14ac:dyDescent="0.55000000000000004"/>
    <row r="52436" x14ac:dyDescent="0.55000000000000004"/>
    <row r="52437" x14ac:dyDescent="0.55000000000000004"/>
    <row r="52438" x14ac:dyDescent="0.55000000000000004"/>
    <row r="52439" x14ac:dyDescent="0.55000000000000004"/>
    <row r="52440" x14ac:dyDescent="0.55000000000000004"/>
    <row r="52441" x14ac:dyDescent="0.55000000000000004"/>
    <row r="52442" x14ac:dyDescent="0.55000000000000004"/>
    <row r="52443" x14ac:dyDescent="0.55000000000000004"/>
    <row r="52444" x14ac:dyDescent="0.55000000000000004"/>
    <row r="52445" x14ac:dyDescent="0.55000000000000004"/>
    <row r="52446" x14ac:dyDescent="0.55000000000000004"/>
    <row r="52447" x14ac:dyDescent="0.55000000000000004"/>
    <row r="52448" x14ac:dyDescent="0.55000000000000004"/>
    <row r="52449" x14ac:dyDescent="0.55000000000000004"/>
    <row r="52450" x14ac:dyDescent="0.55000000000000004"/>
    <row r="52451" x14ac:dyDescent="0.55000000000000004"/>
    <row r="52452" x14ac:dyDescent="0.55000000000000004"/>
    <row r="52453" x14ac:dyDescent="0.55000000000000004"/>
    <row r="52454" x14ac:dyDescent="0.55000000000000004"/>
    <row r="52455" x14ac:dyDescent="0.55000000000000004"/>
    <row r="52456" x14ac:dyDescent="0.55000000000000004"/>
    <row r="52457" x14ac:dyDescent="0.55000000000000004"/>
    <row r="52458" x14ac:dyDescent="0.55000000000000004"/>
    <row r="52459" x14ac:dyDescent="0.55000000000000004"/>
    <row r="52460" x14ac:dyDescent="0.55000000000000004"/>
    <row r="52461" x14ac:dyDescent="0.55000000000000004"/>
    <row r="52462" x14ac:dyDescent="0.55000000000000004"/>
    <row r="52463" x14ac:dyDescent="0.55000000000000004"/>
    <row r="52464" x14ac:dyDescent="0.55000000000000004"/>
    <row r="52465" x14ac:dyDescent="0.55000000000000004"/>
    <row r="52466" x14ac:dyDescent="0.55000000000000004"/>
    <row r="52467" x14ac:dyDescent="0.55000000000000004"/>
    <row r="52468" x14ac:dyDescent="0.55000000000000004"/>
    <row r="52469" x14ac:dyDescent="0.55000000000000004"/>
    <row r="52470" x14ac:dyDescent="0.55000000000000004"/>
    <row r="52471" x14ac:dyDescent="0.55000000000000004"/>
    <row r="52472" x14ac:dyDescent="0.55000000000000004"/>
    <row r="52473" x14ac:dyDescent="0.55000000000000004"/>
    <row r="52474" x14ac:dyDescent="0.55000000000000004"/>
    <row r="52475" x14ac:dyDescent="0.55000000000000004"/>
    <row r="52476" x14ac:dyDescent="0.55000000000000004"/>
    <row r="52477" x14ac:dyDescent="0.55000000000000004"/>
    <row r="52478" x14ac:dyDescent="0.55000000000000004"/>
    <row r="52479" x14ac:dyDescent="0.55000000000000004"/>
    <row r="52480" x14ac:dyDescent="0.55000000000000004"/>
    <row r="52481" x14ac:dyDescent="0.55000000000000004"/>
    <row r="52482" x14ac:dyDescent="0.55000000000000004"/>
    <row r="52483" x14ac:dyDescent="0.55000000000000004"/>
    <row r="52484" x14ac:dyDescent="0.55000000000000004"/>
    <row r="52485" x14ac:dyDescent="0.55000000000000004"/>
    <row r="52486" x14ac:dyDescent="0.55000000000000004"/>
    <row r="52487" x14ac:dyDescent="0.55000000000000004"/>
    <row r="52488" x14ac:dyDescent="0.55000000000000004"/>
    <row r="52489" x14ac:dyDescent="0.55000000000000004"/>
    <row r="52490" x14ac:dyDescent="0.55000000000000004"/>
    <row r="52491" x14ac:dyDescent="0.55000000000000004"/>
    <row r="52492" x14ac:dyDescent="0.55000000000000004"/>
    <row r="52493" x14ac:dyDescent="0.55000000000000004"/>
    <row r="52494" x14ac:dyDescent="0.55000000000000004"/>
    <row r="52495" x14ac:dyDescent="0.55000000000000004"/>
    <row r="52496" x14ac:dyDescent="0.55000000000000004"/>
    <row r="52497" x14ac:dyDescent="0.55000000000000004"/>
    <row r="52498" x14ac:dyDescent="0.55000000000000004"/>
    <row r="52499" x14ac:dyDescent="0.55000000000000004"/>
    <row r="52500" x14ac:dyDescent="0.55000000000000004"/>
    <row r="52501" x14ac:dyDescent="0.55000000000000004"/>
    <row r="52502" x14ac:dyDescent="0.55000000000000004"/>
    <row r="52503" x14ac:dyDescent="0.55000000000000004"/>
    <row r="52504" x14ac:dyDescent="0.55000000000000004"/>
    <row r="52505" x14ac:dyDescent="0.55000000000000004"/>
    <row r="52506" x14ac:dyDescent="0.55000000000000004"/>
    <row r="52507" x14ac:dyDescent="0.55000000000000004"/>
    <row r="52508" x14ac:dyDescent="0.55000000000000004"/>
    <row r="52509" x14ac:dyDescent="0.55000000000000004"/>
    <row r="52510" x14ac:dyDescent="0.55000000000000004"/>
    <row r="52511" x14ac:dyDescent="0.55000000000000004"/>
    <row r="52512" x14ac:dyDescent="0.55000000000000004"/>
    <row r="52513" x14ac:dyDescent="0.55000000000000004"/>
    <row r="52514" x14ac:dyDescent="0.55000000000000004"/>
    <row r="52515" x14ac:dyDescent="0.55000000000000004"/>
    <row r="52516" x14ac:dyDescent="0.55000000000000004"/>
    <row r="52517" x14ac:dyDescent="0.55000000000000004"/>
    <row r="52518" x14ac:dyDescent="0.55000000000000004"/>
    <row r="52519" x14ac:dyDescent="0.55000000000000004"/>
    <row r="52520" x14ac:dyDescent="0.55000000000000004"/>
    <row r="52521" x14ac:dyDescent="0.55000000000000004"/>
    <row r="52522" x14ac:dyDescent="0.55000000000000004"/>
    <row r="52523" x14ac:dyDescent="0.55000000000000004"/>
    <row r="52524" x14ac:dyDescent="0.55000000000000004"/>
    <row r="52525" x14ac:dyDescent="0.55000000000000004"/>
    <row r="52526" x14ac:dyDescent="0.55000000000000004"/>
    <row r="52527" x14ac:dyDescent="0.55000000000000004"/>
    <row r="52528" x14ac:dyDescent="0.55000000000000004"/>
    <row r="52529" x14ac:dyDescent="0.55000000000000004"/>
    <row r="52530" x14ac:dyDescent="0.55000000000000004"/>
    <row r="52531" x14ac:dyDescent="0.55000000000000004"/>
    <row r="52532" x14ac:dyDescent="0.55000000000000004"/>
    <row r="52533" x14ac:dyDescent="0.55000000000000004"/>
    <row r="52534" x14ac:dyDescent="0.55000000000000004"/>
    <row r="52535" x14ac:dyDescent="0.55000000000000004"/>
    <row r="52536" x14ac:dyDescent="0.55000000000000004"/>
    <row r="52537" x14ac:dyDescent="0.55000000000000004"/>
    <row r="52538" x14ac:dyDescent="0.55000000000000004"/>
    <row r="52539" x14ac:dyDescent="0.55000000000000004"/>
    <row r="52540" x14ac:dyDescent="0.55000000000000004"/>
    <row r="52541" x14ac:dyDescent="0.55000000000000004"/>
    <row r="52542" x14ac:dyDescent="0.55000000000000004"/>
    <row r="52543" x14ac:dyDescent="0.55000000000000004"/>
    <row r="52544" x14ac:dyDescent="0.55000000000000004"/>
    <row r="52545" x14ac:dyDescent="0.55000000000000004"/>
    <row r="52546" x14ac:dyDescent="0.55000000000000004"/>
    <row r="52547" x14ac:dyDescent="0.55000000000000004"/>
    <row r="52548" x14ac:dyDescent="0.55000000000000004"/>
    <row r="52549" x14ac:dyDescent="0.55000000000000004"/>
    <row r="52550" x14ac:dyDescent="0.55000000000000004"/>
    <row r="52551" x14ac:dyDescent="0.55000000000000004"/>
    <row r="52552" x14ac:dyDescent="0.55000000000000004"/>
    <row r="52553" x14ac:dyDescent="0.55000000000000004"/>
    <row r="52554" x14ac:dyDescent="0.55000000000000004"/>
    <row r="52555" x14ac:dyDescent="0.55000000000000004"/>
    <row r="52556" x14ac:dyDescent="0.55000000000000004"/>
    <row r="52557" x14ac:dyDescent="0.55000000000000004"/>
    <row r="52558" x14ac:dyDescent="0.55000000000000004"/>
    <row r="52559" x14ac:dyDescent="0.55000000000000004"/>
    <row r="52560" x14ac:dyDescent="0.55000000000000004"/>
    <row r="52561" x14ac:dyDescent="0.55000000000000004"/>
    <row r="52562" x14ac:dyDescent="0.55000000000000004"/>
    <row r="52563" x14ac:dyDescent="0.55000000000000004"/>
    <row r="52564" x14ac:dyDescent="0.55000000000000004"/>
    <row r="52565" x14ac:dyDescent="0.55000000000000004"/>
    <row r="52566" x14ac:dyDescent="0.55000000000000004"/>
    <row r="52567" x14ac:dyDescent="0.55000000000000004"/>
    <row r="52568" x14ac:dyDescent="0.55000000000000004"/>
    <row r="52569" x14ac:dyDescent="0.55000000000000004"/>
    <row r="52570" x14ac:dyDescent="0.55000000000000004"/>
    <row r="52571" x14ac:dyDescent="0.55000000000000004"/>
    <row r="52572" x14ac:dyDescent="0.55000000000000004"/>
    <row r="52573" x14ac:dyDescent="0.55000000000000004"/>
    <row r="52574" x14ac:dyDescent="0.55000000000000004"/>
    <row r="52575" x14ac:dyDescent="0.55000000000000004"/>
    <row r="52576" x14ac:dyDescent="0.55000000000000004"/>
    <row r="52577" x14ac:dyDescent="0.55000000000000004"/>
    <row r="52578" x14ac:dyDescent="0.55000000000000004"/>
    <row r="52579" x14ac:dyDescent="0.55000000000000004"/>
    <row r="52580" x14ac:dyDescent="0.55000000000000004"/>
    <row r="52581" x14ac:dyDescent="0.55000000000000004"/>
    <row r="52582" x14ac:dyDescent="0.55000000000000004"/>
    <row r="52583" x14ac:dyDescent="0.55000000000000004"/>
    <row r="52584" x14ac:dyDescent="0.55000000000000004"/>
    <row r="52585" x14ac:dyDescent="0.55000000000000004"/>
    <row r="52586" x14ac:dyDescent="0.55000000000000004"/>
    <row r="52587" x14ac:dyDescent="0.55000000000000004"/>
    <row r="52588" x14ac:dyDescent="0.55000000000000004"/>
    <row r="52589" x14ac:dyDescent="0.55000000000000004"/>
    <row r="52590" x14ac:dyDescent="0.55000000000000004"/>
    <row r="52591" x14ac:dyDescent="0.55000000000000004"/>
    <row r="52592" x14ac:dyDescent="0.55000000000000004"/>
    <row r="52593" x14ac:dyDescent="0.55000000000000004"/>
    <row r="52594" x14ac:dyDescent="0.55000000000000004"/>
    <row r="52595" x14ac:dyDescent="0.55000000000000004"/>
    <row r="52596" x14ac:dyDescent="0.55000000000000004"/>
    <row r="52597" x14ac:dyDescent="0.55000000000000004"/>
    <row r="52598" x14ac:dyDescent="0.55000000000000004"/>
    <row r="52599" x14ac:dyDescent="0.55000000000000004"/>
    <row r="52600" x14ac:dyDescent="0.55000000000000004"/>
    <row r="52601" x14ac:dyDescent="0.55000000000000004"/>
    <row r="52602" x14ac:dyDescent="0.55000000000000004"/>
    <row r="52603" x14ac:dyDescent="0.55000000000000004"/>
    <row r="52604" x14ac:dyDescent="0.55000000000000004"/>
    <row r="52605" x14ac:dyDescent="0.55000000000000004"/>
    <row r="52606" x14ac:dyDescent="0.55000000000000004"/>
    <row r="52607" x14ac:dyDescent="0.55000000000000004"/>
    <row r="52608" x14ac:dyDescent="0.55000000000000004"/>
    <row r="52609" x14ac:dyDescent="0.55000000000000004"/>
    <row r="52610" x14ac:dyDescent="0.55000000000000004"/>
    <row r="52611" x14ac:dyDescent="0.55000000000000004"/>
    <row r="52612" x14ac:dyDescent="0.55000000000000004"/>
    <row r="52613" x14ac:dyDescent="0.55000000000000004"/>
    <row r="52614" x14ac:dyDescent="0.55000000000000004"/>
    <row r="52615" x14ac:dyDescent="0.55000000000000004"/>
    <row r="52616" x14ac:dyDescent="0.55000000000000004"/>
    <row r="52617" x14ac:dyDescent="0.55000000000000004"/>
    <row r="52618" x14ac:dyDescent="0.55000000000000004"/>
    <row r="52619" x14ac:dyDescent="0.55000000000000004"/>
    <row r="52620" x14ac:dyDescent="0.55000000000000004"/>
    <row r="52621" x14ac:dyDescent="0.55000000000000004"/>
    <row r="52622" x14ac:dyDescent="0.55000000000000004"/>
    <row r="52623" x14ac:dyDescent="0.55000000000000004"/>
    <row r="52624" x14ac:dyDescent="0.55000000000000004"/>
    <row r="52625" x14ac:dyDescent="0.55000000000000004"/>
    <row r="52626" x14ac:dyDescent="0.55000000000000004"/>
    <row r="52627" x14ac:dyDescent="0.55000000000000004"/>
    <row r="52628" x14ac:dyDescent="0.55000000000000004"/>
    <row r="52629" x14ac:dyDescent="0.55000000000000004"/>
    <row r="52630" x14ac:dyDescent="0.55000000000000004"/>
    <row r="52631" x14ac:dyDescent="0.55000000000000004"/>
    <row r="52632" x14ac:dyDescent="0.55000000000000004"/>
    <row r="52633" x14ac:dyDescent="0.55000000000000004"/>
    <row r="52634" x14ac:dyDescent="0.55000000000000004"/>
    <row r="52635" x14ac:dyDescent="0.55000000000000004"/>
    <row r="52636" x14ac:dyDescent="0.55000000000000004"/>
    <row r="52637" x14ac:dyDescent="0.55000000000000004"/>
    <row r="52638" x14ac:dyDescent="0.55000000000000004"/>
    <row r="52639" x14ac:dyDescent="0.55000000000000004"/>
    <row r="52640" x14ac:dyDescent="0.55000000000000004"/>
    <row r="52641" x14ac:dyDescent="0.55000000000000004"/>
    <row r="52642" x14ac:dyDescent="0.55000000000000004"/>
    <row r="52643" x14ac:dyDescent="0.55000000000000004"/>
    <row r="52644" x14ac:dyDescent="0.55000000000000004"/>
    <row r="52645" x14ac:dyDescent="0.55000000000000004"/>
    <row r="52646" x14ac:dyDescent="0.55000000000000004"/>
    <row r="52647" x14ac:dyDescent="0.55000000000000004"/>
    <row r="52648" x14ac:dyDescent="0.55000000000000004"/>
    <row r="52649" x14ac:dyDescent="0.55000000000000004"/>
    <row r="52650" x14ac:dyDescent="0.55000000000000004"/>
    <row r="52651" x14ac:dyDescent="0.55000000000000004"/>
    <row r="52652" x14ac:dyDescent="0.55000000000000004"/>
    <row r="52653" x14ac:dyDescent="0.55000000000000004"/>
    <row r="52654" x14ac:dyDescent="0.55000000000000004"/>
    <row r="52655" x14ac:dyDescent="0.55000000000000004"/>
    <row r="52656" x14ac:dyDescent="0.55000000000000004"/>
    <row r="52657" x14ac:dyDescent="0.55000000000000004"/>
    <row r="52658" x14ac:dyDescent="0.55000000000000004"/>
    <row r="52659" x14ac:dyDescent="0.55000000000000004"/>
    <row r="52660" x14ac:dyDescent="0.55000000000000004"/>
    <row r="52661" x14ac:dyDescent="0.55000000000000004"/>
    <row r="52662" x14ac:dyDescent="0.55000000000000004"/>
    <row r="52663" x14ac:dyDescent="0.55000000000000004"/>
    <row r="52664" x14ac:dyDescent="0.55000000000000004"/>
    <row r="52665" x14ac:dyDescent="0.55000000000000004"/>
    <row r="52666" x14ac:dyDescent="0.55000000000000004"/>
    <row r="52667" x14ac:dyDescent="0.55000000000000004"/>
    <row r="52668" x14ac:dyDescent="0.55000000000000004"/>
    <row r="52669" x14ac:dyDescent="0.55000000000000004"/>
    <row r="52670" x14ac:dyDescent="0.55000000000000004"/>
    <row r="52671" x14ac:dyDescent="0.55000000000000004"/>
    <row r="52672" x14ac:dyDescent="0.55000000000000004"/>
    <row r="52673" x14ac:dyDescent="0.55000000000000004"/>
    <row r="52674" x14ac:dyDescent="0.55000000000000004"/>
    <row r="52675" x14ac:dyDescent="0.55000000000000004"/>
    <row r="52676" x14ac:dyDescent="0.55000000000000004"/>
    <row r="52677" x14ac:dyDescent="0.55000000000000004"/>
    <row r="52678" x14ac:dyDescent="0.55000000000000004"/>
    <row r="52679" x14ac:dyDescent="0.55000000000000004"/>
    <row r="52680" x14ac:dyDescent="0.55000000000000004"/>
    <row r="52681" x14ac:dyDescent="0.55000000000000004"/>
    <row r="52682" x14ac:dyDescent="0.55000000000000004"/>
    <row r="52683" x14ac:dyDescent="0.55000000000000004"/>
    <row r="52684" x14ac:dyDescent="0.55000000000000004"/>
    <row r="52685" x14ac:dyDescent="0.55000000000000004"/>
    <row r="52686" x14ac:dyDescent="0.55000000000000004"/>
    <row r="52687" x14ac:dyDescent="0.55000000000000004"/>
    <row r="52688" x14ac:dyDescent="0.55000000000000004"/>
    <row r="52689" x14ac:dyDescent="0.55000000000000004"/>
    <row r="52690" x14ac:dyDescent="0.55000000000000004"/>
    <row r="52691" x14ac:dyDescent="0.55000000000000004"/>
    <row r="52692" x14ac:dyDescent="0.55000000000000004"/>
    <row r="52693" x14ac:dyDescent="0.55000000000000004"/>
    <row r="52694" x14ac:dyDescent="0.55000000000000004"/>
    <row r="52695" x14ac:dyDescent="0.55000000000000004"/>
    <row r="52696" x14ac:dyDescent="0.55000000000000004"/>
    <row r="52697" x14ac:dyDescent="0.55000000000000004"/>
    <row r="52698" x14ac:dyDescent="0.55000000000000004"/>
    <row r="52699" x14ac:dyDescent="0.55000000000000004"/>
    <row r="52700" x14ac:dyDescent="0.55000000000000004"/>
    <row r="52701" x14ac:dyDescent="0.55000000000000004"/>
    <row r="52702" x14ac:dyDescent="0.55000000000000004"/>
    <row r="52703" x14ac:dyDescent="0.55000000000000004"/>
    <row r="52704" x14ac:dyDescent="0.55000000000000004"/>
    <row r="52705" x14ac:dyDescent="0.55000000000000004"/>
    <row r="52706" x14ac:dyDescent="0.55000000000000004"/>
    <row r="52707" x14ac:dyDescent="0.55000000000000004"/>
    <row r="52708" x14ac:dyDescent="0.55000000000000004"/>
    <row r="52709" x14ac:dyDescent="0.55000000000000004"/>
    <row r="52710" x14ac:dyDescent="0.55000000000000004"/>
    <row r="52711" x14ac:dyDescent="0.55000000000000004"/>
    <row r="52712" x14ac:dyDescent="0.55000000000000004"/>
    <row r="52713" x14ac:dyDescent="0.55000000000000004"/>
    <row r="52714" x14ac:dyDescent="0.55000000000000004"/>
    <row r="52715" x14ac:dyDescent="0.55000000000000004"/>
    <row r="52716" x14ac:dyDescent="0.55000000000000004"/>
    <row r="52717" x14ac:dyDescent="0.55000000000000004"/>
    <row r="52718" x14ac:dyDescent="0.55000000000000004"/>
    <row r="52719" x14ac:dyDescent="0.55000000000000004"/>
    <row r="52720" x14ac:dyDescent="0.55000000000000004"/>
    <row r="52721" x14ac:dyDescent="0.55000000000000004"/>
    <row r="52722" x14ac:dyDescent="0.55000000000000004"/>
    <row r="52723" x14ac:dyDescent="0.55000000000000004"/>
    <row r="52724" x14ac:dyDescent="0.55000000000000004"/>
    <row r="52725" x14ac:dyDescent="0.55000000000000004"/>
    <row r="52726" x14ac:dyDescent="0.55000000000000004"/>
    <row r="52727" x14ac:dyDescent="0.55000000000000004"/>
    <row r="52728" x14ac:dyDescent="0.55000000000000004"/>
    <row r="52729" x14ac:dyDescent="0.55000000000000004"/>
    <row r="52730" x14ac:dyDescent="0.55000000000000004"/>
    <row r="52731" x14ac:dyDescent="0.55000000000000004"/>
    <row r="52732" x14ac:dyDescent="0.55000000000000004"/>
    <row r="52733" x14ac:dyDescent="0.55000000000000004"/>
    <row r="52734" x14ac:dyDescent="0.55000000000000004"/>
    <row r="52735" x14ac:dyDescent="0.55000000000000004"/>
    <row r="52736" x14ac:dyDescent="0.55000000000000004"/>
    <row r="52737" x14ac:dyDescent="0.55000000000000004"/>
    <row r="52738" x14ac:dyDescent="0.55000000000000004"/>
    <row r="52739" x14ac:dyDescent="0.55000000000000004"/>
    <row r="52740" x14ac:dyDescent="0.55000000000000004"/>
    <row r="52741" x14ac:dyDescent="0.55000000000000004"/>
    <row r="52742" x14ac:dyDescent="0.55000000000000004"/>
    <row r="52743" x14ac:dyDescent="0.55000000000000004"/>
    <row r="52744" x14ac:dyDescent="0.55000000000000004"/>
    <row r="52745" x14ac:dyDescent="0.55000000000000004"/>
    <row r="52746" x14ac:dyDescent="0.55000000000000004"/>
    <row r="52747" x14ac:dyDescent="0.55000000000000004"/>
    <row r="52748" x14ac:dyDescent="0.55000000000000004"/>
    <row r="52749" x14ac:dyDescent="0.55000000000000004"/>
    <row r="52750" x14ac:dyDescent="0.55000000000000004"/>
    <row r="52751" x14ac:dyDescent="0.55000000000000004"/>
    <row r="52752" x14ac:dyDescent="0.55000000000000004"/>
    <row r="52753" x14ac:dyDescent="0.55000000000000004"/>
    <row r="52754" x14ac:dyDescent="0.55000000000000004"/>
    <row r="52755" x14ac:dyDescent="0.55000000000000004"/>
    <row r="52756" x14ac:dyDescent="0.55000000000000004"/>
    <row r="52757" x14ac:dyDescent="0.55000000000000004"/>
    <row r="52758" x14ac:dyDescent="0.55000000000000004"/>
    <row r="52759" x14ac:dyDescent="0.55000000000000004"/>
    <row r="52760" x14ac:dyDescent="0.55000000000000004"/>
    <row r="52761" x14ac:dyDescent="0.55000000000000004"/>
    <row r="52762" x14ac:dyDescent="0.55000000000000004"/>
    <row r="52763" x14ac:dyDescent="0.55000000000000004"/>
    <row r="52764" x14ac:dyDescent="0.55000000000000004"/>
    <row r="52765" x14ac:dyDescent="0.55000000000000004"/>
    <row r="52766" x14ac:dyDescent="0.55000000000000004"/>
    <row r="52767" x14ac:dyDescent="0.55000000000000004"/>
    <row r="52768" x14ac:dyDescent="0.55000000000000004"/>
    <row r="52769" x14ac:dyDescent="0.55000000000000004"/>
    <row r="52770" x14ac:dyDescent="0.55000000000000004"/>
    <row r="52771" x14ac:dyDescent="0.55000000000000004"/>
    <row r="52772" x14ac:dyDescent="0.55000000000000004"/>
    <row r="52773" x14ac:dyDescent="0.55000000000000004"/>
    <row r="52774" x14ac:dyDescent="0.55000000000000004"/>
    <row r="52775" x14ac:dyDescent="0.55000000000000004"/>
    <row r="52776" x14ac:dyDescent="0.55000000000000004"/>
    <row r="52777" x14ac:dyDescent="0.55000000000000004"/>
    <row r="52778" x14ac:dyDescent="0.55000000000000004"/>
    <row r="52779" x14ac:dyDescent="0.55000000000000004"/>
    <row r="52780" x14ac:dyDescent="0.55000000000000004"/>
    <row r="52781" x14ac:dyDescent="0.55000000000000004"/>
    <row r="52782" x14ac:dyDescent="0.55000000000000004"/>
    <row r="52783" x14ac:dyDescent="0.55000000000000004"/>
    <row r="52784" x14ac:dyDescent="0.55000000000000004"/>
    <row r="52785" x14ac:dyDescent="0.55000000000000004"/>
    <row r="52786" x14ac:dyDescent="0.55000000000000004"/>
    <row r="52787" x14ac:dyDescent="0.55000000000000004"/>
    <row r="52788" x14ac:dyDescent="0.55000000000000004"/>
    <row r="52789" x14ac:dyDescent="0.55000000000000004"/>
    <row r="52790" x14ac:dyDescent="0.55000000000000004"/>
    <row r="52791" x14ac:dyDescent="0.55000000000000004"/>
    <row r="52792" x14ac:dyDescent="0.55000000000000004"/>
    <row r="52793" x14ac:dyDescent="0.55000000000000004"/>
    <row r="52794" x14ac:dyDescent="0.55000000000000004"/>
    <row r="52795" x14ac:dyDescent="0.55000000000000004"/>
    <row r="52796" x14ac:dyDescent="0.55000000000000004"/>
    <row r="52797" x14ac:dyDescent="0.55000000000000004"/>
    <row r="52798" x14ac:dyDescent="0.55000000000000004"/>
    <row r="52799" x14ac:dyDescent="0.55000000000000004"/>
    <row r="52800" x14ac:dyDescent="0.55000000000000004"/>
    <row r="52801" x14ac:dyDescent="0.55000000000000004"/>
    <row r="52802" x14ac:dyDescent="0.55000000000000004"/>
    <row r="52803" x14ac:dyDescent="0.55000000000000004"/>
    <row r="52804" x14ac:dyDescent="0.55000000000000004"/>
    <row r="52805" x14ac:dyDescent="0.55000000000000004"/>
    <row r="52806" x14ac:dyDescent="0.55000000000000004"/>
    <row r="52807" x14ac:dyDescent="0.55000000000000004"/>
    <row r="52808" x14ac:dyDescent="0.55000000000000004"/>
    <row r="52809" x14ac:dyDescent="0.55000000000000004"/>
    <row r="52810" x14ac:dyDescent="0.55000000000000004"/>
    <row r="52811" x14ac:dyDescent="0.55000000000000004"/>
    <row r="52812" x14ac:dyDescent="0.55000000000000004"/>
    <row r="52813" x14ac:dyDescent="0.55000000000000004"/>
    <row r="52814" x14ac:dyDescent="0.55000000000000004"/>
    <row r="52815" x14ac:dyDescent="0.55000000000000004"/>
    <row r="52816" x14ac:dyDescent="0.55000000000000004"/>
    <row r="52817" x14ac:dyDescent="0.55000000000000004"/>
    <row r="52818" x14ac:dyDescent="0.55000000000000004"/>
    <row r="52819" x14ac:dyDescent="0.55000000000000004"/>
    <row r="52820" x14ac:dyDescent="0.55000000000000004"/>
    <row r="52821" x14ac:dyDescent="0.55000000000000004"/>
    <row r="52822" x14ac:dyDescent="0.55000000000000004"/>
    <row r="52823" x14ac:dyDescent="0.55000000000000004"/>
    <row r="52824" x14ac:dyDescent="0.55000000000000004"/>
    <row r="52825" x14ac:dyDescent="0.55000000000000004"/>
    <row r="52826" x14ac:dyDescent="0.55000000000000004"/>
    <row r="52827" x14ac:dyDescent="0.55000000000000004"/>
    <row r="52828" x14ac:dyDescent="0.55000000000000004"/>
    <row r="52829" x14ac:dyDescent="0.55000000000000004"/>
    <row r="52830" x14ac:dyDescent="0.55000000000000004"/>
    <row r="52831" x14ac:dyDescent="0.55000000000000004"/>
    <row r="52832" x14ac:dyDescent="0.55000000000000004"/>
    <row r="52833" x14ac:dyDescent="0.55000000000000004"/>
    <row r="52834" x14ac:dyDescent="0.55000000000000004"/>
    <row r="52835" x14ac:dyDescent="0.55000000000000004"/>
    <row r="52836" x14ac:dyDescent="0.55000000000000004"/>
    <row r="52837" x14ac:dyDescent="0.55000000000000004"/>
    <row r="52838" x14ac:dyDescent="0.55000000000000004"/>
    <row r="52839" x14ac:dyDescent="0.55000000000000004"/>
    <row r="52840" x14ac:dyDescent="0.55000000000000004"/>
    <row r="52841" x14ac:dyDescent="0.55000000000000004"/>
    <row r="52842" x14ac:dyDescent="0.55000000000000004"/>
    <row r="52843" x14ac:dyDescent="0.55000000000000004"/>
    <row r="52844" x14ac:dyDescent="0.55000000000000004"/>
    <row r="52845" x14ac:dyDescent="0.55000000000000004"/>
    <row r="52846" x14ac:dyDescent="0.55000000000000004"/>
    <row r="52847" x14ac:dyDescent="0.55000000000000004"/>
    <row r="52848" x14ac:dyDescent="0.55000000000000004"/>
    <row r="52849" x14ac:dyDescent="0.55000000000000004"/>
    <row r="52850" x14ac:dyDescent="0.55000000000000004"/>
    <row r="52851" x14ac:dyDescent="0.55000000000000004"/>
    <row r="52852" x14ac:dyDescent="0.55000000000000004"/>
    <row r="52853" x14ac:dyDescent="0.55000000000000004"/>
    <row r="52854" x14ac:dyDescent="0.55000000000000004"/>
    <row r="52855" x14ac:dyDescent="0.55000000000000004"/>
    <row r="52856" x14ac:dyDescent="0.55000000000000004"/>
    <row r="52857" x14ac:dyDescent="0.55000000000000004"/>
    <row r="52858" x14ac:dyDescent="0.55000000000000004"/>
    <row r="52859" x14ac:dyDescent="0.55000000000000004"/>
    <row r="52860" x14ac:dyDescent="0.55000000000000004"/>
    <row r="52861" x14ac:dyDescent="0.55000000000000004"/>
    <row r="52862" x14ac:dyDescent="0.55000000000000004"/>
    <row r="52863" x14ac:dyDescent="0.55000000000000004"/>
    <row r="52864" x14ac:dyDescent="0.55000000000000004"/>
    <row r="52865" x14ac:dyDescent="0.55000000000000004"/>
    <row r="52866" x14ac:dyDescent="0.55000000000000004"/>
    <row r="52867" x14ac:dyDescent="0.55000000000000004"/>
    <row r="52868" x14ac:dyDescent="0.55000000000000004"/>
    <row r="52869" x14ac:dyDescent="0.55000000000000004"/>
    <row r="52870" x14ac:dyDescent="0.55000000000000004"/>
    <row r="52871" x14ac:dyDescent="0.55000000000000004"/>
    <row r="52872" x14ac:dyDescent="0.55000000000000004"/>
    <row r="52873" x14ac:dyDescent="0.55000000000000004"/>
    <row r="52874" x14ac:dyDescent="0.55000000000000004"/>
    <row r="52875" x14ac:dyDescent="0.55000000000000004"/>
    <row r="52876" x14ac:dyDescent="0.55000000000000004"/>
    <row r="52877" x14ac:dyDescent="0.55000000000000004"/>
    <row r="52878" x14ac:dyDescent="0.55000000000000004"/>
    <row r="52879" x14ac:dyDescent="0.55000000000000004"/>
    <row r="52880" x14ac:dyDescent="0.55000000000000004"/>
    <row r="52881" x14ac:dyDescent="0.55000000000000004"/>
    <row r="52882" x14ac:dyDescent="0.55000000000000004"/>
    <row r="52883" x14ac:dyDescent="0.55000000000000004"/>
    <row r="52884" x14ac:dyDescent="0.55000000000000004"/>
    <row r="52885" x14ac:dyDescent="0.55000000000000004"/>
    <row r="52886" x14ac:dyDescent="0.55000000000000004"/>
    <row r="52887" x14ac:dyDescent="0.55000000000000004"/>
    <row r="52888" x14ac:dyDescent="0.55000000000000004"/>
    <row r="52889" x14ac:dyDescent="0.55000000000000004"/>
    <row r="52890" x14ac:dyDescent="0.55000000000000004"/>
    <row r="52891" x14ac:dyDescent="0.55000000000000004"/>
    <row r="52892" x14ac:dyDescent="0.55000000000000004"/>
    <row r="52893" x14ac:dyDescent="0.55000000000000004"/>
    <row r="52894" x14ac:dyDescent="0.55000000000000004"/>
    <row r="52895" x14ac:dyDescent="0.55000000000000004"/>
    <row r="52896" x14ac:dyDescent="0.55000000000000004"/>
    <row r="52897" x14ac:dyDescent="0.55000000000000004"/>
    <row r="52898" x14ac:dyDescent="0.55000000000000004"/>
    <row r="52899" x14ac:dyDescent="0.55000000000000004"/>
    <row r="52900" x14ac:dyDescent="0.55000000000000004"/>
    <row r="52901" x14ac:dyDescent="0.55000000000000004"/>
    <row r="52902" x14ac:dyDescent="0.55000000000000004"/>
    <row r="52903" x14ac:dyDescent="0.55000000000000004"/>
    <row r="52904" x14ac:dyDescent="0.55000000000000004"/>
    <row r="52905" x14ac:dyDescent="0.55000000000000004"/>
    <row r="52906" x14ac:dyDescent="0.55000000000000004"/>
    <row r="52907" x14ac:dyDescent="0.55000000000000004"/>
    <row r="52908" x14ac:dyDescent="0.55000000000000004"/>
    <row r="52909" x14ac:dyDescent="0.55000000000000004"/>
    <row r="52910" x14ac:dyDescent="0.55000000000000004"/>
    <row r="52911" x14ac:dyDescent="0.55000000000000004"/>
    <row r="52912" x14ac:dyDescent="0.55000000000000004"/>
    <row r="52913" x14ac:dyDescent="0.55000000000000004"/>
    <row r="52914" x14ac:dyDescent="0.55000000000000004"/>
    <row r="52915" x14ac:dyDescent="0.55000000000000004"/>
    <row r="52916" x14ac:dyDescent="0.55000000000000004"/>
    <row r="52917" x14ac:dyDescent="0.55000000000000004"/>
    <row r="52918" x14ac:dyDescent="0.55000000000000004"/>
    <row r="52919" x14ac:dyDescent="0.55000000000000004"/>
    <row r="52920" x14ac:dyDescent="0.55000000000000004"/>
    <row r="52921" x14ac:dyDescent="0.55000000000000004"/>
    <row r="52922" x14ac:dyDescent="0.55000000000000004"/>
    <row r="52923" x14ac:dyDescent="0.55000000000000004"/>
    <row r="52924" x14ac:dyDescent="0.55000000000000004"/>
    <row r="52925" x14ac:dyDescent="0.55000000000000004"/>
    <row r="52926" x14ac:dyDescent="0.55000000000000004"/>
    <row r="52927" x14ac:dyDescent="0.55000000000000004"/>
    <row r="52928" x14ac:dyDescent="0.55000000000000004"/>
    <row r="52929" x14ac:dyDescent="0.55000000000000004"/>
    <row r="52930" x14ac:dyDescent="0.55000000000000004"/>
    <row r="52931" x14ac:dyDescent="0.55000000000000004"/>
    <row r="52932" x14ac:dyDescent="0.55000000000000004"/>
    <row r="52933" x14ac:dyDescent="0.55000000000000004"/>
    <row r="52934" x14ac:dyDescent="0.55000000000000004"/>
    <row r="52935" x14ac:dyDescent="0.55000000000000004"/>
    <row r="52936" x14ac:dyDescent="0.55000000000000004"/>
    <row r="52937" x14ac:dyDescent="0.55000000000000004"/>
    <row r="52938" x14ac:dyDescent="0.55000000000000004"/>
    <row r="52939" x14ac:dyDescent="0.55000000000000004"/>
    <row r="52940" x14ac:dyDescent="0.55000000000000004"/>
    <row r="52941" x14ac:dyDescent="0.55000000000000004"/>
    <row r="52942" x14ac:dyDescent="0.55000000000000004"/>
    <row r="52943" x14ac:dyDescent="0.55000000000000004"/>
    <row r="52944" x14ac:dyDescent="0.55000000000000004"/>
    <row r="52945" x14ac:dyDescent="0.55000000000000004"/>
    <row r="52946" x14ac:dyDescent="0.55000000000000004"/>
    <row r="52947" x14ac:dyDescent="0.55000000000000004"/>
    <row r="52948" x14ac:dyDescent="0.55000000000000004"/>
    <row r="52949" x14ac:dyDescent="0.55000000000000004"/>
    <row r="52950" x14ac:dyDescent="0.55000000000000004"/>
    <row r="52951" x14ac:dyDescent="0.55000000000000004"/>
    <row r="52952" x14ac:dyDescent="0.55000000000000004"/>
    <row r="52953" x14ac:dyDescent="0.55000000000000004"/>
    <row r="52954" x14ac:dyDescent="0.55000000000000004"/>
    <row r="52955" x14ac:dyDescent="0.55000000000000004"/>
    <row r="52956" x14ac:dyDescent="0.55000000000000004"/>
    <row r="52957" x14ac:dyDescent="0.55000000000000004"/>
    <row r="52958" x14ac:dyDescent="0.55000000000000004"/>
    <row r="52959" x14ac:dyDescent="0.55000000000000004"/>
    <row r="52960" x14ac:dyDescent="0.55000000000000004"/>
    <row r="52961" x14ac:dyDescent="0.55000000000000004"/>
    <row r="52962" x14ac:dyDescent="0.55000000000000004"/>
    <row r="52963" x14ac:dyDescent="0.55000000000000004"/>
    <row r="52964" x14ac:dyDescent="0.55000000000000004"/>
    <row r="52965" x14ac:dyDescent="0.55000000000000004"/>
    <row r="52966" x14ac:dyDescent="0.55000000000000004"/>
    <row r="52967" x14ac:dyDescent="0.55000000000000004"/>
    <row r="52968" x14ac:dyDescent="0.55000000000000004"/>
    <row r="52969" x14ac:dyDescent="0.55000000000000004"/>
    <row r="52970" x14ac:dyDescent="0.55000000000000004"/>
    <row r="52971" x14ac:dyDescent="0.55000000000000004"/>
    <row r="52972" x14ac:dyDescent="0.55000000000000004"/>
    <row r="52973" x14ac:dyDescent="0.55000000000000004"/>
    <row r="52974" x14ac:dyDescent="0.55000000000000004"/>
    <row r="52975" x14ac:dyDescent="0.55000000000000004"/>
    <row r="52976" x14ac:dyDescent="0.55000000000000004"/>
    <row r="52977" x14ac:dyDescent="0.55000000000000004"/>
    <row r="52978" x14ac:dyDescent="0.55000000000000004"/>
    <row r="52979" x14ac:dyDescent="0.55000000000000004"/>
    <row r="52980" x14ac:dyDescent="0.55000000000000004"/>
    <row r="52981" x14ac:dyDescent="0.55000000000000004"/>
    <row r="52982" x14ac:dyDescent="0.55000000000000004"/>
    <row r="52983" x14ac:dyDescent="0.55000000000000004"/>
    <row r="52984" x14ac:dyDescent="0.55000000000000004"/>
    <row r="52985" x14ac:dyDescent="0.55000000000000004"/>
    <row r="52986" x14ac:dyDescent="0.55000000000000004"/>
    <row r="52987" x14ac:dyDescent="0.55000000000000004"/>
    <row r="52988" x14ac:dyDescent="0.55000000000000004"/>
    <row r="52989" x14ac:dyDescent="0.55000000000000004"/>
    <row r="52990" x14ac:dyDescent="0.55000000000000004"/>
    <row r="52991" x14ac:dyDescent="0.55000000000000004"/>
    <row r="52992" x14ac:dyDescent="0.55000000000000004"/>
    <row r="52993" x14ac:dyDescent="0.55000000000000004"/>
    <row r="52994" x14ac:dyDescent="0.55000000000000004"/>
    <row r="52995" x14ac:dyDescent="0.55000000000000004"/>
    <row r="52996" x14ac:dyDescent="0.55000000000000004"/>
    <row r="52997" x14ac:dyDescent="0.55000000000000004"/>
    <row r="52998" x14ac:dyDescent="0.55000000000000004"/>
    <row r="52999" x14ac:dyDescent="0.55000000000000004"/>
    <row r="53000" x14ac:dyDescent="0.55000000000000004"/>
    <row r="53001" x14ac:dyDescent="0.55000000000000004"/>
    <row r="53002" x14ac:dyDescent="0.55000000000000004"/>
    <row r="53003" x14ac:dyDescent="0.55000000000000004"/>
    <row r="53004" x14ac:dyDescent="0.55000000000000004"/>
    <row r="53005" x14ac:dyDescent="0.55000000000000004"/>
    <row r="53006" x14ac:dyDescent="0.55000000000000004"/>
    <row r="53007" x14ac:dyDescent="0.55000000000000004"/>
    <row r="53008" x14ac:dyDescent="0.55000000000000004"/>
    <row r="53009" x14ac:dyDescent="0.55000000000000004"/>
    <row r="53010" x14ac:dyDescent="0.55000000000000004"/>
    <row r="53011" x14ac:dyDescent="0.55000000000000004"/>
    <row r="53012" x14ac:dyDescent="0.55000000000000004"/>
    <row r="53013" x14ac:dyDescent="0.55000000000000004"/>
    <row r="53014" x14ac:dyDescent="0.55000000000000004"/>
    <row r="53015" x14ac:dyDescent="0.55000000000000004"/>
    <row r="53016" x14ac:dyDescent="0.55000000000000004"/>
    <row r="53017" x14ac:dyDescent="0.55000000000000004"/>
    <row r="53018" x14ac:dyDescent="0.55000000000000004"/>
    <row r="53019" x14ac:dyDescent="0.55000000000000004"/>
    <row r="53020" x14ac:dyDescent="0.55000000000000004"/>
    <row r="53021" x14ac:dyDescent="0.55000000000000004"/>
    <row r="53022" x14ac:dyDescent="0.55000000000000004"/>
    <row r="53023" x14ac:dyDescent="0.55000000000000004"/>
    <row r="53024" x14ac:dyDescent="0.55000000000000004"/>
    <row r="53025" x14ac:dyDescent="0.55000000000000004"/>
    <row r="53026" x14ac:dyDescent="0.55000000000000004"/>
    <row r="53027" x14ac:dyDescent="0.55000000000000004"/>
    <row r="53028" x14ac:dyDescent="0.55000000000000004"/>
    <row r="53029" x14ac:dyDescent="0.55000000000000004"/>
    <row r="53030" x14ac:dyDescent="0.55000000000000004"/>
    <row r="53031" x14ac:dyDescent="0.55000000000000004"/>
    <row r="53032" x14ac:dyDescent="0.55000000000000004"/>
    <row r="53033" x14ac:dyDescent="0.55000000000000004"/>
    <row r="53034" x14ac:dyDescent="0.55000000000000004"/>
    <row r="53035" x14ac:dyDescent="0.55000000000000004"/>
    <row r="53036" x14ac:dyDescent="0.55000000000000004"/>
    <row r="53037" x14ac:dyDescent="0.55000000000000004"/>
    <row r="53038" x14ac:dyDescent="0.55000000000000004"/>
    <row r="53039" x14ac:dyDescent="0.55000000000000004"/>
    <row r="53040" x14ac:dyDescent="0.55000000000000004"/>
    <row r="53041" x14ac:dyDescent="0.55000000000000004"/>
    <row r="53042" x14ac:dyDescent="0.55000000000000004"/>
    <row r="53043" x14ac:dyDescent="0.55000000000000004"/>
    <row r="53044" x14ac:dyDescent="0.55000000000000004"/>
    <row r="53045" x14ac:dyDescent="0.55000000000000004"/>
    <row r="53046" x14ac:dyDescent="0.55000000000000004"/>
    <row r="53047" x14ac:dyDescent="0.55000000000000004"/>
    <row r="53048" x14ac:dyDescent="0.55000000000000004"/>
    <row r="53049" x14ac:dyDescent="0.55000000000000004"/>
    <row r="53050" x14ac:dyDescent="0.55000000000000004"/>
    <row r="53051" x14ac:dyDescent="0.55000000000000004"/>
    <row r="53052" x14ac:dyDescent="0.55000000000000004"/>
    <row r="53053" x14ac:dyDescent="0.55000000000000004"/>
    <row r="53054" x14ac:dyDescent="0.55000000000000004"/>
    <row r="53055" x14ac:dyDescent="0.55000000000000004"/>
    <row r="53056" x14ac:dyDescent="0.55000000000000004"/>
    <row r="53057" x14ac:dyDescent="0.55000000000000004"/>
    <row r="53058" x14ac:dyDescent="0.55000000000000004"/>
    <row r="53059" x14ac:dyDescent="0.55000000000000004"/>
    <row r="53060" x14ac:dyDescent="0.55000000000000004"/>
    <row r="53061" x14ac:dyDescent="0.55000000000000004"/>
    <row r="53062" x14ac:dyDescent="0.55000000000000004"/>
    <row r="53063" x14ac:dyDescent="0.55000000000000004"/>
    <row r="53064" x14ac:dyDescent="0.55000000000000004"/>
    <row r="53065" x14ac:dyDescent="0.55000000000000004"/>
    <row r="53066" x14ac:dyDescent="0.55000000000000004"/>
    <row r="53067" x14ac:dyDescent="0.55000000000000004"/>
    <row r="53068" x14ac:dyDescent="0.55000000000000004"/>
    <row r="53069" x14ac:dyDescent="0.55000000000000004"/>
    <row r="53070" x14ac:dyDescent="0.55000000000000004"/>
    <row r="53071" x14ac:dyDescent="0.55000000000000004"/>
    <row r="53072" x14ac:dyDescent="0.55000000000000004"/>
    <row r="53073" x14ac:dyDescent="0.55000000000000004"/>
    <row r="53074" x14ac:dyDescent="0.55000000000000004"/>
    <row r="53075" x14ac:dyDescent="0.55000000000000004"/>
    <row r="53076" x14ac:dyDescent="0.55000000000000004"/>
    <row r="53077" x14ac:dyDescent="0.55000000000000004"/>
    <row r="53078" x14ac:dyDescent="0.55000000000000004"/>
    <row r="53079" x14ac:dyDescent="0.55000000000000004"/>
    <row r="53080" x14ac:dyDescent="0.55000000000000004"/>
    <row r="53081" x14ac:dyDescent="0.55000000000000004"/>
    <row r="53082" x14ac:dyDescent="0.55000000000000004"/>
    <row r="53083" x14ac:dyDescent="0.55000000000000004"/>
    <row r="53084" x14ac:dyDescent="0.55000000000000004"/>
    <row r="53085" x14ac:dyDescent="0.55000000000000004"/>
    <row r="53086" x14ac:dyDescent="0.55000000000000004"/>
    <row r="53087" x14ac:dyDescent="0.55000000000000004"/>
    <row r="53088" x14ac:dyDescent="0.55000000000000004"/>
    <row r="53089" x14ac:dyDescent="0.55000000000000004"/>
    <row r="53090" x14ac:dyDescent="0.55000000000000004"/>
    <row r="53091" x14ac:dyDescent="0.55000000000000004"/>
    <row r="53092" x14ac:dyDescent="0.55000000000000004"/>
    <row r="53093" x14ac:dyDescent="0.55000000000000004"/>
    <row r="53094" x14ac:dyDescent="0.55000000000000004"/>
    <row r="53095" x14ac:dyDescent="0.55000000000000004"/>
    <row r="53096" x14ac:dyDescent="0.55000000000000004"/>
    <row r="53097" x14ac:dyDescent="0.55000000000000004"/>
    <row r="53098" x14ac:dyDescent="0.55000000000000004"/>
    <row r="53099" x14ac:dyDescent="0.55000000000000004"/>
    <row r="53100" x14ac:dyDescent="0.55000000000000004"/>
    <row r="53101" x14ac:dyDescent="0.55000000000000004"/>
    <row r="53102" x14ac:dyDescent="0.55000000000000004"/>
    <row r="53103" x14ac:dyDescent="0.55000000000000004"/>
    <row r="53104" x14ac:dyDescent="0.55000000000000004"/>
    <row r="53105" x14ac:dyDescent="0.55000000000000004"/>
    <row r="53106" x14ac:dyDescent="0.55000000000000004"/>
    <row r="53107" x14ac:dyDescent="0.55000000000000004"/>
    <row r="53108" x14ac:dyDescent="0.55000000000000004"/>
    <row r="53109" x14ac:dyDescent="0.55000000000000004"/>
    <row r="53110" x14ac:dyDescent="0.55000000000000004"/>
    <row r="53111" x14ac:dyDescent="0.55000000000000004"/>
    <row r="53112" x14ac:dyDescent="0.55000000000000004"/>
    <row r="53113" x14ac:dyDescent="0.55000000000000004"/>
    <row r="53114" x14ac:dyDescent="0.55000000000000004"/>
    <row r="53115" x14ac:dyDescent="0.55000000000000004"/>
    <row r="53116" x14ac:dyDescent="0.55000000000000004"/>
    <row r="53117" x14ac:dyDescent="0.55000000000000004"/>
    <row r="53118" x14ac:dyDescent="0.55000000000000004"/>
    <row r="53119" x14ac:dyDescent="0.55000000000000004"/>
    <row r="53120" x14ac:dyDescent="0.55000000000000004"/>
    <row r="53121" x14ac:dyDescent="0.55000000000000004"/>
    <row r="53122" x14ac:dyDescent="0.55000000000000004"/>
    <row r="53123" x14ac:dyDescent="0.55000000000000004"/>
    <row r="53124" x14ac:dyDescent="0.55000000000000004"/>
    <row r="53125" x14ac:dyDescent="0.55000000000000004"/>
    <row r="53126" x14ac:dyDescent="0.55000000000000004"/>
    <row r="53127" x14ac:dyDescent="0.55000000000000004"/>
    <row r="53128" x14ac:dyDescent="0.55000000000000004"/>
    <row r="53129" x14ac:dyDescent="0.55000000000000004"/>
    <row r="53130" x14ac:dyDescent="0.55000000000000004"/>
    <row r="53131" x14ac:dyDescent="0.55000000000000004"/>
    <row r="53132" x14ac:dyDescent="0.55000000000000004"/>
    <row r="53133" x14ac:dyDescent="0.55000000000000004"/>
    <row r="53134" x14ac:dyDescent="0.55000000000000004"/>
    <row r="53135" x14ac:dyDescent="0.55000000000000004"/>
    <row r="53136" x14ac:dyDescent="0.55000000000000004"/>
    <row r="53137" x14ac:dyDescent="0.55000000000000004"/>
    <row r="53138" x14ac:dyDescent="0.55000000000000004"/>
    <row r="53139" x14ac:dyDescent="0.55000000000000004"/>
    <row r="53140" x14ac:dyDescent="0.55000000000000004"/>
    <row r="53141" x14ac:dyDescent="0.55000000000000004"/>
    <row r="53142" x14ac:dyDescent="0.55000000000000004"/>
    <row r="53143" x14ac:dyDescent="0.55000000000000004"/>
    <row r="53144" x14ac:dyDescent="0.55000000000000004"/>
    <row r="53145" x14ac:dyDescent="0.55000000000000004"/>
    <row r="53146" x14ac:dyDescent="0.55000000000000004"/>
    <row r="53147" x14ac:dyDescent="0.55000000000000004"/>
    <row r="53148" x14ac:dyDescent="0.55000000000000004"/>
    <row r="53149" x14ac:dyDescent="0.55000000000000004"/>
    <row r="53150" x14ac:dyDescent="0.55000000000000004"/>
    <row r="53151" x14ac:dyDescent="0.55000000000000004"/>
    <row r="53152" x14ac:dyDescent="0.55000000000000004"/>
    <row r="53153" x14ac:dyDescent="0.55000000000000004"/>
    <row r="53154" x14ac:dyDescent="0.55000000000000004"/>
    <row r="53155" x14ac:dyDescent="0.55000000000000004"/>
    <row r="53156" x14ac:dyDescent="0.55000000000000004"/>
    <row r="53157" x14ac:dyDescent="0.55000000000000004"/>
    <row r="53158" x14ac:dyDescent="0.55000000000000004"/>
    <row r="53159" x14ac:dyDescent="0.55000000000000004"/>
    <row r="53160" x14ac:dyDescent="0.55000000000000004"/>
    <row r="53161" x14ac:dyDescent="0.55000000000000004"/>
    <row r="53162" x14ac:dyDescent="0.55000000000000004"/>
    <row r="53163" x14ac:dyDescent="0.55000000000000004"/>
    <row r="53164" x14ac:dyDescent="0.55000000000000004"/>
    <row r="53165" x14ac:dyDescent="0.55000000000000004"/>
    <row r="53166" x14ac:dyDescent="0.55000000000000004"/>
    <row r="53167" x14ac:dyDescent="0.55000000000000004"/>
    <row r="53168" x14ac:dyDescent="0.55000000000000004"/>
    <row r="53169" x14ac:dyDescent="0.55000000000000004"/>
    <row r="53170" x14ac:dyDescent="0.55000000000000004"/>
    <row r="53171" x14ac:dyDescent="0.55000000000000004"/>
    <row r="53172" x14ac:dyDescent="0.55000000000000004"/>
    <row r="53173" x14ac:dyDescent="0.55000000000000004"/>
    <row r="53174" x14ac:dyDescent="0.55000000000000004"/>
    <row r="53175" x14ac:dyDescent="0.55000000000000004"/>
    <row r="53176" x14ac:dyDescent="0.55000000000000004"/>
    <row r="53177" x14ac:dyDescent="0.55000000000000004"/>
    <row r="53178" x14ac:dyDescent="0.55000000000000004"/>
    <row r="53179" x14ac:dyDescent="0.55000000000000004"/>
    <row r="53180" x14ac:dyDescent="0.55000000000000004"/>
    <row r="53181" x14ac:dyDescent="0.55000000000000004"/>
    <row r="53182" x14ac:dyDescent="0.55000000000000004"/>
    <row r="53183" x14ac:dyDescent="0.55000000000000004"/>
    <row r="53184" x14ac:dyDescent="0.55000000000000004"/>
    <row r="53185" x14ac:dyDescent="0.55000000000000004"/>
    <row r="53186" x14ac:dyDescent="0.55000000000000004"/>
    <row r="53187" x14ac:dyDescent="0.55000000000000004"/>
    <row r="53188" x14ac:dyDescent="0.55000000000000004"/>
    <row r="53189" x14ac:dyDescent="0.55000000000000004"/>
    <row r="53190" x14ac:dyDescent="0.55000000000000004"/>
    <row r="53191" x14ac:dyDescent="0.55000000000000004"/>
    <row r="53192" x14ac:dyDescent="0.55000000000000004"/>
    <row r="53193" x14ac:dyDescent="0.55000000000000004"/>
    <row r="53194" x14ac:dyDescent="0.55000000000000004"/>
    <row r="53195" x14ac:dyDescent="0.55000000000000004"/>
    <row r="53196" x14ac:dyDescent="0.55000000000000004"/>
    <row r="53197" x14ac:dyDescent="0.55000000000000004"/>
    <row r="53198" x14ac:dyDescent="0.55000000000000004"/>
    <row r="53199" x14ac:dyDescent="0.55000000000000004"/>
    <row r="53200" x14ac:dyDescent="0.55000000000000004"/>
    <row r="53201" x14ac:dyDescent="0.55000000000000004"/>
    <row r="53202" x14ac:dyDescent="0.55000000000000004"/>
    <row r="53203" x14ac:dyDescent="0.55000000000000004"/>
    <row r="53204" x14ac:dyDescent="0.55000000000000004"/>
    <row r="53205" x14ac:dyDescent="0.55000000000000004"/>
    <row r="53206" x14ac:dyDescent="0.55000000000000004"/>
    <row r="53207" x14ac:dyDescent="0.55000000000000004"/>
    <row r="53208" x14ac:dyDescent="0.55000000000000004"/>
    <row r="53209" x14ac:dyDescent="0.55000000000000004"/>
    <row r="53210" x14ac:dyDescent="0.55000000000000004"/>
    <row r="53211" x14ac:dyDescent="0.55000000000000004"/>
    <row r="53212" x14ac:dyDescent="0.55000000000000004"/>
    <row r="53213" x14ac:dyDescent="0.55000000000000004"/>
    <row r="53214" x14ac:dyDescent="0.55000000000000004"/>
    <row r="53215" x14ac:dyDescent="0.55000000000000004"/>
    <row r="53216" x14ac:dyDescent="0.55000000000000004"/>
    <row r="53217" x14ac:dyDescent="0.55000000000000004"/>
    <row r="53218" x14ac:dyDescent="0.55000000000000004"/>
    <row r="53219" x14ac:dyDescent="0.55000000000000004"/>
    <row r="53220" x14ac:dyDescent="0.55000000000000004"/>
    <row r="53221" x14ac:dyDescent="0.55000000000000004"/>
    <row r="53222" x14ac:dyDescent="0.55000000000000004"/>
    <row r="53223" x14ac:dyDescent="0.55000000000000004"/>
    <row r="53224" x14ac:dyDescent="0.55000000000000004"/>
    <row r="53225" x14ac:dyDescent="0.55000000000000004"/>
    <row r="53226" x14ac:dyDescent="0.55000000000000004"/>
    <row r="53227" x14ac:dyDescent="0.55000000000000004"/>
    <row r="53228" x14ac:dyDescent="0.55000000000000004"/>
    <row r="53229" x14ac:dyDescent="0.55000000000000004"/>
    <row r="53230" x14ac:dyDescent="0.55000000000000004"/>
    <row r="53231" x14ac:dyDescent="0.55000000000000004"/>
    <row r="53232" x14ac:dyDescent="0.55000000000000004"/>
    <row r="53233" x14ac:dyDescent="0.55000000000000004"/>
    <row r="53234" x14ac:dyDescent="0.55000000000000004"/>
    <row r="53235" x14ac:dyDescent="0.55000000000000004"/>
    <row r="53236" x14ac:dyDescent="0.55000000000000004"/>
    <row r="53237" x14ac:dyDescent="0.55000000000000004"/>
    <row r="53238" x14ac:dyDescent="0.55000000000000004"/>
    <row r="53239" x14ac:dyDescent="0.55000000000000004"/>
    <row r="53240" x14ac:dyDescent="0.55000000000000004"/>
    <row r="53241" x14ac:dyDescent="0.55000000000000004"/>
    <row r="53242" x14ac:dyDescent="0.55000000000000004"/>
    <row r="53243" x14ac:dyDescent="0.55000000000000004"/>
    <row r="53244" x14ac:dyDescent="0.55000000000000004"/>
    <row r="53245" x14ac:dyDescent="0.55000000000000004"/>
    <row r="53246" x14ac:dyDescent="0.55000000000000004"/>
    <row r="53247" x14ac:dyDescent="0.55000000000000004"/>
    <row r="53248" x14ac:dyDescent="0.55000000000000004"/>
    <row r="53249" x14ac:dyDescent="0.55000000000000004"/>
    <row r="53250" x14ac:dyDescent="0.55000000000000004"/>
    <row r="53251" x14ac:dyDescent="0.55000000000000004"/>
    <row r="53252" x14ac:dyDescent="0.55000000000000004"/>
    <row r="53253" x14ac:dyDescent="0.55000000000000004"/>
    <row r="53254" x14ac:dyDescent="0.55000000000000004"/>
    <row r="53255" x14ac:dyDescent="0.55000000000000004"/>
    <row r="53256" x14ac:dyDescent="0.55000000000000004"/>
    <row r="53257" x14ac:dyDescent="0.55000000000000004"/>
    <row r="53258" x14ac:dyDescent="0.55000000000000004"/>
    <row r="53259" x14ac:dyDescent="0.55000000000000004"/>
    <row r="53260" x14ac:dyDescent="0.55000000000000004"/>
    <row r="53261" x14ac:dyDescent="0.55000000000000004"/>
    <row r="53262" x14ac:dyDescent="0.55000000000000004"/>
    <row r="53263" x14ac:dyDescent="0.55000000000000004"/>
    <row r="53264" x14ac:dyDescent="0.55000000000000004"/>
    <row r="53265" x14ac:dyDescent="0.55000000000000004"/>
    <row r="53266" x14ac:dyDescent="0.55000000000000004"/>
    <row r="53267" x14ac:dyDescent="0.55000000000000004"/>
    <row r="53268" x14ac:dyDescent="0.55000000000000004"/>
    <row r="53269" x14ac:dyDescent="0.55000000000000004"/>
    <row r="53270" x14ac:dyDescent="0.55000000000000004"/>
    <row r="53271" x14ac:dyDescent="0.55000000000000004"/>
    <row r="53272" x14ac:dyDescent="0.55000000000000004"/>
    <row r="53273" x14ac:dyDescent="0.55000000000000004"/>
    <row r="53274" x14ac:dyDescent="0.55000000000000004"/>
    <row r="53275" x14ac:dyDescent="0.55000000000000004"/>
    <row r="53276" x14ac:dyDescent="0.55000000000000004"/>
    <row r="53277" x14ac:dyDescent="0.55000000000000004"/>
    <row r="53278" x14ac:dyDescent="0.55000000000000004"/>
    <row r="53279" x14ac:dyDescent="0.55000000000000004"/>
    <row r="53280" x14ac:dyDescent="0.55000000000000004"/>
    <row r="53281" x14ac:dyDescent="0.55000000000000004"/>
    <row r="53282" x14ac:dyDescent="0.55000000000000004"/>
    <row r="53283" x14ac:dyDescent="0.55000000000000004"/>
    <row r="53284" x14ac:dyDescent="0.55000000000000004"/>
    <row r="53285" x14ac:dyDescent="0.55000000000000004"/>
    <row r="53286" x14ac:dyDescent="0.55000000000000004"/>
    <row r="53287" x14ac:dyDescent="0.55000000000000004"/>
    <row r="53288" x14ac:dyDescent="0.55000000000000004"/>
    <row r="53289" x14ac:dyDescent="0.55000000000000004"/>
    <row r="53290" x14ac:dyDescent="0.55000000000000004"/>
    <row r="53291" x14ac:dyDescent="0.55000000000000004"/>
    <row r="53292" x14ac:dyDescent="0.55000000000000004"/>
    <row r="53293" x14ac:dyDescent="0.55000000000000004"/>
    <row r="53294" x14ac:dyDescent="0.55000000000000004"/>
    <row r="53295" x14ac:dyDescent="0.55000000000000004"/>
    <row r="53296" x14ac:dyDescent="0.55000000000000004"/>
    <row r="53297" x14ac:dyDescent="0.55000000000000004"/>
    <row r="53298" x14ac:dyDescent="0.55000000000000004"/>
    <row r="53299" x14ac:dyDescent="0.55000000000000004"/>
    <row r="53300" x14ac:dyDescent="0.55000000000000004"/>
    <row r="53301" x14ac:dyDescent="0.55000000000000004"/>
    <row r="53302" x14ac:dyDescent="0.55000000000000004"/>
    <row r="53303" x14ac:dyDescent="0.55000000000000004"/>
    <row r="53304" x14ac:dyDescent="0.55000000000000004"/>
    <row r="53305" x14ac:dyDescent="0.55000000000000004"/>
    <row r="53306" x14ac:dyDescent="0.55000000000000004"/>
    <row r="53307" x14ac:dyDescent="0.55000000000000004"/>
    <row r="53308" x14ac:dyDescent="0.55000000000000004"/>
    <row r="53309" x14ac:dyDescent="0.55000000000000004"/>
    <row r="53310" x14ac:dyDescent="0.55000000000000004"/>
    <row r="53311" x14ac:dyDescent="0.55000000000000004"/>
    <row r="53312" x14ac:dyDescent="0.55000000000000004"/>
    <row r="53313" x14ac:dyDescent="0.55000000000000004"/>
    <row r="53314" x14ac:dyDescent="0.55000000000000004"/>
    <row r="53315" x14ac:dyDescent="0.55000000000000004"/>
    <row r="53316" x14ac:dyDescent="0.55000000000000004"/>
    <row r="53317" x14ac:dyDescent="0.55000000000000004"/>
    <row r="53318" x14ac:dyDescent="0.55000000000000004"/>
    <row r="53319" x14ac:dyDescent="0.55000000000000004"/>
    <row r="53320" x14ac:dyDescent="0.55000000000000004"/>
    <row r="53321" x14ac:dyDescent="0.55000000000000004"/>
    <row r="53322" x14ac:dyDescent="0.55000000000000004"/>
    <row r="53323" x14ac:dyDescent="0.55000000000000004"/>
    <row r="53324" x14ac:dyDescent="0.55000000000000004"/>
    <row r="53325" x14ac:dyDescent="0.55000000000000004"/>
    <row r="53326" x14ac:dyDescent="0.55000000000000004"/>
    <row r="53327" x14ac:dyDescent="0.55000000000000004"/>
    <row r="53328" x14ac:dyDescent="0.55000000000000004"/>
    <row r="53329" x14ac:dyDescent="0.55000000000000004"/>
    <row r="53330" x14ac:dyDescent="0.55000000000000004"/>
    <row r="53331" x14ac:dyDescent="0.55000000000000004"/>
    <row r="53332" x14ac:dyDescent="0.55000000000000004"/>
    <row r="53333" x14ac:dyDescent="0.55000000000000004"/>
    <row r="53334" x14ac:dyDescent="0.55000000000000004"/>
    <row r="53335" x14ac:dyDescent="0.55000000000000004"/>
    <row r="53336" x14ac:dyDescent="0.55000000000000004"/>
    <row r="53337" x14ac:dyDescent="0.55000000000000004"/>
    <row r="53338" x14ac:dyDescent="0.55000000000000004"/>
    <row r="53339" x14ac:dyDescent="0.55000000000000004"/>
    <row r="53340" x14ac:dyDescent="0.55000000000000004"/>
    <row r="53341" x14ac:dyDescent="0.55000000000000004"/>
    <row r="53342" x14ac:dyDescent="0.55000000000000004"/>
    <row r="53343" x14ac:dyDescent="0.55000000000000004"/>
    <row r="53344" x14ac:dyDescent="0.55000000000000004"/>
    <row r="53345" x14ac:dyDescent="0.55000000000000004"/>
    <row r="53346" x14ac:dyDescent="0.55000000000000004"/>
    <row r="53347" x14ac:dyDescent="0.55000000000000004"/>
    <row r="53348" x14ac:dyDescent="0.55000000000000004"/>
    <row r="53349" x14ac:dyDescent="0.55000000000000004"/>
    <row r="53350" x14ac:dyDescent="0.55000000000000004"/>
    <row r="53351" x14ac:dyDescent="0.55000000000000004"/>
    <row r="53352" x14ac:dyDescent="0.55000000000000004"/>
    <row r="53353" x14ac:dyDescent="0.55000000000000004"/>
    <row r="53354" x14ac:dyDescent="0.55000000000000004"/>
    <row r="53355" x14ac:dyDescent="0.55000000000000004"/>
    <row r="53356" x14ac:dyDescent="0.55000000000000004"/>
    <row r="53357" x14ac:dyDescent="0.55000000000000004"/>
    <row r="53358" x14ac:dyDescent="0.55000000000000004"/>
    <row r="53359" x14ac:dyDescent="0.55000000000000004"/>
    <row r="53360" x14ac:dyDescent="0.55000000000000004"/>
    <row r="53361" x14ac:dyDescent="0.55000000000000004"/>
    <row r="53362" x14ac:dyDescent="0.55000000000000004"/>
    <row r="53363" x14ac:dyDescent="0.55000000000000004"/>
    <row r="53364" x14ac:dyDescent="0.55000000000000004"/>
    <row r="53365" x14ac:dyDescent="0.55000000000000004"/>
    <row r="53366" x14ac:dyDescent="0.55000000000000004"/>
    <row r="53367" x14ac:dyDescent="0.55000000000000004"/>
    <row r="53368" x14ac:dyDescent="0.55000000000000004"/>
    <row r="53369" x14ac:dyDescent="0.55000000000000004"/>
    <row r="53370" x14ac:dyDescent="0.55000000000000004"/>
    <row r="53371" x14ac:dyDescent="0.55000000000000004"/>
    <row r="53372" x14ac:dyDescent="0.55000000000000004"/>
    <row r="53373" x14ac:dyDescent="0.55000000000000004"/>
    <row r="53374" x14ac:dyDescent="0.55000000000000004"/>
    <row r="53375" x14ac:dyDescent="0.55000000000000004"/>
    <row r="53376" x14ac:dyDescent="0.55000000000000004"/>
    <row r="53377" x14ac:dyDescent="0.55000000000000004"/>
    <row r="53378" x14ac:dyDescent="0.55000000000000004"/>
    <row r="53379" x14ac:dyDescent="0.55000000000000004"/>
    <row r="53380" x14ac:dyDescent="0.55000000000000004"/>
    <row r="53381" x14ac:dyDescent="0.55000000000000004"/>
    <row r="53382" x14ac:dyDescent="0.55000000000000004"/>
    <row r="53383" x14ac:dyDescent="0.55000000000000004"/>
    <row r="53384" x14ac:dyDescent="0.55000000000000004"/>
    <row r="53385" x14ac:dyDescent="0.55000000000000004"/>
    <row r="53386" x14ac:dyDescent="0.55000000000000004"/>
    <row r="53387" x14ac:dyDescent="0.55000000000000004"/>
    <row r="53388" x14ac:dyDescent="0.55000000000000004"/>
    <row r="53389" x14ac:dyDescent="0.55000000000000004"/>
    <row r="53390" x14ac:dyDescent="0.55000000000000004"/>
    <row r="53391" x14ac:dyDescent="0.55000000000000004"/>
    <row r="53392" x14ac:dyDescent="0.55000000000000004"/>
    <row r="53393" x14ac:dyDescent="0.55000000000000004"/>
    <row r="53394" x14ac:dyDescent="0.55000000000000004"/>
    <row r="53395" x14ac:dyDescent="0.55000000000000004"/>
    <row r="53396" x14ac:dyDescent="0.55000000000000004"/>
    <row r="53397" x14ac:dyDescent="0.55000000000000004"/>
    <row r="53398" x14ac:dyDescent="0.55000000000000004"/>
    <row r="53399" x14ac:dyDescent="0.55000000000000004"/>
    <row r="53400" x14ac:dyDescent="0.55000000000000004"/>
    <row r="53401" x14ac:dyDescent="0.55000000000000004"/>
    <row r="53402" x14ac:dyDescent="0.55000000000000004"/>
    <row r="53403" x14ac:dyDescent="0.55000000000000004"/>
    <row r="53404" x14ac:dyDescent="0.55000000000000004"/>
    <row r="53405" x14ac:dyDescent="0.55000000000000004"/>
    <row r="53406" x14ac:dyDescent="0.55000000000000004"/>
    <row r="53407" x14ac:dyDescent="0.55000000000000004"/>
    <row r="53408" x14ac:dyDescent="0.55000000000000004"/>
    <row r="53409" x14ac:dyDescent="0.55000000000000004"/>
    <row r="53410" x14ac:dyDescent="0.55000000000000004"/>
    <row r="53411" x14ac:dyDescent="0.55000000000000004"/>
    <row r="53412" x14ac:dyDescent="0.55000000000000004"/>
    <row r="53413" x14ac:dyDescent="0.55000000000000004"/>
    <row r="53414" x14ac:dyDescent="0.55000000000000004"/>
    <row r="53415" x14ac:dyDescent="0.55000000000000004"/>
    <row r="53416" x14ac:dyDescent="0.55000000000000004"/>
    <row r="53417" x14ac:dyDescent="0.55000000000000004"/>
    <row r="53418" x14ac:dyDescent="0.55000000000000004"/>
    <row r="53419" x14ac:dyDescent="0.55000000000000004"/>
    <row r="53420" x14ac:dyDescent="0.55000000000000004"/>
    <row r="53421" x14ac:dyDescent="0.55000000000000004"/>
    <row r="53422" x14ac:dyDescent="0.55000000000000004"/>
    <row r="53423" x14ac:dyDescent="0.55000000000000004"/>
    <row r="53424" x14ac:dyDescent="0.55000000000000004"/>
    <row r="53425" x14ac:dyDescent="0.55000000000000004"/>
    <row r="53426" x14ac:dyDescent="0.55000000000000004"/>
    <row r="53427" x14ac:dyDescent="0.55000000000000004"/>
    <row r="53428" x14ac:dyDescent="0.55000000000000004"/>
    <row r="53429" x14ac:dyDescent="0.55000000000000004"/>
    <row r="53430" x14ac:dyDescent="0.55000000000000004"/>
    <row r="53431" x14ac:dyDescent="0.55000000000000004"/>
    <row r="53432" x14ac:dyDescent="0.55000000000000004"/>
    <row r="53433" x14ac:dyDescent="0.55000000000000004"/>
    <row r="53434" x14ac:dyDescent="0.55000000000000004"/>
    <row r="53435" x14ac:dyDescent="0.55000000000000004"/>
    <row r="53436" x14ac:dyDescent="0.55000000000000004"/>
    <row r="53437" x14ac:dyDescent="0.55000000000000004"/>
    <row r="53438" x14ac:dyDescent="0.55000000000000004"/>
    <row r="53439" x14ac:dyDescent="0.55000000000000004"/>
    <row r="53440" x14ac:dyDescent="0.55000000000000004"/>
    <row r="53441" x14ac:dyDescent="0.55000000000000004"/>
    <row r="53442" x14ac:dyDescent="0.55000000000000004"/>
    <row r="53443" x14ac:dyDescent="0.55000000000000004"/>
    <row r="53444" x14ac:dyDescent="0.55000000000000004"/>
    <row r="53445" x14ac:dyDescent="0.55000000000000004"/>
    <row r="53446" x14ac:dyDescent="0.55000000000000004"/>
    <row r="53447" x14ac:dyDescent="0.55000000000000004"/>
    <row r="53448" x14ac:dyDescent="0.55000000000000004"/>
    <row r="53449" x14ac:dyDescent="0.55000000000000004"/>
    <row r="53450" x14ac:dyDescent="0.55000000000000004"/>
    <row r="53451" x14ac:dyDescent="0.55000000000000004"/>
    <row r="53452" x14ac:dyDescent="0.55000000000000004"/>
    <row r="53453" x14ac:dyDescent="0.55000000000000004"/>
    <row r="53454" x14ac:dyDescent="0.55000000000000004"/>
    <row r="53455" x14ac:dyDescent="0.55000000000000004"/>
    <row r="53456" x14ac:dyDescent="0.55000000000000004"/>
    <row r="53457" x14ac:dyDescent="0.55000000000000004"/>
    <row r="53458" x14ac:dyDescent="0.55000000000000004"/>
    <row r="53459" x14ac:dyDescent="0.55000000000000004"/>
    <row r="53460" x14ac:dyDescent="0.55000000000000004"/>
    <row r="53461" x14ac:dyDescent="0.55000000000000004"/>
    <row r="53462" x14ac:dyDescent="0.55000000000000004"/>
    <row r="53463" x14ac:dyDescent="0.55000000000000004"/>
    <row r="53464" x14ac:dyDescent="0.55000000000000004"/>
    <row r="53465" x14ac:dyDescent="0.55000000000000004"/>
    <row r="53466" x14ac:dyDescent="0.55000000000000004"/>
    <row r="53467" x14ac:dyDescent="0.55000000000000004"/>
    <row r="53468" x14ac:dyDescent="0.55000000000000004"/>
    <row r="53469" x14ac:dyDescent="0.55000000000000004"/>
    <row r="53470" x14ac:dyDescent="0.55000000000000004"/>
    <row r="53471" x14ac:dyDescent="0.55000000000000004"/>
    <row r="53472" x14ac:dyDescent="0.55000000000000004"/>
    <row r="53473" x14ac:dyDescent="0.55000000000000004"/>
    <row r="53474" x14ac:dyDescent="0.55000000000000004"/>
    <row r="53475" x14ac:dyDescent="0.55000000000000004"/>
    <row r="53476" x14ac:dyDescent="0.55000000000000004"/>
    <row r="53477" x14ac:dyDescent="0.55000000000000004"/>
    <row r="53478" x14ac:dyDescent="0.55000000000000004"/>
    <row r="53479" x14ac:dyDescent="0.55000000000000004"/>
    <row r="53480" x14ac:dyDescent="0.55000000000000004"/>
    <row r="53481" x14ac:dyDescent="0.55000000000000004"/>
    <row r="53482" x14ac:dyDescent="0.55000000000000004"/>
    <row r="53483" x14ac:dyDescent="0.55000000000000004"/>
    <row r="53484" x14ac:dyDescent="0.55000000000000004"/>
    <row r="53485" x14ac:dyDescent="0.55000000000000004"/>
    <row r="53486" x14ac:dyDescent="0.55000000000000004"/>
    <row r="53487" x14ac:dyDescent="0.55000000000000004"/>
    <row r="53488" x14ac:dyDescent="0.55000000000000004"/>
    <row r="53489" x14ac:dyDescent="0.55000000000000004"/>
    <row r="53490" x14ac:dyDescent="0.55000000000000004"/>
    <row r="53491" x14ac:dyDescent="0.55000000000000004"/>
    <row r="53492" x14ac:dyDescent="0.55000000000000004"/>
    <row r="53493" x14ac:dyDescent="0.55000000000000004"/>
    <row r="53494" x14ac:dyDescent="0.55000000000000004"/>
    <row r="53495" x14ac:dyDescent="0.55000000000000004"/>
    <row r="53496" x14ac:dyDescent="0.55000000000000004"/>
    <row r="53497" x14ac:dyDescent="0.55000000000000004"/>
    <row r="53498" x14ac:dyDescent="0.55000000000000004"/>
    <row r="53499" x14ac:dyDescent="0.55000000000000004"/>
    <row r="53500" x14ac:dyDescent="0.55000000000000004"/>
    <row r="53501" x14ac:dyDescent="0.55000000000000004"/>
    <row r="53502" x14ac:dyDescent="0.55000000000000004"/>
    <row r="53503" x14ac:dyDescent="0.55000000000000004"/>
    <row r="53504" x14ac:dyDescent="0.55000000000000004"/>
    <row r="53505" x14ac:dyDescent="0.55000000000000004"/>
    <row r="53506" x14ac:dyDescent="0.55000000000000004"/>
    <row r="53507" x14ac:dyDescent="0.55000000000000004"/>
    <row r="53508" x14ac:dyDescent="0.55000000000000004"/>
    <row r="53509" x14ac:dyDescent="0.55000000000000004"/>
    <row r="53510" x14ac:dyDescent="0.55000000000000004"/>
    <row r="53511" x14ac:dyDescent="0.55000000000000004"/>
    <row r="53512" x14ac:dyDescent="0.55000000000000004"/>
    <row r="53513" x14ac:dyDescent="0.55000000000000004"/>
    <row r="53514" x14ac:dyDescent="0.55000000000000004"/>
    <row r="53515" x14ac:dyDescent="0.55000000000000004"/>
    <row r="53516" x14ac:dyDescent="0.55000000000000004"/>
    <row r="53517" x14ac:dyDescent="0.55000000000000004"/>
    <row r="53518" x14ac:dyDescent="0.55000000000000004"/>
    <row r="53519" x14ac:dyDescent="0.55000000000000004"/>
    <row r="53520" x14ac:dyDescent="0.55000000000000004"/>
    <row r="53521" x14ac:dyDescent="0.55000000000000004"/>
    <row r="53522" x14ac:dyDescent="0.55000000000000004"/>
    <row r="53523" x14ac:dyDescent="0.55000000000000004"/>
    <row r="53524" x14ac:dyDescent="0.55000000000000004"/>
    <row r="53525" x14ac:dyDescent="0.55000000000000004"/>
    <row r="53526" x14ac:dyDescent="0.55000000000000004"/>
    <row r="53527" x14ac:dyDescent="0.55000000000000004"/>
    <row r="53528" x14ac:dyDescent="0.55000000000000004"/>
    <row r="53529" x14ac:dyDescent="0.55000000000000004"/>
    <row r="53530" x14ac:dyDescent="0.55000000000000004"/>
    <row r="53531" x14ac:dyDescent="0.55000000000000004"/>
    <row r="53532" x14ac:dyDescent="0.55000000000000004"/>
    <row r="53533" x14ac:dyDescent="0.55000000000000004"/>
    <row r="53534" x14ac:dyDescent="0.55000000000000004"/>
    <row r="53535" x14ac:dyDescent="0.55000000000000004"/>
    <row r="53536" x14ac:dyDescent="0.55000000000000004"/>
    <row r="53537" x14ac:dyDescent="0.55000000000000004"/>
    <row r="53538" x14ac:dyDescent="0.55000000000000004"/>
    <row r="53539" x14ac:dyDescent="0.55000000000000004"/>
    <row r="53540" x14ac:dyDescent="0.55000000000000004"/>
    <row r="53541" x14ac:dyDescent="0.55000000000000004"/>
    <row r="53542" x14ac:dyDescent="0.55000000000000004"/>
    <row r="53543" x14ac:dyDescent="0.55000000000000004"/>
    <row r="53544" x14ac:dyDescent="0.55000000000000004"/>
    <row r="53545" x14ac:dyDescent="0.55000000000000004"/>
    <row r="53546" x14ac:dyDescent="0.55000000000000004"/>
    <row r="53547" x14ac:dyDescent="0.55000000000000004"/>
    <row r="53548" x14ac:dyDescent="0.55000000000000004"/>
    <row r="53549" x14ac:dyDescent="0.55000000000000004"/>
    <row r="53550" x14ac:dyDescent="0.55000000000000004"/>
    <row r="53551" x14ac:dyDescent="0.55000000000000004"/>
    <row r="53552" x14ac:dyDescent="0.55000000000000004"/>
    <row r="53553" x14ac:dyDescent="0.55000000000000004"/>
    <row r="53554" x14ac:dyDescent="0.55000000000000004"/>
    <row r="53555" x14ac:dyDescent="0.55000000000000004"/>
    <row r="53556" x14ac:dyDescent="0.55000000000000004"/>
    <row r="53557" x14ac:dyDescent="0.55000000000000004"/>
    <row r="53558" x14ac:dyDescent="0.55000000000000004"/>
    <row r="53559" x14ac:dyDescent="0.55000000000000004"/>
    <row r="53560" x14ac:dyDescent="0.55000000000000004"/>
    <row r="53561" x14ac:dyDescent="0.55000000000000004"/>
    <row r="53562" x14ac:dyDescent="0.55000000000000004"/>
    <row r="53563" x14ac:dyDescent="0.55000000000000004"/>
    <row r="53564" x14ac:dyDescent="0.55000000000000004"/>
    <row r="53565" x14ac:dyDescent="0.55000000000000004"/>
    <row r="53566" x14ac:dyDescent="0.55000000000000004"/>
    <row r="53567" x14ac:dyDescent="0.55000000000000004"/>
    <row r="53568" x14ac:dyDescent="0.55000000000000004"/>
    <row r="53569" x14ac:dyDescent="0.55000000000000004"/>
    <row r="53570" x14ac:dyDescent="0.55000000000000004"/>
    <row r="53571" x14ac:dyDescent="0.55000000000000004"/>
    <row r="53572" x14ac:dyDescent="0.55000000000000004"/>
    <row r="53573" x14ac:dyDescent="0.55000000000000004"/>
    <row r="53574" x14ac:dyDescent="0.55000000000000004"/>
    <row r="53575" x14ac:dyDescent="0.55000000000000004"/>
    <row r="53576" x14ac:dyDescent="0.55000000000000004"/>
    <row r="53577" x14ac:dyDescent="0.55000000000000004"/>
    <row r="53578" x14ac:dyDescent="0.55000000000000004"/>
    <row r="53579" x14ac:dyDescent="0.55000000000000004"/>
    <row r="53580" x14ac:dyDescent="0.55000000000000004"/>
    <row r="53581" x14ac:dyDescent="0.55000000000000004"/>
    <row r="53582" x14ac:dyDescent="0.55000000000000004"/>
    <row r="53583" x14ac:dyDescent="0.55000000000000004"/>
    <row r="53584" x14ac:dyDescent="0.55000000000000004"/>
    <row r="53585" x14ac:dyDescent="0.55000000000000004"/>
    <row r="53586" x14ac:dyDescent="0.55000000000000004"/>
    <row r="53587" x14ac:dyDescent="0.55000000000000004"/>
    <row r="53588" x14ac:dyDescent="0.55000000000000004"/>
    <row r="53589" x14ac:dyDescent="0.55000000000000004"/>
    <row r="53590" x14ac:dyDescent="0.55000000000000004"/>
    <row r="53591" x14ac:dyDescent="0.55000000000000004"/>
    <row r="53592" x14ac:dyDescent="0.55000000000000004"/>
    <row r="53593" x14ac:dyDescent="0.55000000000000004"/>
    <row r="53594" x14ac:dyDescent="0.55000000000000004"/>
    <row r="53595" x14ac:dyDescent="0.55000000000000004"/>
    <row r="53596" x14ac:dyDescent="0.55000000000000004"/>
    <row r="53597" x14ac:dyDescent="0.55000000000000004"/>
    <row r="53598" x14ac:dyDescent="0.55000000000000004"/>
    <row r="53599" x14ac:dyDescent="0.55000000000000004"/>
    <row r="53600" x14ac:dyDescent="0.55000000000000004"/>
    <row r="53601" x14ac:dyDescent="0.55000000000000004"/>
    <row r="53602" x14ac:dyDescent="0.55000000000000004"/>
    <row r="53603" x14ac:dyDescent="0.55000000000000004"/>
    <row r="53604" x14ac:dyDescent="0.55000000000000004"/>
    <row r="53605" x14ac:dyDescent="0.55000000000000004"/>
    <row r="53606" x14ac:dyDescent="0.55000000000000004"/>
    <row r="53607" x14ac:dyDescent="0.55000000000000004"/>
    <row r="53608" x14ac:dyDescent="0.55000000000000004"/>
    <row r="53609" x14ac:dyDescent="0.55000000000000004"/>
    <row r="53610" x14ac:dyDescent="0.55000000000000004"/>
    <row r="53611" x14ac:dyDescent="0.55000000000000004"/>
    <row r="53612" x14ac:dyDescent="0.55000000000000004"/>
    <row r="53613" x14ac:dyDescent="0.55000000000000004"/>
    <row r="53614" x14ac:dyDescent="0.55000000000000004"/>
    <row r="53615" x14ac:dyDescent="0.55000000000000004"/>
    <row r="53616" x14ac:dyDescent="0.55000000000000004"/>
    <row r="53617" x14ac:dyDescent="0.55000000000000004"/>
    <row r="53618" x14ac:dyDescent="0.55000000000000004"/>
    <row r="53619" x14ac:dyDescent="0.55000000000000004"/>
    <row r="53620" x14ac:dyDescent="0.55000000000000004"/>
    <row r="53621" x14ac:dyDescent="0.55000000000000004"/>
    <row r="53622" x14ac:dyDescent="0.55000000000000004"/>
    <row r="53623" x14ac:dyDescent="0.55000000000000004"/>
    <row r="53624" x14ac:dyDescent="0.55000000000000004"/>
    <row r="53625" x14ac:dyDescent="0.55000000000000004"/>
    <row r="53626" x14ac:dyDescent="0.55000000000000004"/>
    <row r="53627" x14ac:dyDescent="0.55000000000000004"/>
    <row r="53628" x14ac:dyDescent="0.55000000000000004"/>
    <row r="53629" x14ac:dyDescent="0.55000000000000004"/>
    <row r="53630" x14ac:dyDescent="0.55000000000000004"/>
    <row r="53631" x14ac:dyDescent="0.55000000000000004"/>
    <row r="53632" x14ac:dyDescent="0.55000000000000004"/>
    <row r="53633" x14ac:dyDescent="0.55000000000000004"/>
    <row r="53634" x14ac:dyDescent="0.55000000000000004"/>
    <row r="53635" x14ac:dyDescent="0.55000000000000004"/>
    <row r="53636" x14ac:dyDescent="0.55000000000000004"/>
    <row r="53637" x14ac:dyDescent="0.55000000000000004"/>
    <row r="53638" x14ac:dyDescent="0.55000000000000004"/>
    <row r="53639" x14ac:dyDescent="0.55000000000000004"/>
    <row r="53640" x14ac:dyDescent="0.55000000000000004"/>
    <row r="53641" x14ac:dyDescent="0.55000000000000004"/>
    <row r="53642" x14ac:dyDescent="0.55000000000000004"/>
    <row r="53643" x14ac:dyDescent="0.55000000000000004"/>
    <row r="53644" x14ac:dyDescent="0.55000000000000004"/>
    <row r="53645" x14ac:dyDescent="0.55000000000000004"/>
    <row r="53646" x14ac:dyDescent="0.55000000000000004"/>
    <row r="53647" x14ac:dyDescent="0.55000000000000004"/>
    <row r="53648" x14ac:dyDescent="0.55000000000000004"/>
    <row r="53649" x14ac:dyDescent="0.55000000000000004"/>
    <row r="53650" x14ac:dyDescent="0.55000000000000004"/>
    <row r="53651" x14ac:dyDescent="0.55000000000000004"/>
    <row r="53652" x14ac:dyDescent="0.55000000000000004"/>
    <row r="53653" x14ac:dyDescent="0.55000000000000004"/>
    <row r="53654" x14ac:dyDescent="0.55000000000000004"/>
    <row r="53655" x14ac:dyDescent="0.55000000000000004"/>
    <row r="53656" x14ac:dyDescent="0.55000000000000004"/>
    <row r="53657" x14ac:dyDescent="0.55000000000000004"/>
    <row r="53658" x14ac:dyDescent="0.55000000000000004"/>
    <row r="53659" x14ac:dyDescent="0.55000000000000004"/>
    <row r="53660" x14ac:dyDescent="0.55000000000000004"/>
    <row r="53661" x14ac:dyDescent="0.55000000000000004"/>
    <row r="53662" x14ac:dyDescent="0.55000000000000004"/>
    <row r="53663" x14ac:dyDescent="0.55000000000000004"/>
    <row r="53664" x14ac:dyDescent="0.55000000000000004"/>
    <row r="53665" x14ac:dyDescent="0.55000000000000004"/>
    <row r="53666" x14ac:dyDescent="0.55000000000000004"/>
    <row r="53667" x14ac:dyDescent="0.55000000000000004"/>
    <row r="53668" x14ac:dyDescent="0.55000000000000004"/>
    <row r="53669" x14ac:dyDescent="0.55000000000000004"/>
    <row r="53670" x14ac:dyDescent="0.55000000000000004"/>
    <row r="53671" x14ac:dyDescent="0.55000000000000004"/>
    <row r="53672" x14ac:dyDescent="0.55000000000000004"/>
    <row r="53673" x14ac:dyDescent="0.55000000000000004"/>
    <row r="53674" x14ac:dyDescent="0.55000000000000004"/>
    <row r="53675" x14ac:dyDescent="0.55000000000000004"/>
    <row r="53676" x14ac:dyDescent="0.55000000000000004"/>
    <row r="53677" x14ac:dyDescent="0.55000000000000004"/>
    <row r="53678" x14ac:dyDescent="0.55000000000000004"/>
    <row r="53679" x14ac:dyDescent="0.55000000000000004"/>
    <row r="53680" x14ac:dyDescent="0.55000000000000004"/>
    <row r="53681" x14ac:dyDescent="0.55000000000000004"/>
    <row r="53682" x14ac:dyDescent="0.55000000000000004"/>
    <row r="53683" x14ac:dyDescent="0.55000000000000004"/>
    <row r="53684" x14ac:dyDescent="0.55000000000000004"/>
    <row r="53685" x14ac:dyDescent="0.55000000000000004"/>
    <row r="53686" x14ac:dyDescent="0.55000000000000004"/>
    <row r="53687" x14ac:dyDescent="0.55000000000000004"/>
    <row r="53688" x14ac:dyDescent="0.55000000000000004"/>
    <row r="53689" x14ac:dyDescent="0.55000000000000004"/>
    <row r="53690" x14ac:dyDescent="0.55000000000000004"/>
    <row r="53691" x14ac:dyDescent="0.55000000000000004"/>
    <row r="53692" x14ac:dyDescent="0.55000000000000004"/>
    <row r="53693" x14ac:dyDescent="0.55000000000000004"/>
    <row r="53694" x14ac:dyDescent="0.55000000000000004"/>
    <row r="53695" x14ac:dyDescent="0.55000000000000004"/>
    <row r="53696" x14ac:dyDescent="0.55000000000000004"/>
    <row r="53697" x14ac:dyDescent="0.55000000000000004"/>
    <row r="53698" x14ac:dyDescent="0.55000000000000004"/>
    <row r="53699" x14ac:dyDescent="0.55000000000000004"/>
    <row r="53700" x14ac:dyDescent="0.55000000000000004"/>
    <row r="53701" x14ac:dyDescent="0.55000000000000004"/>
    <row r="53702" x14ac:dyDescent="0.55000000000000004"/>
    <row r="53703" x14ac:dyDescent="0.55000000000000004"/>
    <row r="53704" x14ac:dyDescent="0.55000000000000004"/>
    <row r="53705" x14ac:dyDescent="0.55000000000000004"/>
    <row r="53706" x14ac:dyDescent="0.55000000000000004"/>
    <row r="53707" x14ac:dyDescent="0.55000000000000004"/>
    <row r="53708" x14ac:dyDescent="0.55000000000000004"/>
    <row r="53709" x14ac:dyDescent="0.55000000000000004"/>
    <row r="53710" x14ac:dyDescent="0.55000000000000004"/>
    <row r="53711" x14ac:dyDescent="0.55000000000000004"/>
    <row r="53712" x14ac:dyDescent="0.55000000000000004"/>
    <row r="53713" x14ac:dyDescent="0.55000000000000004"/>
    <row r="53714" x14ac:dyDescent="0.55000000000000004"/>
    <row r="53715" x14ac:dyDescent="0.55000000000000004"/>
    <row r="53716" x14ac:dyDescent="0.55000000000000004"/>
    <row r="53717" x14ac:dyDescent="0.55000000000000004"/>
    <row r="53718" x14ac:dyDescent="0.55000000000000004"/>
    <row r="53719" x14ac:dyDescent="0.55000000000000004"/>
    <row r="53720" x14ac:dyDescent="0.55000000000000004"/>
    <row r="53721" x14ac:dyDescent="0.55000000000000004"/>
    <row r="53722" x14ac:dyDescent="0.55000000000000004"/>
    <row r="53723" x14ac:dyDescent="0.55000000000000004"/>
    <row r="53724" x14ac:dyDescent="0.55000000000000004"/>
    <row r="53725" x14ac:dyDescent="0.55000000000000004"/>
    <row r="53726" x14ac:dyDescent="0.55000000000000004"/>
    <row r="53727" x14ac:dyDescent="0.55000000000000004"/>
    <row r="53728" x14ac:dyDescent="0.55000000000000004"/>
    <row r="53729" x14ac:dyDescent="0.55000000000000004"/>
    <row r="53730" x14ac:dyDescent="0.55000000000000004"/>
    <row r="53731" x14ac:dyDescent="0.55000000000000004"/>
    <row r="53732" x14ac:dyDescent="0.55000000000000004"/>
    <row r="53733" x14ac:dyDescent="0.55000000000000004"/>
    <row r="53734" x14ac:dyDescent="0.55000000000000004"/>
    <row r="53735" x14ac:dyDescent="0.55000000000000004"/>
    <row r="53736" x14ac:dyDescent="0.55000000000000004"/>
    <row r="53737" x14ac:dyDescent="0.55000000000000004"/>
    <row r="53738" x14ac:dyDescent="0.55000000000000004"/>
    <row r="53739" x14ac:dyDescent="0.55000000000000004"/>
    <row r="53740" x14ac:dyDescent="0.55000000000000004"/>
    <row r="53741" x14ac:dyDescent="0.55000000000000004"/>
    <row r="53742" x14ac:dyDescent="0.55000000000000004"/>
    <row r="53743" x14ac:dyDescent="0.55000000000000004"/>
    <row r="53744" x14ac:dyDescent="0.55000000000000004"/>
    <row r="53745" x14ac:dyDescent="0.55000000000000004"/>
    <row r="53746" x14ac:dyDescent="0.55000000000000004"/>
    <row r="53747" x14ac:dyDescent="0.55000000000000004"/>
    <row r="53748" x14ac:dyDescent="0.55000000000000004"/>
    <row r="53749" x14ac:dyDescent="0.55000000000000004"/>
    <row r="53750" x14ac:dyDescent="0.55000000000000004"/>
    <row r="53751" x14ac:dyDescent="0.55000000000000004"/>
    <row r="53752" x14ac:dyDescent="0.55000000000000004"/>
    <row r="53753" x14ac:dyDescent="0.55000000000000004"/>
    <row r="53754" x14ac:dyDescent="0.55000000000000004"/>
    <row r="53755" x14ac:dyDescent="0.55000000000000004"/>
    <row r="53756" x14ac:dyDescent="0.55000000000000004"/>
    <row r="53757" x14ac:dyDescent="0.55000000000000004"/>
    <row r="53758" x14ac:dyDescent="0.55000000000000004"/>
    <row r="53759" x14ac:dyDescent="0.55000000000000004"/>
    <row r="53760" x14ac:dyDescent="0.55000000000000004"/>
    <row r="53761" x14ac:dyDescent="0.55000000000000004"/>
    <row r="53762" x14ac:dyDescent="0.55000000000000004"/>
    <row r="53763" x14ac:dyDescent="0.55000000000000004"/>
    <row r="53764" x14ac:dyDescent="0.55000000000000004"/>
    <row r="53765" x14ac:dyDescent="0.55000000000000004"/>
    <row r="53766" x14ac:dyDescent="0.55000000000000004"/>
    <row r="53767" x14ac:dyDescent="0.55000000000000004"/>
    <row r="53768" x14ac:dyDescent="0.55000000000000004"/>
    <row r="53769" x14ac:dyDescent="0.55000000000000004"/>
    <row r="53770" x14ac:dyDescent="0.55000000000000004"/>
    <row r="53771" x14ac:dyDescent="0.55000000000000004"/>
    <row r="53772" x14ac:dyDescent="0.55000000000000004"/>
    <row r="53773" x14ac:dyDescent="0.55000000000000004"/>
    <row r="53774" x14ac:dyDescent="0.55000000000000004"/>
    <row r="53775" x14ac:dyDescent="0.55000000000000004"/>
    <row r="53776" x14ac:dyDescent="0.55000000000000004"/>
    <row r="53777" x14ac:dyDescent="0.55000000000000004"/>
    <row r="53778" x14ac:dyDescent="0.55000000000000004"/>
    <row r="53779" x14ac:dyDescent="0.55000000000000004"/>
    <row r="53780" x14ac:dyDescent="0.55000000000000004"/>
    <row r="53781" x14ac:dyDescent="0.55000000000000004"/>
    <row r="53782" x14ac:dyDescent="0.55000000000000004"/>
    <row r="53783" x14ac:dyDescent="0.55000000000000004"/>
    <row r="53784" x14ac:dyDescent="0.55000000000000004"/>
    <row r="53785" x14ac:dyDescent="0.55000000000000004"/>
    <row r="53786" x14ac:dyDescent="0.55000000000000004"/>
    <row r="53787" x14ac:dyDescent="0.55000000000000004"/>
    <row r="53788" x14ac:dyDescent="0.55000000000000004"/>
    <row r="53789" x14ac:dyDescent="0.55000000000000004"/>
    <row r="53790" x14ac:dyDescent="0.55000000000000004"/>
    <row r="53791" x14ac:dyDescent="0.55000000000000004"/>
    <row r="53792" x14ac:dyDescent="0.55000000000000004"/>
    <row r="53793" x14ac:dyDescent="0.55000000000000004"/>
    <row r="53794" x14ac:dyDescent="0.55000000000000004"/>
    <row r="53795" x14ac:dyDescent="0.55000000000000004"/>
    <row r="53796" x14ac:dyDescent="0.55000000000000004"/>
    <row r="53797" x14ac:dyDescent="0.55000000000000004"/>
    <row r="53798" x14ac:dyDescent="0.55000000000000004"/>
    <row r="53799" x14ac:dyDescent="0.55000000000000004"/>
    <row r="53800" x14ac:dyDescent="0.55000000000000004"/>
    <row r="53801" x14ac:dyDescent="0.55000000000000004"/>
    <row r="53802" x14ac:dyDescent="0.55000000000000004"/>
    <row r="53803" x14ac:dyDescent="0.55000000000000004"/>
    <row r="53804" x14ac:dyDescent="0.55000000000000004"/>
    <row r="53805" x14ac:dyDescent="0.55000000000000004"/>
    <row r="53806" x14ac:dyDescent="0.55000000000000004"/>
    <row r="53807" x14ac:dyDescent="0.55000000000000004"/>
    <row r="53808" x14ac:dyDescent="0.55000000000000004"/>
    <row r="53809" x14ac:dyDescent="0.55000000000000004"/>
    <row r="53810" x14ac:dyDescent="0.55000000000000004"/>
    <row r="53811" x14ac:dyDescent="0.55000000000000004"/>
    <row r="53812" x14ac:dyDescent="0.55000000000000004"/>
    <row r="53813" x14ac:dyDescent="0.55000000000000004"/>
    <row r="53814" x14ac:dyDescent="0.55000000000000004"/>
    <row r="53815" x14ac:dyDescent="0.55000000000000004"/>
    <row r="53816" x14ac:dyDescent="0.55000000000000004"/>
    <row r="53817" x14ac:dyDescent="0.55000000000000004"/>
    <row r="53818" x14ac:dyDescent="0.55000000000000004"/>
    <row r="53819" x14ac:dyDescent="0.55000000000000004"/>
    <row r="53820" x14ac:dyDescent="0.55000000000000004"/>
    <row r="53821" x14ac:dyDescent="0.55000000000000004"/>
    <row r="53822" x14ac:dyDescent="0.55000000000000004"/>
    <row r="53823" x14ac:dyDescent="0.55000000000000004"/>
    <row r="53824" x14ac:dyDescent="0.55000000000000004"/>
    <row r="53825" x14ac:dyDescent="0.55000000000000004"/>
    <row r="53826" x14ac:dyDescent="0.55000000000000004"/>
    <row r="53827" x14ac:dyDescent="0.55000000000000004"/>
    <row r="53828" x14ac:dyDescent="0.55000000000000004"/>
    <row r="53829" x14ac:dyDescent="0.55000000000000004"/>
    <row r="53830" x14ac:dyDescent="0.55000000000000004"/>
    <row r="53831" x14ac:dyDescent="0.55000000000000004"/>
    <row r="53832" x14ac:dyDescent="0.55000000000000004"/>
    <row r="53833" x14ac:dyDescent="0.55000000000000004"/>
    <row r="53834" x14ac:dyDescent="0.55000000000000004"/>
    <row r="53835" x14ac:dyDescent="0.55000000000000004"/>
    <row r="53836" x14ac:dyDescent="0.55000000000000004"/>
    <row r="53837" x14ac:dyDescent="0.55000000000000004"/>
    <row r="53838" x14ac:dyDescent="0.55000000000000004"/>
    <row r="53839" x14ac:dyDescent="0.55000000000000004"/>
    <row r="53840" x14ac:dyDescent="0.55000000000000004"/>
    <row r="53841" x14ac:dyDescent="0.55000000000000004"/>
    <row r="53842" x14ac:dyDescent="0.55000000000000004"/>
    <row r="53843" x14ac:dyDescent="0.55000000000000004"/>
    <row r="53844" x14ac:dyDescent="0.55000000000000004"/>
    <row r="53845" x14ac:dyDescent="0.55000000000000004"/>
    <row r="53846" x14ac:dyDescent="0.55000000000000004"/>
    <row r="53847" x14ac:dyDescent="0.55000000000000004"/>
    <row r="53848" x14ac:dyDescent="0.55000000000000004"/>
    <row r="53849" x14ac:dyDescent="0.55000000000000004"/>
    <row r="53850" x14ac:dyDescent="0.55000000000000004"/>
    <row r="53851" x14ac:dyDescent="0.55000000000000004"/>
    <row r="53852" x14ac:dyDescent="0.55000000000000004"/>
    <row r="53853" x14ac:dyDescent="0.55000000000000004"/>
    <row r="53854" x14ac:dyDescent="0.55000000000000004"/>
    <row r="53855" x14ac:dyDescent="0.55000000000000004"/>
    <row r="53856" x14ac:dyDescent="0.55000000000000004"/>
    <row r="53857" x14ac:dyDescent="0.55000000000000004"/>
    <row r="53858" x14ac:dyDescent="0.55000000000000004"/>
    <row r="53859" x14ac:dyDescent="0.55000000000000004"/>
    <row r="53860" x14ac:dyDescent="0.55000000000000004"/>
    <row r="53861" x14ac:dyDescent="0.55000000000000004"/>
    <row r="53862" x14ac:dyDescent="0.55000000000000004"/>
    <row r="53863" x14ac:dyDescent="0.55000000000000004"/>
    <row r="53864" x14ac:dyDescent="0.55000000000000004"/>
    <row r="53865" x14ac:dyDescent="0.55000000000000004"/>
    <row r="53866" x14ac:dyDescent="0.55000000000000004"/>
    <row r="53867" x14ac:dyDescent="0.55000000000000004"/>
    <row r="53868" x14ac:dyDescent="0.55000000000000004"/>
    <row r="53869" x14ac:dyDescent="0.55000000000000004"/>
    <row r="53870" x14ac:dyDescent="0.55000000000000004"/>
    <row r="53871" x14ac:dyDescent="0.55000000000000004"/>
    <row r="53872" x14ac:dyDescent="0.55000000000000004"/>
    <row r="53873" x14ac:dyDescent="0.55000000000000004"/>
    <row r="53874" x14ac:dyDescent="0.55000000000000004"/>
    <row r="53875" x14ac:dyDescent="0.55000000000000004"/>
    <row r="53876" x14ac:dyDescent="0.55000000000000004"/>
    <row r="53877" x14ac:dyDescent="0.55000000000000004"/>
    <row r="53878" x14ac:dyDescent="0.55000000000000004"/>
    <row r="53879" x14ac:dyDescent="0.55000000000000004"/>
    <row r="53880" x14ac:dyDescent="0.55000000000000004"/>
    <row r="53881" x14ac:dyDescent="0.55000000000000004"/>
    <row r="53882" x14ac:dyDescent="0.55000000000000004"/>
    <row r="53883" x14ac:dyDescent="0.55000000000000004"/>
    <row r="53884" x14ac:dyDescent="0.55000000000000004"/>
    <row r="53885" x14ac:dyDescent="0.55000000000000004"/>
    <row r="53886" x14ac:dyDescent="0.55000000000000004"/>
    <row r="53887" x14ac:dyDescent="0.55000000000000004"/>
    <row r="53888" x14ac:dyDescent="0.55000000000000004"/>
    <row r="53889" x14ac:dyDescent="0.55000000000000004"/>
    <row r="53890" x14ac:dyDescent="0.55000000000000004"/>
    <row r="53891" x14ac:dyDescent="0.55000000000000004"/>
    <row r="53892" x14ac:dyDescent="0.55000000000000004"/>
    <row r="53893" x14ac:dyDescent="0.55000000000000004"/>
    <row r="53894" x14ac:dyDescent="0.55000000000000004"/>
    <row r="53895" x14ac:dyDescent="0.55000000000000004"/>
    <row r="53896" x14ac:dyDescent="0.55000000000000004"/>
    <row r="53897" x14ac:dyDescent="0.55000000000000004"/>
    <row r="53898" x14ac:dyDescent="0.55000000000000004"/>
    <row r="53899" x14ac:dyDescent="0.55000000000000004"/>
    <row r="53900" x14ac:dyDescent="0.55000000000000004"/>
    <row r="53901" x14ac:dyDescent="0.55000000000000004"/>
    <row r="53902" x14ac:dyDescent="0.55000000000000004"/>
    <row r="53903" x14ac:dyDescent="0.55000000000000004"/>
    <row r="53904" x14ac:dyDescent="0.55000000000000004"/>
    <row r="53905" x14ac:dyDescent="0.55000000000000004"/>
    <row r="53906" x14ac:dyDescent="0.55000000000000004"/>
    <row r="53907" x14ac:dyDescent="0.55000000000000004"/>
    <row r="53908" x14ac:dyDescent="0.55000000000000004"/>
    <row r="53909" x14ac:dyDescent="0.55000000000000004"/>
    <row r="53910" x14ac:dyDescent="0.55000000000000004"/>
    <row r="53911" x14ac:dyDescent="0.55000000000000004"/>
    <row r="53912" x14ac:dyDescent="0.55000000000000004"/>
    <row r="53913" x14ac:dyDescent="0.55000000000000004"/>
    <row r="53914" x14ac:dyDescent="0.55000000000000004"/>
    <row r="53915" x14ac:dyDescent="0.55000000000000004"/>
    <row r="53916" x14ac:dyDescent="0.55000000000000004"/>
    <row r="53917" x14ac:dyDescent="0.55000000000000004"/>
    <row r="53918" x14ac:dyDescent="0.55000000000000004"/>
    <row r="53919" x14ac:dyDescent="0.55000000000000004"/>
    <row r="53920" x14ac:dyDescent="0.55000000000000004"/>
    <row r="53921" x14ac:dyDescent="0.55000000000000004"/>
    <row r="53922" x14ac:dyDescent="0.55000000000000004"/>
    <row r="53923" x14ac:dyDescent="0.55000000000000004"/>
    <row r="53924" x14ac:dyDescent="0.55000000000000004"/>
    <row r="53925" x14ac:dyDescent="0.55000000000000004"/>
    <row r="53926" x14ac:dyDescent="0.55000000000000004"/>
    <row r="53927" x14ac:dyDescent="0.55000000000000004"/>
    <row r="53928" x14ac:dyDescent="0.55000000000000004"/>
    <row r="53929" x14ac:dyDescent="0.55000000000000004"/>
    <row r="53930" x14ac:dyDescent="0.55000000000000004"/>
    <row r="53931" x14ac:dyDescent="0.55000000000000004"/>
    <row r="53932" x14ac:dyDescent="0.55000000000000004"/>
    <row r="53933" x14ac:dyDescent="0.55000000000000004"/>
    <row r="53934" x14ac:dyDescent="0.55000000000000004"/>
    <row r="53935" x14ac:dyDescent="0.55000000000000004"/>
    <row r="53936" x14ac:dyDescent="0.55000000000000004"/>
    <row r="53937" x14ac:dyDescent="0.55000000000000004"/>
    <row r="53938" x14ac:dyDescent="0.55000000000000004"/>
    <row r="53939" x14ac:dyDescent="0.55000000000000004"/>
    <row r="53940" x14ac:dyDescent="0.55000000000000004"/>
    <row r="53941" x14ac:dyDescent="0.55000000000000004"/>
    <row r="53942" x14ac:dyDescent="0.55000000000000004"/>
    <row r="53943" x14ac:dyDescent="0.55000000000000004"/>
    <row r="53944" x14ac:dyDescent="0.55000000000000004"/>
    <row r="53945" x14ac:dyDescent="0.55000000000000004"/>
    <row r="53946" x14ac:dyDescent="0.55000000000000004"/>
    <row r="53947" x14ac:dyDescent="0.55000000000000004"/>
    <row r="53948" x14ac:dyDescent="0.55000000000000004"/>
    <row r="53949" x14ac:dyDescent="0.55000000000000004"/>
    <row r="53950" x14ac:dyDescent="0.55000000000000004"/>
    <row r="53951" x14ac:dyDescent="0.55000000000000004"/>
    <row r="53952" x14ac:dyDescent="0.55000000000000004"/>
    <row r="53953" x14ac:dyDescent="0.55000000000000004"/>
    <row r="53954" x14ac:dyDescent="0.55000000000000004"/>
    <row r="53955" x14ac:dyDescent="0.55000000000000004"/>
    <row r="53956" x14ac:dyDescent="0.55000000000000004"/>
    <row r="53957" x14ac:dyDescent="0.55000000000000004"/>
    <row r="53958" x14ac:dyDescent="0.55000000000000004"/>
    <row r="53959" x14ac:dyDescent="0.55000000000000004"/>
    <row r="53960" x14ac:dyDescent="0.55000000000000004"/>
    <row r="53961" x14ac:dyDescent="0.55000000000000004"/>
    <row r="53962" x14ac:dyDescent="0.55000000000000004"/>
    <row r="53963" x14ac:dyDescent="0.55000000000000004"/>
    <row r="53964" x14ac:dyDescent="0.55000000000000004"/>
    <row r="53965" x14ac:dyDescent="0.55000000000000004"/>
    <row r="53966" x14ac:dyDescent="0.55000000000000004"/>
    <row r="53967" x14ac:dyDescent="0.55000000000000004"/>
    <row r="53968" x14ac:dyDescent="0.55000000000000004"/>
    <row r="53969" x14ac:dyDescent="0.55000000000000004"/>
    <row r="53970" x14ac:dyDescent="0.55000000000000004"/>
    <row r="53971" x14ac:dyDescent="0.55000000000000004"/>
    <row r="53972" x14ac:dyDescent="0.55000000000000004"/>
    <row r="53973" x14ac:dyDescent="0.55000000000000004"/>
    <row r="53974" x14ac:dyDescent="0.55000000000000004"/>
    <row r="53975" x14ac:dyDescent="0.55000000000000004"/>
    <row r="53976" x14ac:dyDescent="0.55000000000000004"/>
    <row r="53977" x14ac:dyDescent="0.55000000000000004"/>
    <row r="53978" x14ac:dyDescent="0.55000000000000004"/>
    <row r="53979" x14ac:dyDescent="0.55000000000000004"/>
    <row r="53980" x14ac:dyDescent="0.55000000000000004"/>
    <row r="53981" x14ac:dyDescent="0.55000000000000004"/>
    <row r="53982" x14ac:dyDescent="0.55000000000000004"/>
    <row r="53983" x14ac:dyDescent="0.55000000000000004"/>
    <row r="53984" x14ac:dyDescent="0.55000000000000004"/>
    <row r="53985" x14ac:dyDescent="0.55000000000000004"/>
    <row r="53986" x14ac:dyDescent="0.55000000000000004"/>
    <row r="53987" x14ac:dyDescent="0.55000000000000004"/>
    <row r="53988" x14ac:dyDescent="0.55000000000000004"/>
    <row r="53989" x14ac:dyDescent="0.55000000000000004"/>
    <row r="53990" x14ac:dyDescent="0.55000000000000004"/>
    <row r="53991" x14ac:dyDescent="0.55000000000000004"/>
    <row r="53992" x14ac:dyDescent="0.55000000000000004"/>
    <row r="53993" x14ac:dyDescent="0.55000000000000004"/>
    <row r="53994" x14ac:dyDescent="0.55000000000000004"/>
    <row r="53995" x14ac:dyDescent="0.55000000000000004"/>
    <row r="53996" x14ac:dyDescent="0.55000000000000004"/>
    <row r="53997" x14ac:dyDescent="0.55000000000000004"/>
    <row r="53998" x14ac:dyDescent="0.55000000000000004"/>
    <row r="53999" x14ac:dyDescent="0.55000000000000004"/>
    <row r="54000" x14ac:dyDescent="0.55000000000000004"/>
    <row r="54001" x14ac:dyDescent="0.55000000000000004"/>
    <row r="54002" x14ac:dyDescent="0.55000000000000004"/>
    <row r="54003" x14ac:dyDescent="0.55000000000000004"/>
    <row r="54004" x14ac:dyDescent="0.55000000000000004"/>
    <row r="54005" x14ac:dyDescent="0.55000000000000004"/>
    <row r="54006" x14ac:dyDescent="0.55000000000000004"/>
    <row r="54007" x14ac:dyDescent="0.55000000000000004"/>
    <row r="54008" x14ac:dyDescent="0.55000000000000004"/>
    <row r="54009" x14ac:dyDescent="0.55000000000000004"/>
    <row r="54010" x14ac:dyDescent="0.55000000000000004"/>
    <row r="54011" x14ac:dyDescent="0.55000000000000004"/>
    <row r="54012" x14ac:dyDescent="0.55000000000000004"/>
    <row r="54013" x14ac:dyDescent="0.55000000000000004"/>
    <row r="54014" x14ac:dyDescent="0.55000000000000004"/>
    <row r="54015" x14ac:dyDescent="0.55000000000000004"/>
    <row r="54016" x14ac:dyDescent="0.55000000000000004"/>
    <row r="54017" x14ac:dyDescent="0.55000000000000004"/>
    <row r="54018" x14ac:dyDescent="0.55000000000000004"/>
    <row r="54019" x14ac:dyDescent="0.55000000000000004"/>
    <row r="54020" x14ac:dyDescent="0.55000000000000004"/>
    <row r="54021" x14ac:dyDescent="0.55000000000000004"/>
    <row r="54022" x14ac:dyDescent="0.55000000000000004"/>
    <row r="54023" x14ac:dyDescent="0.55000000000000004"/>
    <row r="54024" x14ac:dyDescent="0.55000000000000004"/>
    <row r="54025" x14ac:dyDescent="0.55000000000000004"/>
    <row r="54026" x14ac:dyDescent="0.55000000000000004"/>
    <row r="54027" x14ac:dyDescent="0.55000000000000004"/>
    <row r="54028" x14ac:dyDescent="0.55000000000000004"/>
    <row r="54029" x14ac:dyDescent="0.55000000000000004"/>
    <row r="54030" x14ac:dyDescent="0.55000000000000004"/>
    <row r="54031" x14ac:dyDescent="0.55000000000000004"/>
    <row r="54032" x14ac:dyDescent="0.55000000000000004"/>
    <row r="54033" x14ac:dyDescent="0.55000000000000004"/>
    <row r="54034" x14ac:dyDescent="0.55000000000000004"/>
    <row r="54035" x14ac:dyDescent="0.55000000000000004"/>
    <row r="54036" x14ac:dyDescent="0.55000000000000004"/>
    <row r="54037" x14ac:dyDescent="0.55000000000000004"/>
    <row r="54038" x14ac:dyDescent="0.55000000000000004"/>
    <row r="54039" x14ac:dyDescent="0.55000000000000004"/>
    <row r="54040" x14ac:dyDescent="0.55000000000000004"/>
    <row r="54041" x14ac:dyDescent="0.55000000000000004"/>
    <row r="54042" x14ac:dyDescent="0.55000000000000004"/>
    <row r="54043" x14ac:dyDescent="0.55000000000000004"/>
    <row r="54044" x14ac:dyDescent="0.55000000000000004"/>
    <row r="54045" x14ac:dyDescent="0.55000000000000004"/>
    <row r="54046" x14ac:dyDescent="0.55000000000000004"/>
    <row r="54047" x14ac:dyDescent="0.55000000000000004"/>
    <row r="54048" x14ac:dyDescent="0.55000000000000004"/>
    <row r="54049" x14ac:dyDescent="0.55000000000000004"/>
    <row r="54050" x14ac:dyDescent="0.55000000000000004"/>
    <row r="54051" x14ac:dyDescent="0.55000000000000004"/>
    <row r="54052" x14ac:dyDescent="0.55000000000000004"/>
    <row r="54053" x14ac:dyDescent="0.55000000000000004"/>
    <row r="54054" x14ac:dyDescent="0.55000000000000004"/>
    <row r="54055" x14ac:dyDescent="0.55000000000000004"/>
    <row r="54056" x14ac:dyDescent="0.55000000000000004"/>
    <row r="54057" x14ac:dyDescent="0.55000000000000004"/>
    <row r="54058" x14ac:dyDescent="0.55000000000000004"/>
    <row r="54059" x14ac:dyDescent="0.55000000000000004"/>
    <row r="54060" x14ac:dyDescent="0.55000000000000004"/>
    <row r="54061" x14ac:dyDescent="0.55000000000000004"/>
    <row r="54062" x14ac:dyDescent="0.55000000000000004"/>
    <row r="54063" x14ac:dyDescent="0.55000000000000004"/>
    <row r="54064" x14ac:dyDescent="0.55000000000000004"/>
    <row r="54065" x14ac:dyDescent="0.55000000000000004"/>
    <row r="54066" x14ac:dyDescent="0.55000000000000004"/>
    <row r="54067" x14ac:dyDescent="0.55000000000000004"/>
    <row r="54068" x14ac:dyDescent="0.55000000000000004"/>
    <row r="54069" x14ac:dyDescent="0.55000000000000004"/>
    <row r="54070" x14ac:dyDescent="0.55000000000000004"/>
    <row r="54071" x14ac:dyDescent="0.55000000000000004"/>
    <row r="54072" x14ac:dyDescent="0.55000000000000004"/>
    <row r="54073" x14ac:dyDescent="0.55000000000000004"/>
    <row r="54074" x14ac:dyDescent="0.55000000000000004"/>
    <row r="54075" x14ac:dyDescent="0.55000000000000004"/>
    <row r="54076" x14ac:dyDescent="0.55000000000000004"/>
    <row r="54077" x14ac:dyDescent="0.55000000000000004"/>
    <row r="54078" x14ac:dyDescent="0.55000000000000004"/>
    <row r="54079" x14ac:dyDescent="0.55000000000000004"/>
    <row r="54080" x14ac:dyDescent="0.55000000000000004"/>
    <row r="54081" x14ac:dyDescent="0.55000000000000004"/>
    <row r="54082" x14ac:dyDescent="0.55000000000000004"/>
    <row r="54083" x14ac:dyDescent="0.55000000000000004"/>
    <row r="54084" x14ac:dyDescent="0.55000000000000004"/>
    <row r="54085" x14ac:dyDescent="0.55000000000000004"/>
    <row r="54086" x14ac:dyDescent="0.55000000000000004"/>
    <row r="54087" x14ac:dyDescent="0.55000000000000004"/>
    <row r="54088" x14ac:dyDescent="0.55000000000000004"/>
    <row r="54089" x14ac:dyDescent="0.55000000000000004"/>
    <row r="54090" x14ac:dyDescent="0.55000000000000004"/>
    <row r="54091" x14ac:dyDescent="0.55000000000000004"/>
    <row r="54092" x14ac:dyDescent="0.55000000000000004"/>
    <row r="54093" x14ac:dyDescent="0.55000000000000004"/>
    <row r="54094" x14ac:dyDescent="0.55000000000000004"/>
    <row r="54095" x14ac:dyDescent="0.55000000000000004"/>
    <row r="54096" x14ac:dyDescent="0.55000000000000004"/>
    <row r="54097" x14ac:dyDescent="0.55000000000000004"/>
    <row r="54098" x14ac:dyDescent="0.55000000000000004"/>
    <row r="54099" x14ac:dyDescent="0.55000000000000004"/>
    <row r="54100" x14ac:dyDescent="0.55000000000000004"/>
    <row r="54101" x14ac:dyDescent="0.55000000000000004"/>
    <row r="54102" x14ac:dyDescent="0.55000000000000004"/>
    <row r="54103" x14ac:dyDescent="0.55000000000000004"/>
    <row r="54104" x14ac:dyDescent="0.55000000000000004"/>
    <row r="54105" x14ac:dyDescent="0.55000000000000004"/>
    <row r="54106" x14ac:dyDescent="0.55000000000000004"/>
    <row r="54107" x14ac:dyDescent="0.55000000000000004"/>
    <row r="54108" x14ac:dyDescent="0.55000000000000004"/>
    <row r="54109" x14ac:dyDescent="0.55000000000000004"/>
    <row r="54110" x14ac:dyDescent="0.55000000000000004"/>
    <row r="54111" x14ac:dyDescent="0.55000000000000004"/>
    <row r="54112" x14ac:dyDescent="0.55000000000000004"/>
    <row r="54113" x14ac:dyDescent="0.55000000000000004"/>
    <row r="54114" x14ac:dyDescent="0.55000000000000004"/>
    <row r="54115" x14ac:dyDescent="0.55000000000000004"/>
    <row r="54116" x14ac:dyDescent="0.55000000000000004"/>
    <row r="54117" x14ac:dyDescent="0.55000000000000004"/>
    <row r="54118" x14ac:dyDescent="0.55000000000000004"/>
    <row r="54119" x14ac:dyDescent="0.55000000000000004"/>
    <row r="54120" x14ac:dyDescent="0.55000000000000004"/>
    <row r="54121" x14ac:dyDescent="0.55000000000000004"/>
    <row r="54122" x14ac:dyDescent="0.55000000000000004"/>
    <row r="54123" x14ac:dyDescent="0.55000000000000004"/>
    <row r="54124" x14ac:dyDescent="0.55000000000000004"/>
    <row r="54125" x14ac:dyDescent="0.55000000000000004"/>
    <row r="54126" x14ac:dyDescent="0.55000000000000004"/>
    <row r="54127" x14ac:dyDescent="0.55000000000000004"/>
    <row r="54128" x14ac:dyDescent="0.55000000000000004"/>
    <row r="54129" x14ac:dyDescent="0.55000000000000004"/>
    <row r="54130" x14ac:dyDescent="0.55000000000000004"/>
    <row r="54131" x14ac:dyDescent="0.55000000000000004"/>
    <row r="54132" x14ac:dyDescent="0.55000000000000004"/>
    <row r="54133" x14ac:dyDescent="0.55000000000000004"/>
    <row r="54134" x14ac:dyDescent="0.55000000000000004"/>
    <row r="54135" x14ac:dyDescent="0.55000000000000004"/>
    <row r="54136" x14ac:dyDescent="0.55000000000000004"/>
    <row r="54137" x14ac:dyDescent="0.55000000000000004"/>
    <row r="54138" x14ac:dyDescent="0.55000000000000004"/>
    <row r="54139" x14ac:dyDescent="0.55000000000000004"/>
    <row r="54140" x14ac:dyDescent="0.55000000000000004"/>
    <row r="54141" x14ac:dyDescent="0.55000000000000004"/>
    <row r="54142" x14ac:dyDescent="0.55000000000000004"/>
    <row r="54143" x14ac:dyDescent="0.55000000000000004"/>
    <row r="54144" x14ac:dyDescent="0.55000000000000004"/>
    <row r="54145" x14ac:dyDescent="0.55000000000000004"/>
    <row r="54146" x14ac:dyDescent="0.55000000000000004"/>
    <row r="54147" x14ac:dyDescent="0.55000000000000004"/>
    <row r="54148" x14ac:dyDescent="0.55000000000000004"/>
    <row r="54149" x14ac:dyDescent="0.55000000000000004"/>
    <row r="54150" x14ac:dyDescent="0.55000000000000004"/>
    <row r="54151" x14ac:dyDescent="0.55000000000000004"/>
    <row r="54152" x14ac:dyDescent="0.55000000000000004"/>
    <row r="54153" x14ac:dyDescent="0.55000000000000004"/>
    <row r="54154" x14ac:dyDescent="0.55000000000000004"/>
    <row r="54155" x14ac:dyDescent="0.55000000000000004"/>
    <row r="54156" x14ac:dyDescent="0.55000000000000004"/>
    <row r="54157" x14ac:dyDescent="0.55000000000000004"/>
    <row r="54158" x14ac:dyDescent="0.55000000000000004"/>
    <row r="54159" x14ac:dyDescent="0.55000000000000004"/>
    <row r="54160" x14ac:dyDescent="0.55000000000000004"/>
    <row r="54161" x14ac:dyDescent="0.55000000000000004"/>
    <row r="54162" x14ac:dyDescent="0.55000000000000004"/>
    <row r="54163" x14ac:dyDescent="0.55000000000000004"/>
    <row r="54164" x14ac:dyDescent="0.55000000000000004"/>
    <row r="54165" x14ac:dyDescent="0.55000000000000004"/>
    <row r="54166" x14ac:dyDescent="0.55000000000000004"/>
    <row r="54167" x14ac:dyDescent="0.55000000000000004"/>
    <row r="54168" x14ac:dyDescent="0.55000000000000004"/>
    <row r="54169" x14ac:dyDescent="0.55000000000000004"/>
    <row r="54170" x14ac:dyDescent="0.55000000000000004"/>
    <row r="54171" x14ac:dyDescent="0.55000000000000004"/>
    <row r="54172" x14ac:dyDescent="0.55000000000000004"/>
    <row r="54173" x14ac:dyDescent="0.55000000000000004"/>
    <row r="54174" x14ac:dyDescent="0.55000000000000004"/>
    <row r="54175" x14ac:dyDescent="0.55000000000000004"/>
    <row r="54176" x14ac:dyDescent="0.55000000000000004"/>
    <row r="54177" x14ac:dyDescent="0.55000000000000004"/>
    <row r="54178" x14ac:dyDescent="0.55000000000000004"/>
    <row r="54179" x14ac:dyDescent="0.55000000000000004"/>
    <row r="54180" x14ac:dyDescent="0.55000000000000004"/>
    <row r="54181" x14ac:dyDescent="0.55000000000000004"/>
    <row r="54182" x14ac:dyDescent="0.55000000000000004"/>
    <row r="54183" x14ac:dyDescent="0.55000000000000004"/>
    <row r="54184" x14ac:dyDescent="0.55000000000000004"/>
    <row r="54185" x14ac:dyDescent="0.55000000000000004"/>
    <row r="54186" x14ac:dyDescent="0.55000000000000004"/>
    <row r="54187" x14ac:dyDescent="0.55000000000000004"/>
    <row r="54188" x14ac:dyDescent="0.55000000000000004"/>
    <row r="54189" x14ac:dyDescent="0.55000000000000004"/>
    <row r="54190" x14ac:dyDescent="0.55000000000000004"/>
    <row r="54191" x14ac:dyDescent="0.55000000000000004"/>
    <row r="54192" x14ac:dyDescent="0.55000000000000004"/>
    <row r="54193" x14ac:dyDescent="0.55000000000000004"/>
    <row r="54194" x14ac:dyDescent="0.55000000000000004"/>
    <row r="54195" x14ac:dyDescent="0.55000000000000004"/>
    <row r="54196" x14ac:dyDescent="0.55000000000000004"/>
    <row r="54197" x14ac:dyDescent="0.55000000000000004"/>
    <row r="54198" x14ac:dyDescent="0.55000000000000004"/>
    <row r="54199" x14ac:dyDescent="0.55000000000000004"/>
    <row r="54200" x14ac:dyDescent="0.55000000000000004"/>
    <row r="54201" x14ac:dyDescent="0.55000000000000004"/>
    <row r="54202" x14ac:dyDescent="0.55000000000000004"/>
    <row r="54203" x14ac:dyDescent="0.55000000000000004"/>
    <row r="54204" x14ac:dyDescent="0.55000000000000004"/>
    <row r="54205" x14ac:dyDescent="0.55000000000000004"/>
    <row r="54206" x14ac:dyDescent="0.55000000000000004"/>
    <row r="54207" x14ac:dyDescent="0.55000000000000004"/>
    <row r="54208" x14ac:dyDescent="0.55000000000000004"/>
    <row r="54209" x14ac:dyDescent="0.55000000000000004"/>
    <row r="54210" x14ac:dyDescent="0.55000000000000004"/>
    <row r="54211" x14ac:dyDescent="0.55000000000000004"/>
    <row r="54212" x14ac:dyDescent="0.55000000000000004"/>
    <row r="54213" x14ac:dyDescent="0.55000000000000004"/>
    <row r="54214" x14ac:dyDescent="0.55000000000000004"/>
    <row r="54215" x14ac:dyDescent="0.55000000000000004"/>
    <row r="54216" x14ac:dyDescent="0.55000000000000004"/>
    <row r="54217" x14ac:dyDescent="0.55000000000000004"/>
    <row r="54218" x14ac:dyDescent="0.55000000000000004"/>
    <row r="54219" x14ac:dyDescent="0.55000000000000004"/>
    <row r="54220" x14ac:dyDescent="0.55000000000000004"/>
    <row r="54221" x14ac:dyDescent="0.55000000000000004"/>
    <row r="54222" x14ac:dyDescent="0.55000000000000004"/>
    <row r="54223" x14ac:dyDescent="0.55000000000000004"/>
    <row r="54224" x14ac:dyDescent="0.55000000000000004"/>
    <row r="54225" x14ac:dyDescent="0.55000000000000004"/>
    <row r="54226" x14ac:dyDescent="0.55000000000000004"/>
    <row r="54227" x14ac:dyDescent="0.55000000000000004"/>
    <row r="54228" x14ac:dyDescent="0.55000000000000004"/>
    <row r="54229" x14ac:dyDescent="0.55000000000000004"/>
    <row r="54230" x14ac:dyDescent="0.55000000000000004"/>
    <row r="54231" x14ac:dyDescent="0.55000000000000004"/>
    <row r="54232" x14ac:dyDescent="0.55000000000000004"/>
    <row r="54233" x14ac:dyDescent="0.55000000000000004"/>
    <row r="54234" x14ac:dyDescent="0.55000000000000004"/>
    <row r="54235" x14ac:dyDescent="0.55000000000000004"/>
    <row r="54236" x14ac:dyDescent="0.55000000000000004"/>
    <row r="54237" x14ac:dyDescent="0.55000000000000004"/>
    <row r="54238" x14ac:dyDescent="0.55000000000000004"/>
    <row r="54239" x14ac:dyDescent="0.55000000000000004"/>
    <row r="54240" x14ac:dyDescent="0.55000000000000004"/>
    <row r="54241" x14ac:dyDescent="0.55000000000000004"/>
    <row r="54242" x14ac:dyDescent="0.55000000000000004"/>
    <row r="54243" x14ac:dyDescent="0.55000000000000004"/>
    <row r="54244" x14ac:dyDescent="0.55000000000000004"/>
    <row r="54245" x14ac:dyDescent="0.55000000000000004"/>
    <row r="54246" x14ac:dyDescent="0.55000000000000004"/>
    <row r="54247" x14ac:dyDescent="0.55000000000000004"/>
    <row r="54248" x14ac:dyDescent="0.55000000000000004"/>
    <row r="54249" x14ac:dyDescent="0.55000000000000004"/>
    <row r="54250" x14ac:dyDescent="0.55000000000000004"/>
    <row r="54251" x14ac:dyDescent="0.55000000000000004"/>
    <row r="54252" x14ac:dyDescent="0.55000000000000004"/>
    <row r="54253" x14ac:dyDescent="0.55000000000000004"/>
    <row r="54254" x14ac:dyDescent="0.55000000000000004"/>
    <row r="54255" x14ac:dyDescent="0.55000000000000004"/>
    <row r="54256" x14ac:dyDescent="0.55000000000000004"/>
    <row r="54257" x14ac:dyDescent="0.55000000000000004"/>
    <row r="54258" x14ac:dyDescent="0.55000000000000004"/>
    <row r="54259" x14ac:dyDescent="0.55000000000000004"/>
    <row r="54260" x14ac:dyDescent="0.55000000000000004"/>
    <row r="54261" x14ac:dyDescent="0.55000000000000004"/>
    <row r="54262" x14ac:dyDescent="0.55000000000000004"/>
    <row r="54263" x14ac:dyDescent="0.55000000000000004"/>
    <row r="54264" x14ac:dyDescent="0.55000000000000004"/>
    <row r="54265" x14ac:dyDescent="0.55000000000000004"/>
    <row r="54266" x14ac:dyDescent="0.55000000000000004"/>
    <row r="54267" x14ac:dyDescent="0.55000000000000004"/>
    <row r="54268" x14ac:dyDescent="0.55000000000000004"/>
    <row r="54269" x14ac:dyDescent="0.55000000000000004"/>
    <row r="54270" x14ac:dyDescent="0.55000000000000004"/>
    <row r="54271" x14ac:dyDescent="0.55000000000000004"/>
    <row r="54272" x14ac:dyDescent="0.55000000000000004"/>
    <row r="54273" x14ac:dyDescent="0.55000000000000004"/>
    <row r="54274" x14ac:dyDescent="0.55000000000000004"/>
    <row r="54275" x14ac:dyDescent="0.55000000000000004"/>
    <row r="54276" x14ac:dyDescent="0.55000000000000004"/>
    <row r="54277" x14ac:dyDescent="0.55000000000000004"/>
    <row r="54278" x14ac:dyDescent="0.55000000000000004"/>
    <row r="54279" x14ac:dyDescent="0.55000000000000004"/>
    <row r="54280" x14ac:dyDescent="0.55000000000000004"/>
    <row r="54281" x14ac:dyDescent="0.55000000000000004"/>
    <row r="54282" x14ac:dyDescent="0.55000000000000004"/>
    <row r="54283" x14ac:dyDescent="0.55000000000000004"/>
    <row r="54284" x14ac:dyDescent="0.55000000000000004"/>
    <row r="54285" x14ac:dyDescent="0.55000000000000004"/>
    <row r="54286" x14ac:dyDescent="0.55000000000000004"/>
    <row r="54287" x14ac:dyDescent="0.55000000000000004"/>
    <row r="54288" x14ac:dyDescent="0.55000000000000004"/>
    <row r="54289" x14ac:dyDescent="0.55000000000000004"/>
    <row r="54290" x14ac:dyDescent="0.55000000000000004"/>
    <row r="54291" x14ac:dyDescent="0.55000000000000004"/>
    <row r="54292" x14ac:dyDescent="0.55000000000000004"/>
    <row r="54293" x14ac:dyDescent="0.55000000000000004"/>
    <row r="54294" x14ac:dyDescent="0.55000000000000004"/>
    <row r="54295" x14ac:dyDescent="0.55000000000000004"/>
    <row r="54296" x14ac:dyDescent="0.55000000000000004"/>
    <row r="54297" x14ac:dyDescent="0.55000000000000004"/>
    <row r="54298" x14ac:dyDescent="0.55000000000000004"/>
    <row r="54299" x14ac:dyDescent="0.55000000000000004"/>
    <row r="54300" x14ac:dyDescent="0.55000000000000004"/>
    <row r="54301" x14ac:dyDescent="0.55000000000000004"/>
    <row r="54302" x14ac:dyDescent="0.55000000000000004"/>
    <row r="54303" x14ac:dyDescent="0.55000000000000004"/>
    <row r="54304" x14ac:dyDescent="0.55000000000000004"/>
    <row r="54305" x14ac:dyDescent="0.55000000000000004"/>
    <row r="54306" x14ac:dyDescent="0.55000000000000004"/>
    <row r="54307" x14ac:dyDescent="0.55000000000000004"/>
    <row r="54308" x14ac:dyDescent="0.55000000000000004"/>
    <row r="54309" x14ac:dyDescent="0.55000000000000004"/>
    <row r="54310" x14ac:dyDescent="0.55000000000000004"/>
    <row r="54311" x14ac:dyDescent="0.55000000000000004"/>
    <row r="54312" x14ac:dyDescent="0.55000000000000004"/>
    <row r="54313" x14ac:dyDescent="0.55000000000000004"/>
    <row r="54314" x14ac:dyDescent="0.55000000000000004"/>
    <row r="54315" x14ac:dyDescent="0.55000000000000004"/>
    <row r="54316" x14ac:dyDescent="0.55000000000000004"/>
    <row r="54317" x14ac:dyDescent="0.55000000000000004"/>
    <row r="54318" x14ac:dyDescent="0.55000000000000004"/>
    <row r="54319" x14ac:dyDescent="0.55000000000000004"/>
    <row r="54320" x14ac:dyDescent="0.55000000000000004"/>
    <row r="54321" x14ac:dyDescent="0.55000000000000004"/>
    <row r="54322" x14ac:dyDescent="0.55000000000000004"/>
    <row r="54323" x14ac:dyDescent="0.55000000000000004"/>
    <row r="54324" x14ac:dyDescent="0.55000000000000004"/>
    <row r="54325" x14ac:dyDescent="0.55000000000000004"/>
    <row r="54326" x14ac:dyDescent="0.55000000000000004"/>
    <row r="54327" x14ac:dyDescent="0.55000000000000004"/>
    <row r="54328" x14ac:dyDescent="0.55000000000000004"/>
    <row r="54329" x14ac:dyDescent="0.55000000000000004"/>
    <row r="54330" x14ac:dyDescent="0.55000000000000004"/>
    <row r="54331" x14ac:dyDescent="0.55000000000000004"/>
    <row r="54332" x14ac:dyDescent="0.55000000000000004"/>
    <row r="54333" x14ac:dyDescent="0.55000000000000004"/>
    <row r="54334" x14ac:dyDescent="0.55000000000000004"/>
    <row r="54335" x14ac:dyDescent="0.55000000000000004"/>
    <row r="54336" x14ac:dyDescent="0.55000000000000004"/>
    <row r="54337" x14ac:dyDescent="0.55000000000000004"/>
    <row r="54338" x14ac:dyDescent="0.55000000000000004"/>
    <row r="54339" x14ac:dyDescent="0.55000000000000004"/>
    <row r="54340" x14ac:dyDescent="0.55000000000000004"/>
    <row r="54341" x14ac:dyDescent="0.55000000000000004"/>
    <row r="54342" x14ac:dyDescent="0.55000000000000004"/>
    <row r="54343" x14ac:dyDescent="0.55000000000000004"/>
    <row r="54344" x14ac:dyDescent="0.55000000000000004"/>
    <row r="54345" x14ac:dyDescent="0.55000000000000004"/>
    <row r="54346" x14ac:dyDescent="0.55000000000000004"/>
    <row r="54347" x14ac:dyDescent="0.55000000000000004"/>
    <row r="54348" x14ac:dyDescent="0.55000000000000004"/>
    <row r="54349" x14ac:dyDescent="0.55000000000000004"/>
    <row r="54350" x14ac:dyDescent="0.55000000000000004"/>
    <row r="54351" x14ac:dyDescent="0.55000000000000004"/>
    <row r="54352" x14ac:dyDescent="0.55000000000000004"/>
    <row r="54353" x14ac:dyDescent="0.55000000000000004"/>
    <row r="54354" x14ac:dyDescent="0.55000000000000004"/>
    <row r="54355" x14ac:dyDescent="0.55000000000000004"/>
    <row r="54356" x14ac:dyDescent="0.55000000000000004"/>
    <row r="54357" x14ac:dyDescent="0.55000000000000004"/>
    <row r="54358" x14ac:dyDescent="0.55000000000000004"/>
    <row r="54359" x14ac:dyDescent="0.55000000000000004"/>
    <row r="54360" x14ac:dyDescent="0.55000000000000004"/>
    <row r="54361" x14ac:dyDescent="0.55000000000000004"/>
    <row r="54362" x14ac:dyDescent="0.55000000000000004"/>
    <row r="54363" x14ac:dyDescent="0.55000000000000004"/>
    <row r="54364" x14ac:dyDescent="0.55000000000000004"/>
    <row r="54365" x14ac:dyDescent="0.55000000000000004"/>
    <row r="54366" x14ac:dyDescent="0.55000000000000004"/>
    <row r="54367" x14ac:dyDescent="0.55000000000000004"/>
    <row r="54368" x14ac:dyDescent="0.55000000000000004"/>
    <row r="54369" x14ac:dyDescent="0.55000000000000004"/>
    <row r="54370" x14ac:dyDescent="0.55000000000000004"/>
    <row r="54371" x14ac:dyDescent="0.55000000000000004"/>
    <row r="54372" x14ac:dyDescent="0.55000000000000004"/>
    <row r="54373" x14ac:dyDescent="0.55000000000000004"/>
    <row r="54374" x14ac:dyDescent="0.55000000000000004"/>
    <row r="54375" x14ac:dyDescent="0.55000000000000004"/>
    <row r="54376" x14ac:dyDescent="0.55000000000000004"/>
    <row r="54377" x14ac:dyDescent="0.55000000000000004"/>
    <row r="54378" x14ac:dyDescent="0.55000000000000004"/>
    <row r="54379" x14ac:dyDescent="0.55000000000000004"/>
    <row r="54380" x14ac:dyDescent="0.55000000000000004"/>
    <row r="54381" x14ac:dyDescent="0.55000000000000004"/>
    <row r="54382" x14ac:dyDescent="0.55000000000000004"/>
    <row r="54383" x14ac:dyDescent="0.55000000000000004"/>
    <row r="54384" x14ac:dyDescent="0.55000000000000004"/>
    <row r="54385" x14ac:dyDescent="0.55000000000000004"/>
    <row r="54386" x14ac:dyDescent="0.55000000000000004"/>
    <row r="54387" x14ac:dyDescent="0.55000000000000004"/>
    <row r="54388" x14ac:dyDescent="0.55000000000000004"/>
    <row r="54389" x14ac:dyDescent="0.55000000000000004"/>
    <row r="54390" x14ac:dyDescent="0.55000000000000004"/>
    <row r="54391" x14ac:dyDescent="0.55000000000000004"/>
    <row r="54392" x14ac:dyDescent="0.55000000000000004"/>
    <row r="54393" x14ac:dyDescent="0.55000000000000004"/>
    <row r="54394" x14ac:dyDescent="0.55000000000000004"/>
    <row r="54395" x14ac:dyDescent="0.55000000000000004"/>
    <row r="54396" x14ac:dyDescent="0.55000000000000004"/>
    <row r="54397" x14ac:dyDescent="0.55000000000000004"/>
    <row r="54398" x14ac:dyDescent="0.55000000000000004"/>
    <row r="54399" x14ac:dyDescent="0.55000000000000004"/>
    <row r="54400" x14ac:dyDescent="0.55000000000000004"/>
    <row r="54401" x14ac:dyDescent="0.55000000000000004"/>
    <row r="54402" x14ac:dyDescent="0.55000000000000004"/>
    <row r="54403" x14ac:dyDescent="0.55000000000000004"/>
    <row r="54404" x14ac:dyDescent="0.55000000000000004"/>
    <row r="54405" x14ac:dyDescent="0.55000000000000004"/>
    <row r="54406" x14ac:dyDescent="0.55000000000000004"/>
    <row r="54407" x14ac:dyDescent="0.55000000000000004"/>
    <row r="54408" x14ac:dyDescent="0.55000000000000004"/>
    <row r="54409" x14ac:dyDescent="0.55000000000000004"/>
    <row r="54410" x14ac:dyDescent="0.55000000000000004"/>
    <row r="54411" x14ac:dyDescent="0.55000000000000004"/>
    <row r="54412" x14ac:dyDescent="0.55000000000000004"/>
    <row r="54413" x14ac:dyDescent="0.55000000000000004"/>
    <row r="54414" x14ac:dyDescent="0.55000000000000004"/>
    <row r="54415" x14ac:dyDescent="0.55000000000000004"/>
    <row r="54416" x14ac:dyDescent="0.55000000000000004"/>
    <row r="54417" x14ac:dyDescent="0.55000000000000004"/>
    <row r="54418" x14ac:dyDescent="0.55000000000000004"/>
    <row r="54419" x14ac:dyDescent="0.55000000000000004"/>
    <row r="54420" x14ac:dyDescent="0.55000000000000004"/>
    <row r="54421" x14ac:dyDescent="0.55000000000000004"/>
    <row r="54422" x14ac:dyDescent="0.55000000000000004"/>
    <row r="54423" x14ac:dyDescent="0.55000000000000004"/>
    <row r="54424" x14ac:dyDescent="0.55000000000000004"/>
    <row r="54425" x14ac:dyDescent="0.55000000000000004"/>
    <row r="54426" x14ac:dyDescent="0.55000000000000004"/>
    <row r="54427" x14ac:dyDescent="0.55000000000000004"/>
    <row r="54428" x14ac:dyDescent="0.55000000000000004"/>
    <row r="54429" x14ac:dyDescent="0.55000000000000004"/>
    <row r="54430" x14ac:dyDescent="0.55000000000000004"/>
    <row r="54431" x14ac:dyDescent="0.55000000000000004"/>
    <row r="54432" x14ac:dyDescent="0.55000000000000004"/>
    <row r="54433" x14ac:dyDescent="0.55000000000000004"/>
    <row r="54434" x14ac:dyDescent="0.55000000000000004"/>
    <row r="54435" x14ac:dyDescent="0.55000000000000004"/>
    <row r="54436" x14ac:dyDescent="0.55000000000000004"/>
    <row r="54437" x14ac:dyDescent="0.55000000000000004"/>
    <row r="54438" x14ac:dyDescent="0.55000000000000004"/>
    <row r="54439" x14ac:dyDescent="0.55000000000000004"/>
    <row r="54440" x14ac:dyDescent="0.55000000000000004"/>
    <row r="54441" x14ac:dyDescent="0.55000000000000004"/>
    <row r="54442" x14ac:dyDescent="0.55000000000000004"/>
    <row r="54443" x14ac:dyDescent="0.55000000000000004"/>
    <row r="54444" x14ac:dyDescent="0.55000000000000004"/>
    <row r="54445" x14ac:dyDescent="0.55000000000000004"/>
    <row r="54446" x14ac:dyDescent="0.55000000000000004"/>
    <row r="54447" x14ac:dyDescent="0.55000000000000004"/>
    <row r="54448" x14ac:dyDescent="0.55000000000000004"/>
    <row r="54449" x14ac:dyDescent="0.55000000000000004"/>
    <row r="54450" x14ac:dyDescent="0.55000000000000004"/>
    <row r="54451" x14ac:dyDescent="0.55000000000000004"/>
    <row r="54452" x14ac:dyDescent="0.55000000000000004"/>
    <row r="54453" x14ac:dyDescent="0.55000000000000004"/>
    <row r="54454" x14ac:dyDescent="0.55000000000000004"/>
    <row r="54455" x14ac:dyDescent="0.55000000000000004"/>
    <row r="54456" x14ac:dyDescent="0.55000000000000004"/>
    <row r="54457" x14ac:dyDescent="0.55000000000000004"/>
    <row r="54458" x14ac:dyDescent="0.55000000000000004"/>
    <row r="54459" x14ac:dyDescent="0.55000000000000004"/>
    <row r="54460" x14ac:dyDescent="0.55000000000000004"/>
    <row r="54461" x14ac:dyDescent="0.55000000000000004"/>
    <row r="54462" x14ac:dyDescent="0.55000000000000004"/>
    <row r="54463" x14ac:dyDescent="0.55000000000000004"/>
    <row r="54464" x14ac:dyDescent="0.55000000000000004"/>
    <row r="54465" x14ac:dyDescent="0.55000000000000004"/>
    <row r="54466" x14ac:dyDescent="0.55000000000000004"/>
    <row r="54467" x14ac:dyDescent="0.55000000000000004"/>
    <row r="54468" x14ac:dyDescent="0.55000000000000004"/>
    <row r="54469" x14ac:dyDescent="0.55000000000000004"/>
    <row r="54470" x14ac:dyDescent="0.55000000000000004"/>
    <row r="54471" x14ac:dyDescent="0.55000000000000004"/>
    <row r="54472" x14ac:dyDescent="0.55000000000000004"/>
    <row r="54473" x14ac:dyDescent="0.55000000000000004"/>
    <row r="54474" x14ac:dyDescent="0.55000000000000004"/>
    <row r="54475" x14ac:dyDescent="0.55000000000000004"/>
    <row r="54476" x14ac:dyDescent="0.55000000000000004"/>
    <row r="54477" x14ac:dyDescent="0.55000000000000004"/>
    <row r="54478" x14ac:dyDescent="0.55000000000000004"/>
    <row r="54479" x14ac:dyDescent="0.55000000000000004"/>
    <row r="54480" x14ac:dyDescent="0.55000000000000004"/>
    <row r="54481" x14ac:dyDescent="0.55000000000000004"/>
    <row r="54482" x14ac:dyDescent="0.55000000000000004"/>
    <row r="54483" x14ac:dyDescent="0.55000000000000004"/>
    <row r="54484" x14ac:dyDescent="0.55000000000000004"/>
    <row r="54485" x14ac:dyDescent="0.55000000000000004"/>
    <row r="54486" x14ac:dyDescent="0.55000000000000004"/>
    <row r="54487" x14ac:dyDescent="0.55000000000000004"/>
    <row r="54488" x14ac:dyDescent="0.55000000000000004"/>
    <row r="54489" x14ac:dyDescent="0.55000000000000004"/>
    <row r="54490" x14ac:dyDescent="0.55000000000000004"/>
    <row r="54491" x14ac:dyDescent="0.55000000000000004"/>
    <row r="54492" x14ac:dyDescent="0.55000000000000004"/>
    <row r="54493" x14ac:dyDescent="0.55000000000000004"/>
    <row r="54494" x14ac:dyDescent="0.55000000000000004"/>
    <row r="54495" x14ac:dyDescent="0.55000000000000004"/>
    <row r="54496" x14ac:dyDescent="0.55000000000000004"/>
    <row r="54497" x14ac:dyDescent="0.55000000000000004"/>
    <row r="54498" x14ac:dyDescent="0.55000000000000004"/>
    <row r="54499" x14ac:dyDescent="0.55000000000000004"/>
    <row r="54500" x14ac:dyDescent="0.55000000000000004"/>
    <row r="54501" x14ac:dyDescent="0.55000000000000004"/>
    <row r="54502" x14ac:dyDescent="0.55000000000000004"/>
    <row r="54503" x14ac:dyDescent="0.55000000000000004"/>
    <row r="54504" x14ac:dyDescent="0.55000000000000004"/>
    <row r="54505" x14ac:dyDescent="0.55000000000000004"/>
    <row r="54506" x14ac:dyDescent="0.55000000000000004"/>
    <row r="54507" x14ac:dyDescent="0.55000000000000004"/>
    <row r="54508" x14ac:dyDescent="0.55000000000000004"/>
    <row r="54509" x14ac:dyDescent="0.55000000000000004"/>
    <row r="54510" x14ac:dyDescent="0.55000000000000004"/>
    <row r="54511" x14ac:dyDescent="0.55000000000000004"/>
    <row r="54512" x14ac:dyDescent="0.55000000000000004"/>
    <row r="54513" x14ac:dyDescent="0.55000000000000004"/>
    <row r="54514" x14ac:dyDescent="0.55000000000000004"/>
    <row r="54515" x14ac:dyDescent="0.55000000000000004"/>
    <row r="54516" x14ac:dyDescent="0.55000000000000004"/>
    <row r="54517" x14ac:dyDescent="0.55000000000000004"/>
    <row r="54518" x14ac:dyDescent="0.55000000000000004"/>
    <row r="54519" x14ac:dyDescent="0.55000000000000004"/>
    <row r="54520" x14ac:dyDescent="0.55000000000000004"/>
    <row r="54521" x14ac:dyDescent="0.55000000000000004"/>
    <row r="54522" x14ac:dyDescent="0.55000000000000004"/>
    <row r="54523" x14ac:dyDescent="0.55000000000000004"/>
    <row r="54524" x14ac:dyDescent="0.55000000000000004"/>
    <row r="54525" x14ac:dyDescent="0.55000000000000004"/>
    <row r="54526" x14ac:dyDescent="0.55000000000000004"/>
    <row r="54527" x14ac:dyDescent="0.55000000000000004"/>
    <row r="54528" x14ac:dyDescent="0.55000000000000004"/>
    <row r="54529" x14ac:dyDescent="0.55000000000000004"/>
    <row r="54530" x14ac:dyDescent="0.55000000000000004"/>
    <row r="54531" x14ac:dyDescent="0.55000000000000004"/>
    <row r="54532" x14ac:dyDescent="0.55000000000000004"/>
    <row r="54533" x14ac:dyDescent="0.55000000000000004"/>
    <row r="54534" x14ac:dyDescent="0.55000000000000004"/>
    <row r="54535" x14ac:dyDescent="0.55000000000000004"/>
    <row r="54536" x14ac:dyDescent="0.55000000000000004"/>
    <row r="54537" x14ac:dyDescent="0.55000000000000004"/>
    <row r="54538" x14ac:dyDescent="0.55000000000000004"/>
    <row r="54539" x14ac:dyDescent="0.55000000000000004"/>
    <row r="54540" x14ac:dyDescent="0.55000000000000004"/>
    <row r="54541" x14ac:dyDescent="0.55000000000000004"/>
    <row r="54542" x14ac:dyDescent="0.55000000000000004"/>
    <row r="54543" x14ac:dyDescent="0.55000000000000004"/>
    <row r="54544" x14ac:dyDescent="0.55000000000000004"/>
    <row r="54545" x14ac:dyDescent="0.55000000000000004"/>
    <row r="54546" x14ac:dyDescent="0.55000000000000004"/>
    <row r="54547" x14ac:dyDescent="0.55000000000000004"/>
    <row r="54548" x14ac:dyDescent="0.55000000000000004"/>
    <row r="54549" x14ac:dyDescent="0.55000000000000004"/>
    <row r="54550" x14ac:dyDescent="0.55000000000000004"/>
    <row r="54551" x14ac:dyDescent="0.55000000000000004"/>
    <row r="54552" x14ac:dyDescent="0.55000000000000004"/>
    <row r="54553" x14ac:dyDescent="0.55000000000000004"/>
    <row r="54554" x14ac:dyDescent="0.55000000000000004"/>
    <row r="54555" x14ac:dyDescent="0.55000000000000004"/>
    <row r="54556" x14ac:dyDescent="0.55000000000000004"/>
    <row r="54557" x14ac:dyDescent="0.55000000000000004"/>
    <row r="54558" x14ac:dyDescent="0.55000000000000004"/>
    <row r="54559" x14ac:dyDescent="0.55000000000000004"/>
    <row r="54560" x14ac:dyDescent="0.55000000000000004"/>
    <row r="54561" x14ac:dyDescent="0.55000000000000004"/>
    <row r="54562" x14ac:dyDescent="0.55000000000000004"/>
    <row r="54563" x14ac:dyDescent="0.55000000000000004"/>
    <row r="54564" x14ac:dyDescent="0.55000000000000004"/>
    <row r="54565" x14ac:dyDescent="0.55000000000000004"/>
    <row r="54566" x14ac:dyDescent="0.55000000000000004"/>
    <row r="54567" x14ac:dyDescent="0.55000000000000004"/>
    <row r="54568" x14ac:dyDescent="0.55000000000000004"/>
    <row r="54569" x14ac:dyDescent="0.55000000000000004"/>
    <row r="54570" x14ac:dyDescent="0.55000000000000004"/>
    <row r="54571" x14ac:dyDescent="0.55000000000000004"/>
    <row r="54572" x14ac:dyDescent="0.55000000000000004"/>
    <row r="54573" x14ac:dyDescent="0.55000000000000004"/>
    <row r="54574" x14ac:dyDescent="0.55000000000000004"/>
    <row r="54575" x14ac:dyDescent="0.55000000000000004"/>
    <row r="54576" x14ac:dyDescent="0.55000000000000004"/>
    <row r="54577" x14ac:dyDescent="0.55000000000000004"/>
    <row r="54578" x14ac:dyDescent="0.55000000000000004"/>
    <row r="54579" x14ac:dyDescent="0.55000000000000004"/>
    <row r="54580" x14ac:dyDescent="0.55000000000000004"/>
    <row r="54581" x14ac:dyDescent="0.55000000000000004"/>
    <row r="54582" x14ac:dyDescent="0.55000000000000004"/>
    <row r="54583" x14ac:dyDescent="0.55000000000000004"/>
    <row r="54584" x14ac:dyDescent="0.55000000000000004"/>
    <row r="54585" x14ac:dyDescent="0.55000000000000004"/>
    <row r="54586" x14ac:dyDescent="0.55000000000000004"/>
    <row r="54587" x14ac:dyDescent="0.55000000000000004"/>
    <row r="54588" x14ac:dyDescent="0.55000000000000004"/>
    <row r="54589" x14ac:dyDescent="0.55000000000000004"/>
    <row r="54590" x14ac:dyDescent="0.55000000000000004"/>
    <row r="54591" x14ac:dyDescent="0.55000000000000004"/>
    <row r="54592" x14ac:dyDescent="0.55000000000000004"/>
    <row r="54593" x14ac:dyDescent="0.55000000000000004"/>
    <row r="54594" x14ac:dyDescent="0.55000000000000004"/>
    <row r="54595" x14ac:dyDescent="0.55000000000000004"/>
    <row r="54596" x14ac:dyDescent="0.55000000000000004"/>
    <row r="54597" x14ac:dyDescent="0.55000000000000004"/>
    <row r="54598" x14ac:dyDescent="0.55000000000000004"/>
    <row r="54599" x14ac:dyDescent="0.55000000000000004"/>
    <row r="54600" x14ac:dyDescent="0.55000000000000004"/>
    <row r="54601" x14ac:dyDescent="0.55000000000000004"/>
    <row r="54602" x14ac:dyDescent="0.55000000000000004"/>
    <row r="54603" x14ac:dyDescent="0.55000000000000004"/>
    <row r="54604" x14ac:dyDescent="0.55000000000000004"/>
    <row r="54605" x14ac:dyDescent="0.55000000000000004"/>
    <row r="54606" x14ac:dyDescent="0.55000000000000004"/>
    <row r="54607" x14ac:dyDescent="0.55000000000000004"/>
    <row r="54608" x14ac:dyDescent="0.55000000000000004"/>
    <row r="54609" x14ac:dyDescent="0.55000000000000004"/>
    <row r="54610" x14ac:dyDescent="0.55000000000000004"/>
    <row r="54611" x14ac:dyDescent="0.55000000000000004"/>
    <row r="54612" x14ac:dyDescent="0.55000000000000004"/>
    <row r="54613" x14ac:dyDescent="0.55000000000000004"/>
    <row r="54614" x14ac:dyDescent="0.55000000000000004"/>
    <row r="54615" x14ac:dyDescent="0.55000000000000004"/>
    <row r="54616" x14ac:dyDescent="0.55000000000000004"/>
    <row r="54617" x14ac:dyDescent="0.55000000000000004"/>
    <row r="54618" x14ac:dyDescent="0.55000000000000004"/>
    <row r="54619" x14ac:dyDescent="0.55000000000000004"/>
    <row r="54620" x14ac:dyDescent="0.55000000000000004"/>
    <row r="54621" x14ac:dyDescent="0.55000000000000004"/>
    <row r="54622" x14ac:dyDescent="0.55000000000000004"/>
    <row r="54623" x14ac:dyDescent="0.55000000000000004"/>
    <row r="54624" x14ac:dyDescent="0.55000000000000004"/>
    <row r="54625" x14ac:dyDescent="0.55000000000000004"/>
    <row r="54626" x14ac:dyDescent="0.55000000000000004"/>
    <row r="54627" x14ac:dyDescent="0.55000000000000004"/>
    <row r="54628" x14ac:dyDescent="0.55000000000000004"/>
    <row r="54629" x14ac:dyDescent="0.55000000000000004"/>
    <row r="54630" x14ac:dyDescent="0.55000000000000004"/>
    <row r="54631" x14ac:dyDescent="0.55000000000000004"/>
    <row r="54632" x14ac:dyDescent="0.55000000000000004"/>
    <row r="54633" x14ac:dyDescent="0.55000000000000004"/>
    <row r="54634" x14ac:dyDescent="0.55000000000000004"/>
    <row r="54635" x14ac:dyDescent="0.55000000000000004"/>
    <row r="54636" x14ac:dyDescent="0.55000000000000004"/>
    <row r="54637" x14ac:dyDescent="0.55000000000000004"/>
    <row r="54638" x14ac:dyDescent="0.55000000000000004"/>
    <row r="54639" x14ac:dyDescent="0.55000000000000004"/>
    <row r="54640" x14ac:dyDescent="0.55000000000000004"/>
    <row r="54641" x14ac:dyDescent="0.55000000000000004"/>
    <row r="54642" x14ac:dyDescent="0.55000000000000004"/>
    <row r="54643" x14ac:dyDescent="0.55000000000000004"/>
    <row r="54644" x14ac:dyDescent="0.55000000000000004"/>
    <row r="54645" x14ac:dyDescent="0.55000000000000004"/>
    <row r="54646" x14ac:dyDescent="0.55000000000000004"/>
    <row r="54647" x14ac:dyDescent="0.55000000000000004"/>
    <row r="54648" x14ac:dyDescent="0.55000000000000004"/>
    <row r="54649" x14ac:dyDescent="0.55000000000000004"/>
    <row r="54650" x14ac:dyDescent="0.55000000000000004"/>
    <row r="54651" x14ac:dyDescent="0.55000000000000004"/>
    <row r="54652" x14ac:dyDescent="0.55000000000000004"/>
    <row r="54653" x14ac:dyDescent="0.55000000000000004"/>
    <row r="54654" x14ac:dyDescent="0.55000000000000004"/>
    <row r="54655" x14ac:dyDescent="0.55000000000000004"/>
    <row r="54656" x14ac:dyDescent="0.55000000000000004"/>
    <row r="54657" x14ac:dyDescent="0.55000000000000004"/>
    <row r="54658" x14ac:dyDescent="0.55000000000000004"/>
    <row r="54659" x14ac:dyDescent="0.55000000000000004"/>
    <row r="54660" x14ac:dyDescent="0.55000000000000004"/>
    <row r="54661" x14ac:dyDescent="0.55000000000000004"/>
    <row r="54662" x14ac:dyDescent="0.55000000000000004"/>
    <row r="54663" x14ac:dyDescent="0.55000000000000004"/>
    <row r="54664" x14ac:dyDescent="0.55000000000000004"/>
    <row r="54665" x14ac:dyDescent="0.55000000000000004"/>
    <row r="54666" x14ac:dyDescent="0.55000000000000004"/>
    <row r="54667" x14ac:dyDescent="0.55000000000000004"/>
    <row r="54668" x14ac:dyDescent="0.55000000000000004"/>
    <row r="54669" x14ac:dyDescent="0.55000000000000004"/>
    <row r="54670" x14ac:dyDescent="0.55000000000000004"/>
    <row r="54671" x14ac:dyDescent="0.55000000000000004"/>
    <row r="54672" x14ac:dyDescent="0.55000000000000004"/>
    <row r="54673" x14ac:dyDescent="0.55000000000000004"/>
    <row r="54674" x14ac:dyDescent="0.55000000000000004"/>
    <row r="54675" x14ac:dyDescent="0.55000000000000004"/>
    <row r="54676" x14ac:dyDescent="0.55000000000000004"/>
    <row r="54677" x14ac:dyDescent="0.55000000000000004"/>
    <row r="54678" x14ac:dyDescent="0.55000000000000004"/>
    <row r="54679" x14ac:dyDescent="0.55000000000000004"/>
    <row r="54680" x14ac:dyDescent="0.55000000000000004"/>
    <row r="54681" x14ac:dyDescent="0.55000000000000004"/>
    <row r="54682" x14ac:dyDescent="0.55000000000000004"/>
    <row r="54683" x14ac:dyDescent="0.55000000000000004"/>
    <row r="54684" x14ac:dyDescent="0.55000000000000004"/>
    <row r="54685" x14ac:dyDescent="0.55000000000000004"/>
    <row r="54686" x14ac:dyDescent="0.55000000000000004"/>
    <row r="54687" x14ac:dyDescent="0.55000000000000004"/>
    <row r="54688" x14ac:dyDescent="0.55000000000000004"/>
    <row r="54689" x14ac:dyDescent="0.55000000000000004"/>
    <row r="54690" x14ac:dyDescent="0.55000000000000004"/>
    <row r="54691" x14ac:dyDescent="0.55000000000000004"/>
    <row r="54692" x14ac:dyDescent="0.55000000000000004"/>
    <row r="54693" x14ac:dyDescent="0.55000000000000004"/>
    <row r="54694" x14ac:dyDescent="0.55000000000000004"/>
    <row r="54695" x14ac:dyDescent="0.55000000000000004"/>
    <row r="54696" x14ac:dyDescent="0.55000000000000004"/>
    <row r="54697" x14ac:dyDescent="0.55000000000000004"/>
    <row r="54698" x14ac:dyDescent="0.55000000000000004"/>
    <row r="54699" x14ac:dyDescent="0.55000000000000004"/>
    <row r="54700" x14ac:dyDescent="0.55000000000000004"/>
    <row r="54701" x14ac:dyDescent="0.55000000000000004"/>
    <row r="54702" x14ac:dyDescent="0.55000000000000004"/>
    <row r="54703" x14ac:dyDescent="0.55000000000000004"/>
    <row r="54704" x14ac:dyDescent="0.55000000000000004"/>
    <row r="54705" x14ac:dyDescent="0.55000000000000004"/>
    <row r="54706" x14ac:dyDescent="0.55000000000000004"/>
    <row r="54707" x14ac:dyDescent="0.55000000000000004"/>
    <row r="54708" x14ac:dyDescent="0.55000000000000004"/>
    <row r="54709" x14ac:dyDescent="0.55000000000000004"/>
    <row r="54710" x14ac:dyDescent="0.55000000000000004"/>
    <row r="54711" x14ac:dyDescent="0.55000000000000004"/>
    <row r="54712" x14ac:dyDescent="0.55000000000000004"/>
    <row r="54713" x14ac:dyDescent="0.55000000000000004"/>
    <row r="54714" x14ac:dyDescent="0.55000000000000004"/>
    <row r="54715" x14ac:dyDescent="0.55000000000000004"/>
    <row r="54716" x14ac:dyDescent="0.55000000000000004"/>
    <row r="54717" x14ac:dyDescent="0.55000000000000004"/>
    <row r="54718" x14ac:dyDescent="0.55000000000000004"/>
    <row r="54719" x14ac:dyDescent="0.55000000000000004"/>
    <row r="54720" x14ac:dyDescent="0.55000000000000004"/>
    <row r="54721" x14ac:dyDescent="0.55000000000000004"/>
    <row r="54722" x14ac:dyDescent="0.55000000000000004"/>
    <row r="54723" x14ac:dyDescent="0.55000000000000004"/>
    <row r="54724" x14ac:dyDescent="0.55000000000000004"/>
    <row r="54725" x14ac:dyDescent="0.55000000000000004"/>
    <row r="54726" x14ac:dyDescent="0.55000000000000004"/>
    <row r="54727" x14ac:dyDescent="0.55000000000000004"/>
    <row r="54728" x14ac:dyDescent="0.55000000000000004"/>
    <row r="54729" x14ac:dyDescent="0.55000000000000004"/>
    <row r="54730" x14ac:dyDescent="0.55000000000000004"/>
    <row r="54731" x14ac:dyDescent="0.55000000000000004"/>
    <row r="54732" x14ac:dyDescent="0.55000000000000004"/>
    <row r="54733" x14ac:dyDescent="0.55000000000000004"/>
    <row r="54734" x14ac:dyDescent="0.55000000000000004"/>
    <row r="54735" x14ac:dyDescent="0.55000000000000004"/>
    <row r="54736" x14ac:dyDescent="0.55000000000000004"/>
    <row r="54737" x14ac:dyDescent="0.55000000000000004"/>
    <row r="54738" x14ac:dyDescent="0.55000000000000004"/>
    <row r="54739" x14ac:dyDescent="0.55000000000000004"/>
    <row r="54740" x14ac:dyDescent="0.55000000000000004"/>
    <row r="54741" x14ac:dyDescent="0.55000000000000004"/>
    <row r="54742" x14ac:dyDescent="0.55000000000000004"/>
    <row r="54743" x14ac:dyDescent="0.55000000000000004"/>
    <row r="54744" x14ac:dyDescent="0.55000000000000004"/>
    <row r="54745" x14ac:dyDescent="0.55000000000000004"/>
    <row r="54746" x14ac:dyDescent="0.55000000000000004"/>
    <row r="54747" x14ac:dyDescent="0.55000000000000004"/>
    <row r="54748" x14ac:dyDescent="0.55000000000000004"/>
    <row r="54749" x14ac:dyDescent="0.55000000000000004"/>
    <row r="54750" x14ac:dyDescent="0.55000000000000004"/>
    <row r="54751" x14ac:dyDescent="0.55000000000000004"/>
    <row r="54752" x14ac:dyDescent="0.55000000000000004"/>
    <row r="54753" x14ac:dyDescent="0.55000000000000004"/>
    <row r="54754" x14ac:dyDescent="0.55000000000000004"/>
    <row r="54755" x14ac:dyDescent="0.55000000000000004"/>
    <row r="54756" x14ac:dyDescent="0.55000000000000004"/>
    <row r="54757" x14ac:dyDescent="0.55000000000000004"/>
    <row r="54758" x14ac:dyDescent="0.55000000000000004"/>
    <row r="54759" x14ac:dyDescent="0.55000000000000004"/>
    <row r="54760" x14ac:dyDescent="0.55000000000000004"/>
    <row r="54761" x14ac:dyDescent="0.55000000000000004"/>
    <row r="54762" x14ac:dyDescent="0.55000000000000004"/>
    <row r="54763" x14ac:dyDescent="0.55000000000000004"/>
    <row r="54764" x14ac:dyDescent="0.55000000000000004"/>
    <row r="54765" x14ac:dyDescent="0.55000000000000004"/>
    <row r="54766" x14ac:dyDescent="0.55000000000000004"/>
    <row r="54767" x14ac:dyDescent="0.55000000000000004"/>
    <row r="54768" x14ac:dyDescent="0.55000000000000004"/>
    <row r="54769" x14ac:dyDescent="0.55000000000000004"/>
    <row r="54770" x14ac:dyDescent="0.55000000000000004"/>
    <row r="54771" x14ac:dyDescent="0.55000000000000004"/>
    <row r="54772" x14ac:dyDescent="0.55000000000000004"/>
    <row r="54773" x14ac:dyDescent="0.55000000000000004"/>
    <row r="54774" x14ac:dyDescent="0.55000000000000004"/>
    <row r="54775" x14ac:dyDescent="0.55000000000000004"/>
    <row r="54776" x14ac:dyDescent="0.55000000000000004"/>
    <row r="54777" x14ac:dyDescent="0.55000000000000004"/>
    <row r="54778" x14ac:dyDescent="0.55000000000000004"/>
    <row r="54779" x14ac:dyDescent="0.55000000000000004"/>
    <row r="54780" x14ac:dyDescent="0.55000000000000004"/>
    <row r="54781" x14ac:dyDescent="0.55000000000000004"/>
    <row r="54782" x14ac:dyDescent="0.55000000000000004"/>
    <row r="54783" x14ac:dyDescent="0.55000000000000004"/>
    <row r="54784" x14ac:dyDescent="0.55000000000000004"/>
    <row r="54785" x14ac:dyDescent="0.55000000000000004"/>
    <row r="54786" x14ac:dyDescent="0.55000000000000004"/>
    <row r="54787" x14ac:dyDescent="0.55000000000000004"/>
    <row r="54788" x14ac:dyDescent="0.55000000000000004"/>
    <row r="54789" x14ac:dyDescent="0.55000000000000004"/>
    <row r="54790" x14ac:dyDescent="0.55000000000000004"/>
    <row r="54791" x14ac:dyDescent="0.55000000000000004"/>
    <row r="54792" x14ac:dyDescent="0.55000000000000004"/>
    <row r="54793" x14ac:dyDescent="0.55000000000000004"/>
    <row r="54794" x14ac:dyDescent="0.55000000000000004"/>
    <row r="54795" x14ac:dyDescent="0.55000000000000004"/>
    <row r="54796" x14ac:dyDescent="0.55000000000000004"/>
    <row r="54797" x14ac:dyDescent="0.55000000000000004"/>
    <row r="54798" x14ac:dyDescent="0.55000000000000004"/>
    <row r="54799" x14ac:dyDescent="0.55000000000000004"/>
    <row r="54800" x14ac:dyDescent="0.55000000000000004"/>
    <row r="54801" x14ac:dyDescent="0.55000000000000004"/>
    <row r="54802" x14ac:dyDescent="0.55000000000000004"/>
    <row r="54803" x14ac:dyDescent="0.55000000000000004"/>
    <row r="54804" x14ac:dyDescent="0.55000000000000004"/>
    <row r="54805" x14ac:dyDescent="0.55000000000000004"/>
    <row r="54806" x14ac:dyDescent="0.55000000000000004"/>
    <row r="54807" x14ac:dyDescent="0.55000000000000004"/>
    <row r="54808" x14ac:dyDescent="0.55000000000000004"/>
    <row r="54809" x14ac:dyDescent="0.55000000000000004"/>
    <row r="54810" x14ac:dyDescent="0.55000000000000004"/>
    <row r="54811" x14ac:dyDescent="0.55000000000000004"/>
    <row r="54812" x14ac:dyDescent="0.55000000000000004"/>
    <row r="54813" x14ac:dyDescent="0.55000000000000004"/>
    <row r="54814" x14ac:dyDescent="0.55000000000000004"/>
    <row r="54815" x14ac:dyDescent="0.55000000000000004"/>
    <row r="54816" x14ac:dyDescent="0.55000000000000004"/>
    <row r="54817" x14ac:dyDescent="0.55000000000000004"/>
    <row r="54818" x14ac:dyDescent="0.55000000000000004"/>
    <row r="54819" x14ac:dyDescent="0.55000000000000004"/>
    <row r="54820" x14ac:dyDescent="0.55000000000000004"/>
    <row r="54821" x14ac:dyDescent="0.55000000000000004"/>
    <row r="54822" x14ac:dyDescent="0.55000000000000004"/>
    <row r="54823" x14ac:dyDescent="0.55000000000000004"/>
    <row r="54824" x14ac:dyDescent="0.55000000000000004"/>
    <row r="54825" x14ac:dyDescent="0.55000000000000004"/>
    <row r="54826" x14ac:dyDescent="0.55000000000000004"/>
    <row r="54827" x14ac:dyDescent="0.55000000000000004"/>
    <row r="54828" x14ac:dyDescent="0.55000000000000004"/>
    <row r="54829" x14ac:dyDescent="0.55000000000000004"/>
    <row r="54830" x14ac:dyDescent="0.55000000000000004"/>
    <row r="54831" x14ac:dyDescent="0.55000000000000004"/>
    <row r="54832" x14ac:dyDescent="0.55000000000000004"/>
    <row r="54833" x14ac:dyDescent="0.55000000000000004"/>
    <row r="54834" x14ac:dyDescent="0.55000000000000004"/>
    <row r="54835" x14ac:dyDescent="0.55000000000000004"/>
    <row r="54836" x14ac:dyDescent="0.55000000000000004"/>
    <row r="54837" x14ac:dyDescent="0.55000000000000004"/>
    <row r="54838" x14ac:dyDescent="0.55000000000000004"/>
    <row r="54839" x14ac:dyDescent="0.55000000000000004"/>
    <row r="54840" x14ac:dyDescent="0.55000000000000004"/>
    <row r="54841" x14ac:dyDescent="0.55000000000000004"/>
    <row r="54842" x14ac:dyDescent="0.55000000000000004"/>
    <row r="54843" x14ac:dyDescent="0.55000000000000004"/>
    <row r="54844" x14ac:dyDescent="0.55000000000000004"/>
    <row r="54845" x14ac:dyDescent="0.55000000000000004"/>
    <row r="54846" x14ac:dyDescent="0.55000000000000004"/>
    <row r="54847" x14ac:dyDescent="0.55000000000000004"/>
    <row r="54848" x14ac:dyDescent="0.55000000000000004"/>
    <row r="54849" x14ac:dyDescent="0.55000000000000004"/>
    <row r="54850" x14ac:dyDescent="0.55000000000000004"/>
    <row r="54851" x14ac:dyDescent="0.55000000000000004"/>
    <row r="54852" x14ac:dyDescent="0.55000000000000004"/>
    <row r="54853" x14ac:dyDescent="0.55000000000000004"/>
    <row r="54854" x14ac:dyDescent="0.55000000000000004"/>
    <row r="54855" x14ac:dyDescent="0.55000000000000004"/>
    <row r="54856" x14ac:dyDescent="0.55000000000000004"/>
    <row r="54857" x14ac:dyDescent="0.55000000000000004"/>
    <row r="54858" x14ac:dyDescent="0.55000000000000004"/>
    <row r="54859" x14ac:dyDescent="0.55000000000000004"/>
    <row r="54860" x14ac:dyDescent="0.55000000000000004"/>
    <row r="54861" x14ac:dyDescent="0.55000000000000004"/>
    <row r="54862" x14ac:dyDescent="0.55000000000000004"/>
    <row r="54863" x14ac:dyDescent="0.55000000000000004"/>
    <row r="54864" x14ac:dyDescent="0.55000000000000004"/>
    <row r="54865" x14ac:dyDescent="0.55000000000000004"/>
    <row r="54866" x14ac:dyDescent="0.55000000000000004"/>
    <row r="54867" x14ac:dyDescent="0.55000000000000004"/>
    <row r="54868" x14ac:dyDescent="0.55000000000000004"/>
    <row r="54869" x14ac:dyDescent="0.55000000000000004"/>
    <row r="54870" x14ac:dyDescent="0.55000000000000004"/>
    <row r="54871" x14ac:dyDescent="0.55000000000000004"/>
    <row r="54872" x14ac:dyDescent="0.55000000000000004"/>
    <row r="54873" x14ac:dyDescent="0.55000000000000004"/>
    <row r="54874" x14ac:dyDescent="0.55000000000000004"/>
    <row r="54875" x14ac:dyDescent="0.55000000000000004"/>
    <row r="54876" x14ac:dyDescent="0.55000000000000004"/>
    <row r="54877" x14ac:dyDescent="0.55000000000000004"/>
    <row r="54878" x14ac:dyDescent="0.55000000000000004"/>
    <row r="54879" x14ac:dyDescent="0.55000000000000004"/>
    <row r="54880" x14ac:dyDescent="0.55000000000000004"/>
    <row r="54881" x14ac:dyDescent="0.55000000000000004"/>
    <row r="54882" x14ac:dyDescent="0.55000000000000004"/>
    <row r="54883" x14ac:dyDescent="0.55000000000000004"/>
    <row r="54884" x14ac:dyDescent="0.55000000000000004"/>
    <row r="54885" x14ac:dyDescent="0.55000000000000004"/>
    <row r="54886" x14ac:dyDescent="0.55000000000000004"/>
    <row r="54887" x14ac:dyDescent="0.55000000000000004"/>
    <row r="54888" x14ac:dyDescent="0.55000000000000004"/>
    <row r="54889" x14ac:dyDescent="0.55000000000000004"/>
    <row r="54890" x14ac:dyDescent="0.55000000000000004"/>
    <row r="54891" x14ac:dyDescent="0.55000000000000004"/>
    <row r="54892" x14ac:dyDescent="0.55000000000000004"/>
    <row r="54893" x14ac:dyDescent="0.55000000000000004"/>
    <row r="54894" x14ac:dyDescent="0.55000000000000004"/>
    <row r="54895" x14ac:dyDescent="0.55000000000000004"/>
    <row r="54896" x14ac:dyDescent="0.55000000000000004"/>
    <row r="54897" x14ac:dyDescent="0.55000000000000004"/>
    <row r="54898" x14ac:dyDescent="0.55000000000000004"/>
    <row r="54899" x14ac:dyDescent="0.55000000000000004"/>
    <row r="54900" x14ac:dyDescent="0.55000000000000004"/>
    <row r="54901" x14ac:dyDescent="0.55000000000000004"/>
    <row r="54902" x14ac:dyDescent="0.55000000000000004"/>
    <row r="54903" x14ac:dyDescent="0.55000000000000004"/>
    <row r="54904" x14ac:dyDescent="0.55000000000000004"/>
    <row r="54905" x14ac:dyDescent="0.55000000000000004"/>
    <row r="54906" x14ac:dyDescent="0.55000000000000004"/>
    <row r="54907" x14ac:dyDescent="0.55000000000000004"/>
    <row r="54908" x14ac:dyDescent="0.55000000000000004"/>
    <row r="54909" x14ac:dyDescent="0.55000000000000004"/>
    <row r="54910" x14ac:dyDescent="0.55000000000000004"/>
    <row r="54911" x14ac:dyDescent="0.55000000000000004"/>
    <row r="54912" x14ac:dyDescent="0.55000000000000004"/>
    <row r="54913" x14ac:dyDescent="0.55000000000000004"/>
    <row r="54914" x14ac:dyDescent="0.55000000000000004"/>
    <row r="54915" x14ac:dyDescent="0.55000000000000004"/>
    <row r="54916" x14ac:dyDescent="0.55000000000000004"/>
    <row r="54917" x14ac:dyDescent="0.55000000000000004"/>
    <row r="54918" x14ac:dyDescent="0.55000000000000004"/>
    <row r="54919" x14ac:dyDescent="0.55000000000000004"/>
    <row r="54920" x14ac:dyDescent="0.55000000000000004"/>
    <row r="54921" x14ac:dyDescent="0.55000000000000004"/>
    <row r="54922" x14ac:dyDescent="0.55000000000000004"/>
    <row r="54923" x14ac:dyDescent="0.55000000000000004"/>
    <row r="54924" x14ac:dyDescent="0.55000000000000004"/>
    <row r="54925" x14ac:dyDescent="0.55000000000000004"/>
    <row r="54926" x14ac:dyDescent="0.55000000000000004"/>
    <row r="54927" x14ac:dyDescent="0.55000000000000004"/>
    <row r="54928" x14ac:dyDescent="0.55000000000000004"/>
    <row r="54929" x14ac:dyDescent="0.55000000000000004"/>
    <row r="54930" x14ac:dyDescent="0.55000000000000004"/>
    <row r="54931" x14ac:dyDescent="0.55000000000000004"/>
    <row r="54932" x14ac:dyDescent="0.55000000000000004"/>
    <row r="54933" x14ac:dyDescent="0.55000000000000004"/>
    <row r="54934" x14ac:dyDescent="0.55000000000000004"/>
    <row r="54935" x14ac:dyDescent="0.55000000000000004"/>
    <row r="54936" x14ac:dyDescent="0.55000000000000004"/>
    <row r="54937" x14ac:dyDescent="0.55000000000000004"/>
    <row r="54938" x14ac:dyDescent="0.55000000000000004"/>
    <row r="54939" x14ac:dyDescent="0.55000000000000004"/>
    <row r="54940" x14ac:dyDescent="0.55000000000000004"/>
    <row r="54941" x14ac:dyDescent="0.55000000000000004"/>
    <row r="54942" x14ac:dyDescent="0.55000000000000004"/>
    <row r="54943" x14ac:dyDescent="0.55000000000000004"/>
    <row r="54944" x14ac:dyDescent="0.55000000000000004"/>
    <row r="54945" x14ac:dyDescent="0.55000000000000004"/>
    <row r="54946" x14ac:dyDescent="0.55000000000000004"/>
    <row r="54947" x14ac:dyDescent="0.55000000000000004"/>
    <row r="54948" x14ac:dyDescent="0.55000000000000004"/>
    <row r="54949" x14ac:dyDescent="0.55000000000000004"/>
    <row r="54950" x14ac:dyDescent="0.55000000000000004"/>
    <row r="54951" x14ac:dyDescent="0.55000000000000004"/>
    <row r="54952" x14ac:dyDescent="0.55000000000000004"/>
    <row r="54953" x14ac:dyDescent="0.55000000000000004"/>
    <row r="54954" x14ac:dyDescent="0.55000000000000004"/>
    <row r="54955" x14ac:dyDescent="0.55000000000000004"/>
    <row r="54956" x14ac:dyDescent="0.55000000000000004"/>
    <row r="54957" x14ac:dyDescent="0.55000000000000004"/>
    <row r="54958" x14ac:dyDescent="0.55000000000000004"/>
    <row r="54959" x14ac:dyDescent="0.55000000000000004"/>
    <row r="54960" x14ac:dyDescent="0.55000000000000004"/>
    <row r="54961" x14ac:dyDescent="0.55000000000000004"/>
    <row r="54962" x14ac:dyDescent="0.55000000000000004"/>
    <row r="54963" x14ac:dyDescent="0.55000000000000004"/>
    <row r="54964" x14ac:dyDescent="0.55000000000000004"/>
    <row r="54965" x14ac:dyDescent="0.55000000000000004"/>
    <row r="54966" x14ac:dyDescent="0.55000000000000004"/>
    <row r="54967" x14ac:dyDescent="0.55000000000000004"/>
    <row r="54968" x14ac:dyDescent="0.55000000000000004"/>
    <row r="54969" x14ac:dyDescent="0.55000000000000004"/>
    <row r="54970" x14ac:dyDescent="0.55000000000000004"/>
    <row r="54971" x14ac:dyDescent="0.55000000000000004"/>
    <row r="54972" x14ac:dyDescent="0.55000000000000004"/>
    <row r="54973" x14ac:dyDescent="0.55000000000000004"/>
    <row r="54974" x14ac:dyDescent="0.55000000000000004"/>
    <row r="54975" x14ac:dyDescent="0.55000000000000004"/>
    <row r="54976" x14ac:dyDescent="0.55000000000000004"/>
    <row r="54977" x14ac:dyDescent="0.55000000000000004"/>
    <row r="54978" x14ac:dyDescent="0.55000000000000004"/>
    <row r="54979" x14ac:dyDescent="0.55000000000000004"/>
    <row r="54980" x14ac:dyDescent="0.55000000000000004"/>
    <row r="54981" x14ac:dyDescent="0.55000000000000004"/>
    <row r="54982" x14ac:dyDescent="0.55000000000000004"/>
    <row r="54983" x14ac:dyDescent="0.55000000000000004"/>
    <row r="54984" x14ac:dyDescent="0.55000000000000004"/>
    <row r="54985" x14ac:dyDescent="0.55000000000000004"/>
    <row r="54986" x14ac:dyDescent="0.55000000000000004"/>
    <row r="54987" x14ac:dyDescent="0.55000000000000004"/>
    <row r="54988" x14ac:dyDescent="0.55000000000000004"/>
    <row r="54989" x14ac:dyDescent="0.55000000000000004"/>
    <row r="54990" x14ac:dyDescent="0.55000000000000004"/>
    <row r="54991" x14ac:dyDescent="0.55000000000000004"/>
    <row r="54992" x14ac:dyDescent="0.55000000000000004"/>
    <row r="54993" x14ac:dyDescent="0.55000000000000004"/>
    <row r="54994" x14ac:dyDescent="0.55000000000000004"/>
    <row r="54995" x14ac:dyDescent="0.55000000000000004"/>
    <row r="54996" x14ac:dyDescent="0.55000000000000004"/>
    <row r="54997" x14ac:dyDescent="0.55000000000000004"/>
    <row r="54998" x14ac:dyDescent="0.55000000000000004"/>
    <row r="54999" x14ac:dyDescent="0.55000000000000004"/>
    <row r="55000" x14ac:dyDescent="0.55000000000000004"/>
    <row r="55001" x14ac:dyDescent="0.55000000000000004"/>
    <row r="55002" x14ac:dyDescent="0.55000000000000004"/>
    <row r="55003" x14ac:dyDescent="0.55000000000000004"/>
    <row r="55004" x14ac:dyDescent="0.55000000000000004"/>
    <row r="55005" x14ac:dyDescent="0.55000000000000004"/>
    <row r="55006" x14ac:dyDescent="0.55000000000000004"/>
    <row r="55007" x14ac:dyDescent="0.55000000000000004"/>
    <row r="55008" x14ac:dyDescent="0.55000000000000004"/>
    <row r="55009" x14ac:dyDescent="0.55000000000000004"/>
    <row r="55010" x14ac:dyDescent="0.55000000000000004"/>
    <row r="55011" x14ac:dyDescent="0.55000000000000004"/>
    <row r="55012" x14ac:dyDescent="0.55000000000000004"/>
    <row r="55013" x14ac:dyDescent="0.55000000000000004"/>
    <row r="55014" x14ac:dyDescent="0.55000000000000004"/>
    <row r="55015" x14ac:dyDescent="0.55000000000000004"/>
    <row r="55016" x14ac:dyDescent="0.55000000000000004"/>
    <row r="55017" x14ac:dyDescent="0.55000000000000004"/>
    <row r="55018" x14ac:dyDescent="0.55000000000000004"/>
    <row r="55019" x14ac:dyDescent="0.55000000000000004"/>
    <row r="55020" x14ac:dyDescent="0.55000000000000004"/>
    <row r="55021" x14ac:dyDescent="0.55000000000000004"/>
    <row r="55022" x14ac:dyDescent="0.55000000000000004"/>
    <row r="55023" x14ac:dyDescent="0.55000000000000004"/>
    <row r="55024" x14ac:dyDescent="0.55000000000000004"/>
    <row r="55025" x14ac:dyDescent="0.55000000000000004"/>
    <row r="55026" x14ac:dyDescent="0.55000000000000004"/>
    <row r="55027" x14ac:dyDescent="0.55000000000000004"/>
    <row r="55028" x14ac:dyDescent="0.55000000000000004"/>
    <row r="55029" x14ac:dyDescent="0.55000000000000004"/>
    <row r="55030" x14ac:dyDescent="0.55000000000000004"/>
    <row r="55031" x14ac:dyDescent="0.55000000000000004"/>
    <row r="55032" x14ac:dyDescent="0.55000000000000004"/>
    <row r="55033" x14ac:dyDescent="0.55000000000000004"/>
    <row r="55034" x14ac:dyDescent="0.55000000000000004"/>
    <row r="55035" x14ac:dyDescent="0.55000000000000004"/>
    <row r="55036" x14ac:dyDescent="0.55000000000000004"/>
    <row r="55037" x14ac:dyDescent="0.55000000000000004"/>
    <row r="55038" x14ac:dyDescent="0.55000000000000004"/>
    <row r="55039" x14ac:dyDescent="0.55000000000000004"/>
    <row r="55040" x14ac:dyDescent="0.55000000000000004"/>
    <row r="55041" x14ac:dyDescent="0.55000000000000004"/>
    <row r="55042" x14ac:dyDescent="0.55000000000000004"/>
    <row r="55043" x14ac:dyDescent="0.55000000000000004"/>
    <row r="55044" x14ac:dyDescent="0.55000000000000004"/>
    <row r="55045" x14ac:dyDescent="0.55000000000000004"/>
    <row r="55046" x14ac:dyDescent="0.55000000000000004"/>
    <row r="55047" x14ac:dyDescent="0.55000000000000004"/>
    <row r="55048" x14ac:dyDescent="0.55000000000000004"/>
    <row r="55049" x14ac:dyDescent="0.55000000000000004"/>
    <row r="55050" x14ac:dyDescent="0.55000000000000004"/>
    <row r="55051" x14ac:dyDescent="0.55000000000000004"/>
    <row r="55052" x14ac:dyDescent="0.55000000000000004"/>
    <row r="55053" x14ac:dyDescent="0.55000000000000004"/>
    <row r="55054" x14ac:dyDescent="0.55000000000000004"/>
    <row r="55055" x14ac:dyDescent="0.55000000000000004"/>
    <row r="55056" x14ac:dyDescent="0.55000000000000004"/>
    <row r="55057" x14ac:dyDescent="0.55000000000000004"/>
    <row r="55058" x14ac:dyDescent="0.55000000000000004"/>
    <row r="55059" x14ac:dyDescent="0.55000000000000004"/>
    <row r="55060" x14ac:dyDescent="0.55000000000000004"/>
    <row r="55061" x14ac:dyDescent="0.55000000000000004"/>
    <row r="55062" x14ac:dyDescent="0.55000000000000004"/>
    <row r="55063" x14ac:dyDescent="0.55000000000000004"/>
    <row r="55064" x14ac:dyDescent="0.55000000000000004"/>
    <row r="55065" x14ac:dyDescent="0.55000000000000004"/>
    <row r="55066" x14ac:dyDescent="0.55000000000000004"/>
    <row r="55067" x14ac:dyDescent="0.55000000000000004"/>
    <row r="55068" x14ac:dyDescent="0.55000000000000004"/>
    <row r="55069" x14ac:dyDescent="0.55000000000000004"/>
    <row r="55070" x14ac:dyDescent="0.55000000000000004"/>
    <row r="55071" x14ac:dyDescent="0.55000000000000004"/>
    <row r="55072" x14ac:dyDescent="0.55000000000000004"/>
    <row r="55073" x14ac:dyDescent="0.55000000000000004"/>
    <row r="55074" x14ac:dyDescent="0.55000000000000004"/>
    <row r="55075" x14ac:dyDescent="0.55000000000000004"/>
    <row r="55076" x14ac:dyDescent="0.55000000000000004"/>
    <row r="55077" x14ac:dyDescent="0.55000000000000004"/>
    <row r="55078" x14ac:dyDescent="0.55000000000000004"/>
    <row r="55079" x14ac:dyDescent="0.55000000000000004"/>
    <row r="55080" x14ac:dyDescent="0.55000000000000004"/>
    <row r="55081" x14ac:dyDescent="0.55000000000000004"/>
    <row r="55082" x14ac:dyDescent="0.55000000000000004"/>
    <row r="55083" x14ac:dyDescent="0.55000000000000004"/>
    <row r="55084" x14ac:dyDescent="0.55000000000000004"/>
    <row r="55085" x14ac:dyDescent="0.55000000000000004"/>
    <row r="55086" x14ac:dyDescent="0.55000000000000004"/>
    <row r="55087" x14ac:dyDescent="0.55000000000000004"/>
    <row r="55088" x14ac:dyDescent="0.55000000000000004"/>
    <row r="55089" x14ac:dyDescent="0.55000000000000004"/>
    <row r="55090" x14ac:dyDescent="0.55000000000000004"/>
    <row r="55091" x14ac:dyDescent="0.55000000000000004"/>
    <row r="55092" x14ac:dyDescent="0.55000000000000004"/>
    <row r="55093" x14ac:dyDescent="0.55000000000000004"/>
    <row r="55094" x14ac:dyDescent="0.55000000000000004"/>
    <row r="55095" x14ac:dyDescent="0.55000000000000004"/>
    <row r="55096" x14ac:dyDescent="0.55000000000000004"/>
    <row r="55097" x14ac:dyDescent="0.55000000000000004"/>
    <row r="55098" x14ac:dyDescent="0.55000000000000004"/>
    <row r="55099" x14ac:dyDescent="0.55000000000000004"/>
    <row r="55100" x14ac:dyDescent="0.55000000000000004"/>
    <row r="55101" x14ac:dyDescent="0.55000000000000004"/>
    <row r="55102" x14ac:dyDescent="0.55000000000000004"/>
    <row r="55103" x14ac:dyDescent="0.55000000000000004"/>
    <row r="55104" x14ac:dyDescent="0.55000000000000004"/>
    <row r="55105" x14ac:dyDescent="0.55000000000000004"/>
    <row r="55106" x14ac:dyDescent="0.55000000000000004"/>
    <row r="55107" x14ac:dyDescent="0.55000000000000004"/>
    <row r="55108" x14ac:dyDescent="0.55000000000000004"/>
    <row r="55109" x14ac:dyDescent="0.55000000000000004"/>
    <row r="55110" x14ac:dyDescent="0.55000000000000004"/>
    <row r="55111" x14ac:dyDescent="0.55000000000000004"/>
    <row r="55112" x14ac:dyDescent="0.55000000000000004"/>
    <row r="55113" x14ac:dyDescent="0.55000000000000004"/>
    <row r="55114" x14ac:dyDescent="0.55000000000000004"/>
    <row r="55115" x14ac:dyDescent="0.55000000000000004"/>
    <row r="55116" x14ac:dyDescent="0.55000000000000004"/>
    <row r="55117" x14ac:dyDescent="0.55000000000000004"/>
    <row r="55118" x14ac:dyDescent="0.55000000000000004"/>
    <row r="55119" x14ac:dyDescent="0.55000000000000004"/>
    <row r="55120" x14ac:dyDescent="0.55000000000000004"/>
    <row r="55121" x14ac:dyDescent="0.55000000000000004"/>
    <row r="55122" x14ac:dyDescent="0.55000000000000004"/>
    <row r="55123" x14ac:dyDescent="0.55000000000000004"/>
    <row r="55124" x14ac:dyDescent="0.55000000000000004"/>
    <row r="55125" x14ac:dyDescent="0.55000000000000004"/>
    <row r="55126" x14ac:dyDescent="0.55000000000000004"/>
    <row r="55127" x14ac:dyDescent="0.55000000000000004"/>
    <row r="55128" x14ac:dyDescent="0.55000000000000004"/>
    <row r="55129" x14ac:dyDescent="0.55000000000000004"/>
    <row r="55130" x14ac:dyDescent="0.55000000000000004"/>
    <row r="55131" x14ac:dyDescent="0.55000000000000004"/>
    <row r="55132" x14ac:dyDescent="0.55000000000000004"/>
    <row r="55133" x14ac:dyDescent="0.55000000000000004"/>
    <row r="55134" x14ac:dyDescent="0.55000000000000004"/>
    <row r="55135" x14ac:dyDescent="0.55000000000000004"/>
    <row r="55136" x14ac:dyDescent="0.55000000000000004"/>
    <row r="55137" x14ac:dyDescent="0.55000000000000004"/>
    <row r="55138" x14ac:dyDescent="0.55000000000000004"/>
    <row r="55139" x14ac:dyDescent="0.55000000000000004"/>
    <row r="55140" x14ac:dyDescent="0.55000000000000004"/>
    <row r="55141" x14ac:dyDescent="0.55000000000000004"/>
    <row r="55142" x14ac:dyDescent="0.55000000000000004"/>
    <row r="55143" x14ac:dyDescent="0.55000000000000004"/>
    <row r="55144" x14ac:dyDescent="0.55000000000000004"/>
    <row r="55145" x14ac:dyDescent="0.55000000000000004"/>
    <row r="55146" x14ac:dyDescent="0.55000000000000004"/>
    <row r="55147" x14ac:dyDescent="0.55000000000000004"/>
    <row r="55148" x14ac:dyDescent="0.55000000000000004"/>
    <row r="55149" x14ac:dyDescent="0.55000000000000004"/>
    <row r="55150" x14ac:dyDescent="0.55000000000000004"/>
    <row r="55151" x14ac:dyDescent="0.55000000000000004"/>
    <row r="55152" x14ac:dyDescent="0.55000000000000004"/>
    <row r="55153" x14ac:dyDescent="0.55000000000000004"/>
    <row r="55154" x14ac:dyDescent="0.55000000000000004"/>
    <row r="55155" x14ac:dyDescent="0.55000000000000004"/>
    <row r="55156" x14ac:dyDescent="0.55000000000000004"/>
    <row r="55157" x14ac:dyDescent="0.55000000000000004"/>
    <row r="55158" x14ac:dyDescent="0.55000000000000004"/>
    <row r="55159" x14ac:dyDescent="0.55000000000000004"/>
    <row r="55160" x14ac:dyDescent="0.55000000000000004"/>
    <row r="55161" x14ac:dyDescent="0.55000000000000004"/>
    <row r="55162" x14ac:dyDescent="0.55000000000000004"/>
    <row r="55163" x14ac:dyDescent="0.55000000000000004"/>
    <row r="55164" x14ac:dyDescent="0.55000000000000004"/>
    <row r="55165" x14ac:dyDescent="0.55000000000000004"/>
    <row r="55166" x14ac:dyDescent="0.55000000000000004"/>
    <row r="55167" x14ac:dyDescent="0.55000000000000004"/>
    <row r="55168" x14ac:dyDescent="0.55000000000000004"/>
    <row r="55169" x14ac:dyDescent="0.55000000000000004"/>
    <row r="55170" x14ac:dyDescent="0.55000000000000004"/>
    <row r="55171" x14ac:dyDescent="0.55000000000000004"/>
    <row r="55172" x14ac:dyDescent="0.55000000000000004"/>
    <row r="55173" x14ac:dyDescent="0.55000000000000004"/>
    <row r="55174" x14ac:dyDescent="0.55000000000000004"/>
    <row r="55175" x14ac:dyDescent="0.55000000000000004"/>
    <row r="55176" x14ac:dyDescent="0.55000000000000004"/>
    <row r="55177" x14ac:dyDescent="0.55000000000000004"/>
    <row r="55178" x14ac:dyDescent="0.55000000000000004"/>
    <row r="55179" x14ac:dyDescent="0.55000000000000004"/>
    <row r="55180" x14ac:dyDescent="0.55000000000000004"/>
    <row r="55181" x14ac:dyDescent="0.55000000000000004"/>
    <row r="55182" x14ac:dyDescent="0.55000000000000004"/>
    <row r="55183" x14ac:dyDescent="0.55000000000000004"/>
    <row r="55184" x14ac:dyDescent="0.55000000000000004"/>
    <row r="55185" x14ac:dyDescent="0.55000000000000004"/>
    <row r="55186" x14ac:dyDescent="0.55000000000000004"/>
    <row r="55187" x14ac:dyDescent="0.55000000000000004"/>
    <row r="55188" x14ac:dyDescent="0.55000000000000004"/>
    <row r="55189" x14ac:dyDescent="0.55000000000000004"/>
    <row r="55190" x14ac:dyDescent="0.55000000000000004"/>
    <row r="55191" x14ac:dyDescent="0.55000000000000004"/>
    <row r="55192" x14ac:dyDescent="0.55000000000000004"/>
    <row r="55193" x14ac:dyDescent="0.55000000000000004"/>
    <row r="55194" x14ac:dyDescent="0.55000000000000004"/>
    <row r="55195" x14ac:dyDescent="0.55000000000000004"/>
    <row r="55196" x14ac:dyDescent="0.55000000000000004"/>
    <row r="55197" x14ac:dyDescent="0.55000000000000004"/>
    <row r="55198" x14ac:dyDescent="0.55000000000000004"/>
    <row r="55199" x14ac:dyDescent="0.55000000000000004"/>
    <row r="55200" x14ac:dyDescent="0.55000000000000004"/>
    <row r="55201" x14ac:dyDescent="0.55000000000000004"/>
    <row r="55202" x14ac:dyDescent="0.55000000000000004"/>
    <row r="55203" x14ac:dyDescent="0.55000000000000004"/>
    <row r="55204" x14ac:dyDescent="0.55000000000000004"/>
    <row r="55205" x14ac:dyDescent="0.55000000000000004"/>
    <row r="55206" x14ac:dyDescent="0.55000000000000004"/>
    <row r="55207" x14ac:dyDescent="0.55000000000000004"/>
    <row r="55208" x14ac:dyDescent="0.55000000000000004"/>
    <row r="55209" x14ac:dyDescent="0.55000000000000004"/>
    <row r="55210" x14ac:dyDescent="0.55000000000000004"/>
    <row r="55211" x14ac:dyDescent="0.55000000000000004"/>
    <row r="55212" x14ac:dyDescent="0.55000000000000004"/>
    <row r="55213" x14ac:dyDescent="0.55000000000000004"/>
    <row r="55214" x14ac:dyDescent="0.55000000000000004"/>
    <row r="55215" x14ac:dyDescent="0.55000000000000004"/>
    <row r="55216" x14ac:dyDescent="0.55000000000000004"/>
    <row r="55217" x14ac:dyDescent="0.55000000000000004"/>
    <row r="55218" x14ac:dyDescent="0.55000000000000004"/>
    <row r="55219" x14ac:dyDescent="0.55000000000000004"/>
    <row r="55220" x14ac:dyDescent="0.55000000000000004"/>
    <row r="55221" x14ac:dyDescent="0.55000000000000004"/>
    <row r="55222" x14ac:dyDescent="0.55000000000000004"/>
    <row r="55223" x14ac:dyDescent="0.55000000000000004"/>
    <row r="55224" x14ac:dyDescent="0.55000000000000004"/>
    <row r="55225" x14ac:dyDescent="0.55000000000000004"/>
    <row r="55226" x14ac:dyDescent="0.55000000000000004"/>
    <row r="55227" x14ac:dyDescent="0.55000000000000004"/>
    <row r="55228" x14ac:dyDescent="0.55000000000000004"/>
    <row r="55229" x14ac:dyDescent="0.55000000000000004"/>
    <row r="55230" x14ac:dyDescent="0.55000000000000004"/>
    <row r="55231" x14ac:dyDescent="0.55000000000000004"/>
    <row r="55232" x14ac:dyDescent="0.55000000000000004"/>
    <row r="55233" x14ac:dyDescent="0.55000000000000004"/>
    <row r="55234" x14ac:dyDescent="0.55000000000000004"/>
    <row r="55235" x14ac:dyDescent="0.55000000000000004"/>
    <row r="55236" x14ac:dyDescent="0.55000000000000004"/>
    <row r="55237" x14ac:dyDescent="0.55000000000000004"/>
    <row r="55238" x14ac:dyDescent="0.55000000000000004"/>
    <row r="55239" x14ac:dyDescent="0.55000000000000004"/>
    <row r="55240" x14ac:dyDescent="0.55000000000000004"/>
    <row r="55241" x14ac:dyDescent="0.55000000000000004"/>
    <row r="55242" x14ac:dyDescent="0.55000000000000004"/>
    <row r="55243" x14ac:dyDescent="0.55000000000000004"/>
    <row r="55244" x14ac:dyDescent="0.55000000000000004"/>
    <row r="55245" x14ac:dyDescent="0.55000000000000004"/>
    <row r="55246" x14ac:dyDescent="0.55000000000000004"/>
    <row r="55247" x14ac:dyDescent="0.55000000000000004"/>
    <row r="55248" x14ac:dyDescent="0.55000000000000004"/>
    <row r="55249" x14ac:dyDescent="0.55000000000000004"/>
    <row r="55250" x14ac:dyDescent="0.55000000000000004"/>
    <row r="55251" x14ac:dyDescent="0.55000000000000004"/>
    <row r="55252" x14ac:dyDescent="0.55000000000000004"/>
    <row r="55253" x14ac:dyDescent="0.55000000000000004"/>
    <row r="55254" x14ac:dyDescent="0.55000000000000004"/>
    <row r="55255" x14ac:dyDescent="0.55000000000000004"/>
    <row r="55256" x14ac:dyDescent="0.55000000000000004"/>
    <row r="55257" x14ac:dyDescent="0.55000000000000004"/>
    <row r="55258" x14ac:dyDescent="0.55000000000000004"/>
    <row r="55259" x14ac:dyDescent="0.55000000000000004"/>
    <row r="55260" x14ac:dyDescent="0.55000000000000004"/>
    <row r="55261" x14ac:dyDescent="0.55000000000000004"/>
    <row r="55262" x14ac:dyDescent="0.55000000000000004"/>
    <row r="55263" x14ac:dyDescent="0.55000000000000004"/>
    <row r="55264" x14ac:dyDescent="0.55000000000000004"/>
    <row r="55265" x14ac:dyDescent="0.55000000000000004"/>
    <row r="55266" x14ac:dyDescent="0.55000000000000004"/>
    <row r="55267" x14ac:dyDescent="0.55000000000000004"/>
    <row r="55268" x14ac:dyDescent="0.55000000000000004"/>
    <row r="55269" x14ac:dyDescent="0.55000000000000004"/>
    <row r="55270" x14ac:dyDescent="0.55000000000000004"/>
    <row r="55271" x14ac:dyDescent="0.55000000000000004"/>
    <row r="55272" x14ac:dyDescent="0.55000000000000004"/>
    <row r="55273" x14ac:dyDescent="0.55000000000000004"/>
    <row r="55274" x14ac:dyDescent="0.55000000000000004"/>
    <row r="55275" x14ac:dyDescent="0.55000000000000004"/>
    <row r="55276" x14ac:dyDescent="0.55000000000000004"/>
    <row r="55277" x14ac:dyDescent="0.55000000000000004"/>
    <row r="55278" x14ac:dyDescent="0.55000000000000004"/>
    <row r="55279" x14ac:dyDescent="0.55000000000000004"/>
    <row r="55280" x14ac:dyDescent="0.55000000000000004"/>
    <row r="55281" x14ac:dyDescent="0.55000000000000004"/>
    <row r="55282" x14ac:dyDescent="0.55000000000000004"/>
    <row r="55283" x14ac:dyDescent="0.55000000000000004"/>
    <row r="55284" x14ac:dyDescent="0.55000000000000004"/>
    <row r="55285" x14ac:dyDescent="0.55000000000000004"/>
    <row r="55286" x14ac:dyDescent="0.55000000000000004"/>
    <row r="55287" x14ac:dyDescent="0.55000000000000004"/>
    <row r="55288" x14ac:dyDescent="0.55000000000000004"/>
    <row r="55289" x14ac:dyDescent="0.55000000000000004"/>
    <row r="55290" x14ac:dyDescent="0.55000000000000004"/>
    <row r="55291" x14ac:dyDescent="0.55000000000000004"/>
    <row r="55292" x14ac:dyDescent="0.55000000000000004"/>
    <row r="55293" x14ac:dyDescent="0.55000000000000004"/>
    <row r="55294" x14ac:dyDescent="0.55000000000000004"/>
    <row r="55295" x14ac:dyDescent="0.55000000000000004"/>
    <row r="55296" x14ac:dyDescent="0.55000000000000004"/>
    <row r="55297" x14ac:dyDescent="0.55000000000000004"/>
    <row r="55298" x14ac:dyDescent="0.55000000000000004"/>
    <row r="55299" x14ac:dyDescent="0.55000000000000004"/>
    <row r="55300" x14ac:dyDescent="0.55000000000000004"/>
    <row r="55301" x14ac:dyDescent="0.55000000000000004"/>
    <row r="55302" x14ac:dyDescent="0.55000000000000004"/>
    <row r="55303" x14ac:dyDescent="0.55000000000000004"/>
    <row r="55304" x14ac:dyDescent="0.55000000000000004"/>
    <row r="55305" x14ac:dyDescent="0.55000000000000004"/>
    <row r="55306" x14ac:dyDescent="0.55000000000000004"/>
    <row r="55307" x14ac:dyDescent="0.55000000000000004"/>
    <row r="55308" x14ac:dyDescent="0.55000000000000004"/>
    <row r="55309" x14ac:dyDescent="0.55000000000000004"/>
    <row r="55310" x14ac:dyDescent="0.55000000000000004"/>
    <row r="55311" x14ac:dyDescent="0.55000000000000004"/>
    <row r="55312" x14ac:dyDescent="0.55000000000000004"/>
    <row r="55313" x14ac:dyDescent="0.55000000000000004"/>
    <row r="55314" x14ac:dyDescent="0.55000000000000004"/>
    <row r="55315" x14ac:dyDescent="0.55000000000000004"/>
    <row r="55316" x14ac:dyDescent="0.55000000000000004"/>
    <row r="55317" x14ac:dyDescent="0.55000000000000004"/>
    <row r="55318" x14ac:dyDescent="0.55000000000000004"/>
    <row r="55319" x14ac:dyDescent="0.55000000000000004"/>
    <row r="55320" x14ac:dyDescent="0.55000000000000004"/>
    <row r="55321" x14ac:dyDescent="0.55000000000000004"/>
    <row r="55322" x14ac:dyDescent="0.55000000000000004"/>
    <row r="55323" x14ac:dyDescent="0.55000000000000004"/>
    <row r="55324" x14ac:dyDescent="0.55000000000000004"/>
    <row r="55325" x14ac:dyDescent="0.55000000000000004"/>
    <row r="55326" x14ac:dyDescent="0.55000000000000004"/>
    <row r="55327" x14ac:dyDescent="0.55000000000000004"/>
    <row r="55328" x14ac:dyDescent="0.55000000000000004"/>
    <row r="55329" x14ac:dyDescent="0.55000000000000004"/>
    <row r="55330" x14ac:dyDescent="0.55000000000000004"/>
    <row r="55331" x14ac:dyDescent="0.55000000000000004"/>
    <row r="55332" x14ac:dyDescent="0.55000000000000004"/>
    <row r="55333" x14ac:dyDescent="0.55000000000000004"/>
    <row r="55334" x14ac:dyDescent="0.55000000000000004"/>
    <row r="55335" x14ac:dyDescent="0.55000000000000004"/>
    <row r="55336" x14ac:dyDescent="0.55000000000000004"/>
    <row r="55337" x14ac:dyDescent="0.55000000000000004"/>
    <row r="55338" x14ac:dyDescent="0.55000000000000004"/>
    <row r="55339" x14ac:dyDescent="0.55000000000000004"/>
    <row r="55340" x14ac:dyDescent="0.55000000000000004"/>
    <row r="55341" x14ac:dyDescent="0.55000000000000004"/>
    <row r="55342" x14ac:dyDescent="0.55000000000000004"/>
    <row r="55343" x14ac:dyDescent="0.55000000000000004"/>
    <row r="55344" x14ac:dyDescent="0.55000000000000004"/>
    <row r="55345" x14ac:dyDescent="0.55000000000000004"/>
    <row r="55346" x14ac:dyDescent="0.55000000000000004"/>
    <row r="55347" x14ac:dyDescent="0.55000000000000004"/>
    <row r="55348" x14ac:dyDescent="0.55000000000000004"/>
    <row r="55349" x14ac:dyDescent="0.55000000000000004"/>
    <row r="55350" x14ac:dyDescent="0.55000000000000004"/>
    <row r="55351" x14ac:dyDescent="0.55000000000000004"/>
    <row r="55352" x14ac:dyDescent="0.55000000000000004"/>
    <row r="55353" x14ac:dyDescent="0.55000000000000004"/>
    <row r="55354" x14ac:dyDescent="0.55000000000000004"/>
    <row r="55355" x14ac:dyDescent="0.55000000000000004"/>
    <row r="55356" x14ac:dyDescent="0.55000000000000004"/>
    <row r="55357" x14ac:dyDescent="0.55000000000000004"/>
    <row r="55358" x14ac:dyDescent="0.55000000000000004"/>
    <row r="55359" x14ac:dyDescent="0.55000000000000004"/>
    <row r="55360" x14ac:dyDescent="0.55000000000000004"/>
    <row r="55361" x14ac:dyDescent="0.55000000000000004"/>
    <row r="55362" x14ac:dyDescent="0.55000000000000004"/>
    <row r="55363" x14ac:dyDescent="0.55000000000000004"/>
    <row r="55364" x14ac:dyDescent="0.55000000000000004"/>
    <row r="55365" x14ac:dyDescent="0.55000000000000004"/>
    <row r="55366" x14ac:dyDescent="0.55000000000000004"/>
    <row r="55367" x14ac:dyDescent="0.55000000000000004"/>
    <row r="55368" x14ac:dyDescent="0.55000000000000004"/>
    <row r="55369" x14ac:dyDescent="0.55000000000000004"/>
    <row r="55370" x14ac:dyDescent="0.55000000000000004"/>
    <row r="55371" x14ac:dyDescent="0.55000000000000004"/>
    <row r="55372" x14ac:dyDescent="0.55000000000000004"/>
    <row r="55373" x14ac:dyDescent="0.55000000000000004"/>
    <row r="55374" x14ac:dyDescent="0.55000000000000004"/>
    <row r="55375" x14ac:dyDescent="0.55000000000000004"/>
    <row r="55376" x14ac:dyDescent="0.55000000000000004"/>
    <row r="55377" x14ac:dyDescent="0.55000000000000004"/>
    <row r="55378" x14ac:dyDescent="0.55000000000000004"/>
    <row r="55379" x14ac:dyDescent="0.55000000000000004"/>
    <row r="55380" x14ac:dyDescent="0.55000000000000004"/>
    <row r="55381" x14ac:dyDescent="0.55000000000000004"/>
    <row r="55382" x14ac:dyDescent="0.55000000000000004"/>
    <row r="55383" x14ac:dyDescent="0.55000000000000004"/>
    <row r="55384" x14ac:dyDescent="0.55000000000000004"/>
    <row r="55385" x14ac:dyDescent="0.55000000000000004"/>
    <row r="55386" x14ac:dyDescent="0.55000000000000004"/>
    <row r="55387" x14ac:dyDescent="0.55000000000000004"/>
    <row r="55388" x14ac:dyDescent="0.55000000000000004"/>
    <row r="55389" x14ac:dyDescent="0.55000000000000004"/>
    <row r="55390" x14ac:dyDescent="0.55000000000000004"/>
    <row r="55391" x14ac:dyDescent="0.55000000000000004"/>
    <row r="55392" x14ac:dyDescent="0.55000000000000004"/>
    <row r="55393" x14ac:dyDescent="0.55000000000000004"/>
    <row r="55394" x14ac:dyDescent="0.55000000000000004"/>
    <row r="55395" x14ac:dyDescent="0.55000000000000004"/>
    <row r="55396" x14ac:dyDescent="0.55000000000000004"/>
    <row r="55397" x14ac:dyDescent="0.55000000000000004"/>
    <row r="55398" x14ac:dyDescent="0.55000000000000004"/>
    <row r="55399" x14ac:dyDescent="0.55000000000000004"/>
    <row r="55400" x14ac:dyDescent="0.55000000000000004"/>
    <row r="55401" x14ac:dyDescent="0.55000000000000004"/>
    <row r="55402" x14ac:dyDescent="0.55000000000000004"/>
    <row r="55403" x14ac:dyDescent="0.55000000000000004"/>
    <row r="55404" x14ac:dyDescent="0.55000000000000004"/>
    <row r="55405" x14ac:dyDescent="0.55000000000000004"/>
    <row r="55406" x14ac:dyDescent="0.55000000000000004"/>
    <row r="55407" x14ac:dyDescent="0.55000000000000004"/>
    <row r="55408" x14ac:dyDescent="0.55000000000000004"/>
    <row r="55409" x14ac:dyDescent="0.55000000000000004"/>
    <row r="55410" x14ac:dyDescent="0.55000000000000004"/>
    <row r="55411" x14ac:dyDescent="0.55000000000000004"/>
    <row r="55412" x14ac:dyDescent="0.55000000000000004"/>
    <row r="55413" x14ac:dyDescent="0.55000000000000004"/>
    <row r="55414" x14ac:dyDescent="0.55000000000000004"/>
    <row r="55415" x14ac:dyDescent="0.55000000000000004"/>
    <row r="55416" x14ac:dyDescent="0.55000000000000004"/>
    <row r="55417" x14ac:dyDescent="0.55000000000000004"/>
    <row r="55418" x14ac:dyDescent="0.55000000000000004"/>
    <row r="55419" x14ac:dyDescent="0.55000000000000004"/>
    <row r="55420" x14ac:dyDescent="0.55000000000000004"/>
    <row r="55421" x14ac:dyDescent="0.55000000000000004"/>
    <row r="55422" x14ac:dyDescent="0.55000000000000004"/>
    <row r="55423" x14ac:dyDescent="0.55000000000000004"/>
    <row r="55424" x14ac:dyDescent="0.55000000000000004"/>
    <row r="55425" x14ac:dyDescent="0.55000000000000004"/>
    <row r="55426" x14ac:dyDescent="0.55000000000000004"/>
    <row r="55427" x14ac:dyDescent="0.55000000000000004"/>
    <row r="55428" x14ac:dyDescent="0.55000000000000004"/>
    <row r="55429" x14ac:dyDescent="0.55000000000000004"/>
    <row r="55430" x14ac:dyDescent="0.55000000000000004"/>
    <row r="55431" x14ac:dyDescent="0.55000000000000004"/>
    <row r="55432" x14ac:dyDescent="0.55000000000000004"/>
    <row r="55433" x14ac:dyDescent="0.55000000000000004"/>
    <row r="55434" x14ac:dyDescent="0.55000000000000004"/>
    <row r="55435" x14ac:dyDescent="0.55000000000000004"/>
    <row r="55436" x14ac:dyDescent="0.55000000000000004"/>
    <row r="55437" x14ac:dyDescent="0.55000000000000004"/>
    <row r="55438" x14ac:dyDescent="0.55000000000000004"/>
    <row r="55439" x14ac:dyDescent="0.55000000000000004"/>
    <row r="55440" x14ac:dyDescent="0.55000000000000004"/>
    <row r="55441" x14ac:dyDescent="0.55000000000000004"/>
    <row r="55442" x14ac:dyDescent="0.55000000000000004"/>
    <row r="55443" x14ac:dyDescent="0.55000000000000004"/>
    <row r="55444" x14ac:dyDescent="0.55000000000000004"/>
    <row r="55445" x14ac:dyDescent="0.55000000000000004"/>
    <row r="55446" x14ac:dyDescent="0.55000000000000004"/>
    <row r="55447" x14ac:dyDescent="0.55000000000000004"/>
    <row r="55448" x14ac:dyDescent="0.55000000000000004"/>
    <row r="55449" x14ac:dyDescent="0.55000000000000004"/>
    <row r="55450" x14ac:dyDescent="0.55000000000000004"/>
    <row r="55451" x14ac:dyDescent="0.55000000000000004"/>
    <row r="55452" x14ac:dyDescent="0.55000000000000004"/>
    <row r="55453" x14ac:dyDescent="0.55000000000000004"/>
    <row r="55454" x14ac:dyDescent="0.55000000000000004"/>
    <row r="55455" x14ac:dyDescent="0.55000000000000004"/>
    <row r="55456" x14ac:dyDescent="0.55000000000000004"/>
    <row r="55457" x14ac:dyDescent="0.55000000000000004"/>
    <row r="55458" x14ac:dyDescent="0.55000000000000004"/>
    <row r="55459" x14ac:dyDescent="0.55000000000000004"/>
    <row r="55460" x14ac:dyDescent="0.55000000000000004"/>
    <row r="55461" x14ac:dyDescent="0.55000000000000004"/>
    <row r="55462" x14ac:dyDescent="0.55000000000000004"/>
    <row r="55463" x14ac:dyDescent="0.55000000000000004"/>
    <row r="55464" x14ac:dyDescent="0.55000000000000004"/>
    <row r="55465" x14ac:dyDescent="0.55000000000000004"/>
    <row r="55466" x14ac:dyDescent="0.55000000000000004"/>
    <row r="55467" x14ac:dyDescent="0.55000000000000004"/>
    <row r="55468" x14ac:dyDescent="0.55000000000000004"/>
    <row r="55469" x14ac:dyDescent="0.55000000000000004"/>
    <row r="55470" x14ac:dyDescent="0.55000000000000004"/>
    <row r="55471" x14ac:dyDescent="0.55000000000000004"/>
    <row r="55472" x14ac:dyDescent="0.55000000000000004"/>
    <row r="55473" x14ac:dyDescent="0.55000000000000004"/>
    <row r="55474" x14ac:dyDescent="0.55000000000000004"/>
    <row r="55475" x14ac:dyDescent="0.55000000000000004"/>
    <row r="55476" x14ac:dyDescent="0.55000000000000004"/>
    <row r="55477" x14ac:dyDescent="0.55000000000000004"/>
    <row r="55478" x14ac:dyDescent="0.55000000000000004"/>
    <row r="55479" x14ac:dyDescent="0.55000000000000004"/>
    <row r="55480" x14ac:dyDescent="0.55000000000000004"/>
    <row r="55481" x14ac:dyDescent="0.55000000000000004"/>
    <row r="55482" x14ac:dyDescent="0.55000000000000004"/>
    <row r="55483" x14ac:dyDescent="0.55000000000000004"/>
    <row r="55484" x14ac:dyDescent="0.55000000000000004"/>
    <row r="55485" x14ac:dyDescent="0.55000000000000004"/>
    <row r="55486" x14ac:dyDescent="0.55000000000000004"/>
    <row r="55487" x14ac:dyDescent="0.55000000000000004"/>
    <row r="55488" x14ac:dyDescent="0.55000000000000004"/>
    <row r="55489" x14ac:dyDescent="0.55000000000000004"/>
    <row r="55490" x14ac:dyDescent="0.55000000000000004"/>
    <row r="55491" x14ac:dyDescent="0.55000000000000004"/>
    <row r="55492" x14ac:dyDescent="0.55000000000000004"/>
    <row r="55493" x14ac:dyDescent="0.55000000000000004"/>
    <row r="55494" x14ac:dyDescent="0.55000000000000004"/>
    <row r="55495" x14ac:dyDescent="0.55000000000000004"/>
    <row r="55496" x14ac:dyDescent="0.55000000000000004"/>
    <row r="55497" x14ac:dyDescent="0.55000000000000004"/>
    <row r="55498" x14ac:dyDescent="0.55000000000000004"/>
    <row r="55499" x14ac:dyDescent="0.55000000000000004"/>
    <row r="55500" x14ac:dyDescent="0.55000000000000004"/>
    <row r="55501" x14ac:dyDescent="0.55000000000000004"/>
    <row r="55502" x14ac:dyDescent="0.55000000000000004"/>
    <row r="55503" x14ac:dyDescent="0.55000000000000004"/>
    <row r="55504" x14ac:dyDescent="0.55000000000000004"/>
    <row r="55505" x14ac:dyDescent="0.55000000000000004"/>
    <row r="55506" x14ac:dyDescent="0.55000000000000004"/>
    <row r="55507" x14ac:dyDescent="0.55000000000000004"/>
    <row r="55508" x14ac:dyDescent="0.55000000000000004"/>
    <row r="55509" x14ac:dyDescent="0.55000000000000004"/>
    <row r="55510" x14ac:dyDescent="0.55000000000000004"/>
    <row r="55511" x14ac:dyDescent="0.55000000000000004"/>
    <row r="55512" x14ac:dyDescent="0.55000000000000004"/>
    <row r="55513" x14ac:dyDescent="0.55000000000000004"/>
    <row r="55514" x14ac:dyDescent="0.55000000000000004"/>
    <row r="55515" x14ac:dyDescent="0.55000000000000004"/>
    <row r="55516" x14ac:dyDescent="0.55000000000000004"/>
    <row r="55517" x14ac:dyDescent="0.55000000000000004"/>
    <row r="55518" x14ac:dyDescent="0.55000000000000004"/>
    <row r="55519" x14ac:dyDescent="0.55000000000000004"/>
    <row r="55520" x14ac:dyDescent="0.55000000000000004"/>
    <row r="55521" x14ac:dyDescent="0.55000000000000004"/>
    <row r="55522" x14ac:dyDescent="0.55000000000000004"/>
    <row r="55523" x14ac:dyDescent="0.55000000000000004"/>
    <row r="55524" x14ac:dyDescent="0.55000000000000004"/>
    <row r="55525" x14ac:dyDescent="0.55000000000000004"/>
    <row r="55526" x14ac:dyDescent="0.55000000000000004"/>
    <row r="55527" x14ac:dyDescent="0.55000000000000004"/>
    <row r="55528" x14ac:dyDescent="0.55000000000000004"/>
    <row r="55529" x14ac:dyDescent="0.55000000000000004"/>
    <row r="55530" x14ac:dyDescent="0.55000000000000004"/>
    <row r="55531" x14ac:dyDescent="0.55000000000000004"/>
    <row r="55532" x14ac:dyDescent="0.55000000000000004"/>
    <row r="55533" x14ac:dyDescent="0.55000000000000004"/>
    <row r="55534" x14ac:dyDescent="0.55000000000000004"/>
    <row r="55535" x14ac:dyDescent="0.55000000000000004"/>
    <row r="55536" x14ac:dyDescent="0.55000000000000004"/>
    <row r="55537" x14ac:dyDescent="0.55000000000000004"/>
    <row r="55538" x14ac:dyDescent="0.55000000000000004"/>
    <row r="55539" x14ac:dyDescent="0.55000000000000004"/>
    <row r="55540" x14ac:dyDescent="0.55000000000000004"/>
    <row r="55541" x14ac:dyDescent="0.55000000000000004"/>
    <row r="55542" x14ac:dyDescent="0.55000000000000004"/>
    <row r="55543" x14ac:dyDescent="0.55000000000000004"/>
    <row r="55544" x14ac:dyDescent="0.55000000000000004"/>
    <row r="55545" x14ac:dyDescent="0.55000000000000004"/>
    <row r="55546" x14ac:dyDescent="0.55000000000000004"/>
    <row r="55547" x14ac:dyDescent="0.55000000000000004"/>
    <row r="55548" x14ac:dyDescent="0.55000000000000004"/>
    <row r="55549" x14ac:dyDescent="0.55000000000000004"/>
    <row r="55550" x14ac:dyDescent="0.55000000000000004"/>
    <row r="55551" x14ac:dyDescent="0.55000000000000004"/>
    <row r="55552" x14ac:dyDescent="0.55000000000000004"/>
    <row r="55553" x14ac:dyDescent="0.55000000000000004"/>
    <row r="55554" x14ac:dyDescent="0.55000000000000004"/>
    <row r="55555" x14ac:dyDescent="0.55000000000000004"/>
    <row r="55556" x14ac:dyDescent="0.55000000000000004"/>
    <row r="55557" x14ac:dyDescent="0.55000000000000004"/>
    <row r="55558" x14ac:dyDescent="0.55000000000000004"/>
    <row r="55559" x14ac:dyDescent="0.55000000000000004"/>
    <row r="55560" x14ac:dyDescent="0.55000000000000004"/>
    <row r="55561" x14ac:dyDescent="0.55000000000000004"/>
    <row r="55562" x14ac:dyDescent="0.55000000000000004"/>
    <row r="55563" x14ac:dyDescent="0.55000000000000004"/>
    <row r="55564" x14ac:dyDescent="0.55000000000000004"/>
    <row r="55565" x14ac:dyDescent="0.55000000000000004"/>
    <row r="55566" x14ac:dyDescent="0.55000000000000004"/>
    <row r="55567" x14ac:dyDescent="0.55000000000000004"/>
    <row r="55568" x14ac:dyDescent="0.55000000000000004"/>
    <row r="55569" x14ac:dyDescent="0.55000000000000004"/>
    <row r="55570" x14ac:dyDescent="0.55000000000000004"/>
    <row r="55571" x14ac:dyDescent="0.55000000000000004"/>
    <row r="55572" x14ac:dyDescent="0.55000000000000004"/>
    <row r="55573" x14ac:dyDescent="0.55000000000000004"/>
    <row r="55574" x14ac:dyDescent="0.55000000000000004"/>
    <row r="55575" x14ac:dyDescent="0.55000000000000004"/>
    <row r="55576" x14ac:dyDescent="0.55000000000000004"/>
    <row r="55577" x14ac:dyDescent="0.55000000000000004"/>
    <row r="55578" x14ac:dyDescent="0.55000000000000004"/>
    <row r="55579" x14ac:dyDescent="0.55000000000000004"/>
    <row r="55580" x14ac:dyDescent="0.55000000000000004"/>
    <row r="55581" x14ac:dyDescent="0.55000000000000004"/>
    <row r="55582" x14ac:dyDescent="0.55000000000000004"/>
    <row r="55583" x14ac:dyDescent="0.55000000000000004"/>
    <row r="55584" x14ac:dyDescent="0.55000000000000004"/>
    <row r="55585" x14ac:dyDescent="0.55000000000000004"/>
    <row r="55586" x14ac:dyDescent="0.55000000000000004"/>
    <row r="55587" x14ac:dyDescent="0.55000000000000004"/>
    <row r="55588" x14ac:dyDescent="0.55000000000000004"/>
    <row r="55589" x14ac:dyDescent="0.55000000000000004"/>
    <row r="55590" x14ac:dyDescent="0.55000000000000004"/>
    <row r="55591" x14ac:dyDescent="0.55000000000000004"/>
    <row r="55592" x14ac:dyDescent="0.55000000000000004"/>
    <row r="55593" x14ac:dyDescent="0.55000000000000004"/>
    <row r="55594" x14ac:dyDescent="0.55000000000000004"/>
    <row r="55595" x14ac:dyDescent="0.55000000000000004"/>
    <row r="55596" x14ac:dyDescent="0.55000000000000004"/>
    <row r="55597" x14ac:dyDescent="0.55000000000000004"/>
    <row r="55598" x14ac:dyDescent="0.55000000000000004"/>
    <row r="55599" x14ac:dyDescent="0.55000000000000004"/>
    <row r="55600" x14ac:dyDescent="0.55000000000000004"/>
    <row r="55601" x14ac:dyDescent="0.55000000000000004"/>
    <row r="55602" x14ac:dyDescent="0.55000000000000004"/>
    <row r="55603" x14ac:dyDescent="0.55000000000000004"/>
    <row r="55604" x14ac:dyDescent="0.55000000000000004"/>
    <row r="55605" x14ac:dyDescent="0.55000000000000004"/>
    <row r="55606" x14ac:dyDescent="0.55000000000000004"/>
    <row r="55607" x14ac:dyDescent="0.55000000000000004"/>
    <row r="55608" x14ac:dyDescent="0.55000000000000004"/>
    <row r="55609" x14ac:dyDescent="0.55000000000000004"/>
    <row r="55610" x14ac:dyDescent="0.55000000000000004"/>
    <row r="55611" x14ac:dyDescent="0.55000000000000004"/>
    <row r="55612" x14ac:dyDescent="0.55000000000000004"/>
    <row r="55613" x14ac:dyDescent="0.55000000000000004"/>
    <row r="55614" x14ac:dyDescent="0.55000000000000004"/>
    <row r="55615" x14ac:dyDescent="0.55000000000000004"/>
    <row r="55616" x14ac:dyDescent="0.55000000000000004"/>
    <row r="55617" x14ac:dyDescent="0.55000000000000004"/>
    <row r="55618" x14ac:dyDescent="0.55000000000000004"/>
    <row r="55619" x14ac:dyDescent="0.55000000000000004"/>
    <row r="55620" x14ac:dyDescent="0.55000000000000004"/>
    <row r="55621" x14ac:dyDescent="0.55000000000000004"/>
    <row r="55622" x14ac:dyDescent="0.55000000000000004"/>
    <row r="55623" x14ac:dyDescent="0.55000000000000004"/>
    <row r="55624" x14ac:dyDescent="0.55000000000000004"/>
    <row r="55625" x14ac:dyDescent="0.55000000000000004"/>
    <row r="55626" x14ac:dyDescent="0.55000000000000004"/>
    <row r="55627" x14ac:dyDescent="0.55000000000000004"/>
    <row r="55628" x14ac:dyDescent="0.55000000000000004"/>
    <row r="55629" x14ac:dyDescent="0.55000000000000004"/>
    <row r="55630" x14ac:dyDescent="0.55000000000000004"/>
    <row r="55631" x14ac:dyDescent="0.55000000000000004"/>
    <row r="55632" x14ac:dyDescent="0.55000000000000004"/>
    <row r="55633" x14ac:dyDescent="0.55000000000000004"/>
    <row r="55634" x14ac:dyDescent="0.55000000000000004"/>
    <row r="55635" x14ac:dyDescent="0.55000000000000004"/>
    <row r="55636" x14ac:dyDescent="0.55000000000000004"/>
    <row r="55637" x14ac:dyDescent="0.55000000000000004"/>
    <row r="55638" x14ac:dyDescent="0.55000000000000004"/>
    <row r="55639" x14ac:dyDescent="0.55000000000000004"/>
    <row r="55640" x14ac:dyDescent="0.55000000000000004"/>
    <row r="55641" x14ac:dyDescent="0.55000000000000004"/>
    <row r="55642" x14ac:dyDescent="0.55000000000000004"/>
    <row r="55643" x14ac:dyDescent="0.55000000000000004"/>
    <row r="55644" x14ac:dyDescent="0.55000000000000004"/>
    <row r="55645" x14ac:dyDescent="0.55000000000000004"/>
    <row r="55646" x14ac:dyDescent="0.55000000000000004"/>
    <row r="55647" x14ac:dyDescent="0.55000000000000004"/>
    <row r="55648" x14ac:dyDescent="0.55000000000000004"/>
    <row r="55649" x14ac:dyDescent="0.55000000000000004"/>
    <row r="55650" x14ac:dyDescent="0.55000000000000004"/>
    <row r="55651" x14ac:dyDescent="0.55000000000000004"/>
    <row r="55652" x14ac:dyDescent="0.55000000000000004"/>
    <row r="55653" x14ac:dyDescent="0.55000000000000004"/>
    <row r="55654" x14ac:dyDescent="0.55000000000000004"/>
    <row r="55655" x14ac:dyDescent="0.55000000000000004"/>
    <row r="55656" x14ac:dyDescent="0.55000000000000004"/>
    <row r="55657" x14ac:dyDescent="0.55000000000000004"/>
    <row r="55658" x14ac:dyDescent="0.55000000000000004"/>
    <row r="55659" x14ac:dyDescent="0.55000000000000004"/>
    <row r="55660" x14ac:dyDescent="0.55000000000000004"/>
    <row r="55661" x14ac:dyDescent="0.55000000000000004"/>
    <row r="55662" x14ac:dyDescent="0.55000000000000004"/>
    <row r="55663" x14ac:dyDescent="0.55000000000000004"/>
    <row r="55664" x14ac:dyDescent="0.55000000000000004"/>
    <row r="55665" x14ac:dyDescent="0.55000000000000004"/>
    <row r="55666" x14ac:dyDescent="0.55000000000000004"/>
    <row r="55667" x14ac:dyDescent="0.55000000000000004"/>
    <row r="55668" x14ac:dyDescent="0.55000000000000004"/>
    <row r="55669" x14ac:dyDescent="0.55000000000000004"/>
    <row r="55670" x14ac:dyDescent="0.55000000000000004"/>
    <row r="55671" x14ac:dyDescent="0.55000000000000004"/>
    <row r="55672" x14ac:dyDescent="0.55000000000000004"/>
    <row r="55673" x14ac:dyDescent="0.55000000000000004"/>
    <row r="55674" x14ac:dyDescent="0.55000000000000004"/>
    <row r="55675" x14ac:dyDescent="0.55000000000000004"/>
    <row r="55676" x14ac:dyDescent="0.55000000000000004"/>
    <row r="55677" x14ac:dyDescent="0.55000000000000004"/>
    <row r="55678" x14ac:dyDescent="0.55000000000000004"/>
    <row r="55679" x14ac:dyDescent="0.55000000000000004"/>
    <row r="55680" x14ac:dyDescent="0.55000000000000004"/>
    <row r="55681" x14ac:dyDescent="0.55000000000000004"/>
    <row r="55682" x14ac:dyDescent="0.55000000000000004"/>
    <row r="55683" x14ac:dyDescent="0.55000000000000004"/>
    <row r="55684" x14ac:dyDescent="0.55000000000000004"/>
    <row r="55685" x14ac:dyDescent="0.55000000000000004"/>
    <row r="55686" x14ac:dyDescent="0.55000000000000004"/>
    <row r="55687" x14ac:dyDescent="0.55000000000000004"/>
    <row r="55688" x14ac:dyDescent="0.55000000000000004"/>
    <row r="55689" x14ac:dyDescent="0.55000000000000004"/>
    <row r="55690" x14ac:dyDescent="0.55000000000000004"/>
    <row r="55691" x14ac:dyDescent="0.55000000000000004"/>
    <row r="55692" x14ac:dyDescent="0.55000000000000004"/>
    <row r="55693" x14ac:dyDescent="0.55000000000000004"/>
    <row r="55694" x14ac:dyDescent="0.55000000000000004"/>
    <row r="55695" x14ac:dyDescent="0.55000000000000004"/>
    <row r="55696" x14ac:dyDescent="0.55000000000000004"/>
    <row r="55697" x14ac:dyDescent="0.55000000000000004"/>
    <row r="55698" x14ac:dyDescent="0.55000000000000004"/>
    <row r="55699" x14ac:dyDescent="0.55000000000000004"/>
    <row r="55700" x14ac:dyDescent="0.55000000000000004"/>
    <row r="55701" x14ac:dyDescent="0.55000000000000004"/>
    <row r="55702" x14ac:dyDescent="0.55000000000000004"/>
    <row r="55703" x14ac:dyDescent="0.55000000000000004"/>
    <row r="55704" x14ac:dyDescent="0.55000000000000004"/>
    <row r="55705" x14ac:dyDescent="0.55000000000000004"/>
    <row r="55706" x14ac:dyDescent="0.55000000000000004"/>
    <row r="55707" x14ac:dyDescent="0.55000000000000004"/>
    <row r="55708" x14ac:dyDescent="0.55000000000000004"/>
    <row r="55709" x14ac:dyDescent="0.55000000000000004"/>
    <row r="55710" x14ac:dyDescent="0.55000000000000004"/>
    <row r="55711" x14ac:dyDescent="0.55000000000000004"/>
    <row r="55712" x14ac:dyDescent="0.55000000000000004"/>
    <row r="55713" x14ac:dyDescent="0.55000000000000004"/>
    <row r="55714" x14ac:dyDescent="0.55000000000000004"/>
    <row r="55715" x14ac:dyDescent="0.55000000000000004"/>
    <row r="55716" x14ac:dyDescent="0.55000000000000004"/>
    <row r="55717" x14ac:dyDescent="0.55000000000000004"/>
    <row r="55718" x14ac:dyDescent="0.55000000000000004"/>
    <row r="55719" x14ac:dyDescent="0.55000000000000004"/>
    <row r="55720" x14ac:dyDescent="0.55000000000000004"/>
    <row r="55721" x14ac:dyDescent="0.55000000000000004"/>
    <row r="55722" x14ac:dyDescent="0.55000000000000004"/>
    <row r="55723" x14ac:dyDescent="0.55000000000000004"/>
    <row r="55724" x14ac:dyDescent="0.55000000000000004"/>
    <row r="55725" x14ac:dyDescent="0.55000000000000004"/>
    <row r="55726" x14ac:dyDescent="0.55000000000000004"/>
    <row r="55727" x14ac:dyDescent="0.55000000000000004"/>
    <row r="55728" x14ac:dyDescent="0.55000000000000004"/>
    <row r="55729" x14ac:dyDescent="0.55000000000000004"/>
    <row r="55730" x14ac:dyDescent="0.55000000000000004"/>
    <row r="55731" x14ac:dyDescent="0.55000000000000004"/>
    <row r="55732" x14ac:dyDescent="0.55000000000000004"/>
    <row r="55733" x14ac:dyDescent="0.55000000000000004"/>
    <row r="55734" x14ac:dyDescent="0.55000000000000004"/>
    <row r="55735" x14ac:dyDescent="0.55000000000000004"/>
    <row r="55736" x14ac:dyDescent="0.55000000000000004"/>
    <row r="55737" x14ac:dyDescent="0.55000000000000004"/>
    <row r="55738" x14ac:dyDescent="0.55000000000000004"/>
    <row r="55739" x14ac:dyDescent="0.55000000000000004"/>
    <row r="55740" x14ac:dyDescent="0.55000000000000004"/>
    <row r="55741" x14ac:dyDescent="0.55000000000000004"/>
    <row r="55742" x14ac:dyDescent="0.55000000000000004"/>
    <row r="55743" x14ac:dyDescent="0.55000000000000004"/>
    <row r="55744" x14ac:dyDescent="0.55000000000000004"/>
    <row r="55745" x14ac:dyDescent="0.55000000000000004"/>
    <row r="55746" x14ac:dyDescent="0.55000000000000004"/>
    <row r="55747" x14ac:dyDescent="0.55000000000000004"/>
    <row r="55748" x14ac:dyDescent="0.55000000000000004"/>
    <row r="55749" x14ac:dyDescent="0.55000000000000004"/>
    <row r="55750" x14ac:dyDescent="0.55000000000000004"/>
    <row r="55751" x14ac:dyDescent="0.55000000000000004"/>
    <row r="55752" x14ac:dyDescent="0.55000000000000004"/>
    <row r="55753" x14ac:dyDescent="0.55000000000000004"/>
    <row r="55754" x14ac:dyDescent="0.55000000000000004"/>
    <row r="55755" x14ac:dyDescent="0.55000000000000004"/>
    <row r="55756" x14ac:dyDescent="0.55000000000000004"/>
    <row r="55757" x14ac:dyDescent="0.55000000000000004"/>
    <row r="55758" x14ac:dyDescent="0.55000000000000004"/>
    <row r="55759" x14ac:dyDescent="0.55000000000000004"/>
    <row r="55760" x14ac:dyDescent="0.55000000000000004"/>
    <row r="55761" x14ac:dyDescent="0.55000000000000004"/>
    <row r="55762" x14ac:dyDescent="0.55000000000000004"/>
    <row r="55763" x14ac:dyDescent="0.55000000000000004"/>
    <row r="55764" x14ac:dyDescent="0.55000000000000004"/>
    <row r="55765" x14ac:dyDescent="0.55000000000000004"/>
    <row r="55766" x14ac:dyDescent="0.55000000000000004"/>
    <row r="55767" x14ac:dyDescent="0.55000000000000004"/>
    <row r="55768" x14ac:dyDescent="0.55000000000000004"/>
    <row r="55769" x14ac:dyDescent="0.55000000000000004"/>
    <row r="55770" x14ac:dyDescent="0.55000000000000004"/>
    <row r="55771" x14ac:dyDescent="0.55000000000000004"/>
    <row r="55772" x14ac:dyDescent="0.55000000000000004"/>
    <row r="55773" x14ac:dyDescent="0.55000000000000004"/>
    <row r="55774" x14ac:dyDescent="0.55000000000000004"/>
    <row r="55775" x14ac:dyDescent="0.55000000000000004"/>
    <row r="55776" x14ac:dyDescent="0.55000000000000004"/>
    <row r="55777" x14ac:dyDescent="0.55000000000000004"/>
    <row r="55778" x14ac:dyDescent="0.55000000000000004"/>
    <row r="55779" x14ac:dyDescent="0.55000000000000004"/>
    <row r="55780" x14ac:dyDescent="0.55000000000000004"/>
    <row r="55781" x14ac:dyDescent="0.55000000000000004"/>
    <row r="55782" x14ac:dyDescent="0.55000000000000004"/>
    <row r="55783" x14ac:dyDescent="0.55000000000000004"/>
    <row r="55784" x14ac:dyDescent="0.55000000000000004"/>
    <row r="55785" x14ac:dyDescent="0.55000000000000004"/>
    <row r="55786" x14ac:dyDescent="0.55000000000000004"/>
    <row r="55787" x14ac:dyDescent="0.55000000000000004"/>
    <row r="55788" x14ac:dyDescent="0.55000000000000004"/>
    <row r="55789" x14ac:dyDescent="0.55000000000000004"/>
    <row r="55790" x14ac:dyDescent="0.55000000000000004"/>
    <row r="55791" x14ac:dyDescent="0.55000000000000004"/>
    <row r="55792" x14ac:dyDescent="0.55000000000000004"/>
    <row r="55793" x14ac:dyDescent="0.55000000000000004"/>
    <row r="55794" x14ac:dyDescent="0.55000000000000004"/>
    <row r="55795" x14ac:dyDescent="0.55000000000000004"/>
    <row r="55796" x14ac:dyDescent="0.55000000000000004"/>
    <row r="55797" x14ac:dyDescent="0.55000000000000004"/>
    <row r="55798" x14ac:dyDescent="0.55000000000000004"/>
    <row r="55799" x14ac:dyDescent="0.55000000000000004"/>
    <row r="55800" x14ac:dyDescent="0.55000000000000004"/>
    <row r="55801" x14ac:dyDescent="0.55000000000000004"/>
    <row r="55802" x14ac:dyDescent="0.55000000000000004"/>
    <row r="55803" x14ac:dyDescent="0.55000000000000004"/>
    <row r="55804" x14ac:dyDescent="0.55000000000000004"/>
    <row r="55805" x14ac:dyDescent="0.55000000000000004"/>
    <row r="55806" x14ac:dyDescent="0.55000000000000004"/>
    <row r="55807" x14ac:dyDescent="0.55000000000000004"/>
    <row r="55808" x14ac:dyDescent="0.55000000000000004"/>
    <row r="55809" x14ac:dyDescent="0.55000000000000004"/>
    <row r="55810" x14ac:dyDescent="0.55000000000000004"/>
    <row r="55811" x14ac:dyDescent="0.55000000000000004"/>
    <row r="55812" x14ac:dyDescent="0.55000000000000004"/>
    <row r="55813" x14ac:dyDescent="0.55000000000000004"/>
    <row r="55814" x14ac:dyDescent="0.55000000000000004"/>
    <row r="55815" x14ac:dyDescent="0.55000000000000004"/>
    <row r="55816" x14ac:dyDescent="0.55000000000000004"/>
    <row r="55817" x14ac:dyDescent="0.55000000000000004"/>
    <row r="55818" x14ac:dyDescent="0.55000000000000004"/>
    <row r="55819" x14ac:dyDescent="0.55000000000000004"/>
    <row r="55820" x14ac:dyDescent="0.55000000000000004"/>
    <row r="55821" x14ac:dyDescent="0.55000000000000004"/>
    <row r="55822" x14ac:dyDescent="0.55000000000000004"/>
    <row r="55823" x14ac:dyDescent="0.55000000000000004"/>
    <row r="55824" x14ac:dyDescent="0.55000000000000004"/>
    <row r="55825" x14ac:dyDescent="0.55000000000000004"/>
    <row r="55826" x14ac:dyDescent="0.55000000000000004"/>
    <row r="55827" x14ac:dyDescent="0.55000000000000004"/>
    <row r="55828" x14ac:dyDescent="0.55000000000000004"/>
    <row r="55829" x14ac:dyDescent="0.55000000000000004"/>
    <row r="55830" x14ac:dyDescent="0.55000000000000004"/>
    <row r="55831" x14ac:dyDescent="0.55000000000000004"/>
    <row r="55832" x14ac:dyDescent="0.55000000000000004"/>
    <row r="55833" x14ac:dyDescent="0.55000000000000004"/>
    <row r="55834" x14ac:dyDescent="0.55000000000000004"/>
    <row r="55835" x14ac:dyDescent="0.55000000000000004"/>
    <row r="55836" x14ac:dyDescent="0.55000000000000004"/>
    <row r="55837" x14ac:dyDescent="0.55000000000000004"/>
    <row r="55838" x14ac:dyDescent="0.55000000000000004"/>
    <row r="55839" x14ac:dyDescent="0.55000000000000004"/>
    <row r="55840" x14ac:dyDescent="0.55000000000000004"/>
    <row r="55841" x14ac:dyDescent="0.55000000000000004"/>
    <row r="55842" x14ac:dyDescent="0.55000000000000004"/>
    <row r="55843" x14ac:dyDescent="0.55000000000000004"/>
    <row r="55844" x14ac:dyDescent="0.55000000000000004"/>
    <row r="55845" x14ac:dyDescent="0.55000000000000004"/>
    <row r="55846" x14ac:dyDescent="0.55000000000000004"/>
    <row r="55847" x14ac:dyDescent="0.55000000000000004"/>
    <row r="55848" x14ac:dyDescent="0.55000000000000004"/>
    <row r="55849" x14ac:dyDescent="0.55000000000000004"/>
    <row r="55850" x14ac:dyDescent="0.55000000000000004"/>
    <row r="55851" x14ac:dyDescent="0.55000000000000004"/>
    <row r="55852" x14ac:dyDescent="0.55000000000000004"/>
    <row r="55853" x14ac:dyDescent="0.55000000000000004"/>
    <row r="55854" x14ac:dyDescent="0.55000000000000004"/>
    <row r="55855" x14ac:dyDescent="0.55000000000000004"/>
    <row r="55856" x14ac:dyDescent="0.55000000000000004"/>
    <row r="55857" x14ac:dyDescent="0.55000000000000004"/>
    <row r="55858" x14ac:dyDescent="0.55000000000000004"/>
    <row r="55859" x14ac:dyDescent="0.55000000000000004"/>
    <row r="55860" x14ac:dyDescent="0.55000000000000004"/>
    <row r="55861" x14ac:dyDescent="0.55000000000000004"/>
    <row r="55862" x14ac:dyDescent="0.55000000000000004"/>
    <row r="55863" x14ac:dyDescent="0.55000000000000004"/>
    <row r="55864" x14ac:dyDescent="0.55000000000000004"/>
    <row r="55865" x14ac:dyDescent="0.55000000000000004"/>
    <row r="55866" x14ac:dyDescent="0.55000000000000004"/>
    <row r="55867" x14ac:dyDescent="0.55000000000000004"/>
    <row r="55868" x14ac:dyDescent="0.55000000000000004"/>
    <row r="55869" x14ac:dyDescent="0.55000000000000004"/>
    <row r="55870" x14ac:dyDescent="0.55000000000000004"/>
    <row r="55871" x14ac:dyDescent="0.55000000000000004"/>
    <row r="55872" x14ac:dyDescent="0.55000000000000004"/>
    <row r="55873" x14ac:dyDescent="0.55000000000000004"/>
    <row r="55874" x14ac:dyDescent="0.55000000000000004"/>
    <row r="55875" x14ac:dyDescent="0.55000000000000004"/>
    <row r="55876" x14ac:dyDescent="0.55000000000000004"/>
    <row r="55877" x14ac:dyDescent="0.55000000000000004"/>
    <row r="55878" x14ac:dyDescent="0.55000000000000004"/>
    <row r="55879" x14ac:dyDescent="0.55000000000000004"/>
    <row r="55880" x14ac:dyDescent="0.55000000000000004"/>
    <row r="55881" x14ac:dyDescent="0.55000000000000004"/>
    <row r="55882" x14ac:dyDescent="0.55000000000000004"/>
    <row r="55883" x14ac:dyDescent="0.55000000000000004"/>
    <row r="55884" x14ac:dyDescent="0.55000000000000004"/>
    <row r="55885" x14ac:dyDescent="0.55000000000000004"/>
    <row r="55886" x14ac:dyDescent="0.55000000000000004"/>
    <row r="55887" x14ac:dyDescent="0.55000000000000004"/>
    <row r="55888" x14ac:dyDescent="0.55000000000000004"/>
    <row r="55889" x14ac:dyDescent="0.55000000000000004"/>
    <row r="55890" x14ac:dyDescent="0.55000000000000004"/>
    <row r="55891" x14ac:dyDescent="0.55000000000000004"/>
    <row r="55892" x14ac:dyDescent="0.55000000000000004"/>
    <row r="55893" x14ac:dyDescent="0.55000000000000004"/>
    <row r="55894" x14ac:dyDescent="0.55000000000000004"/>
    <row r="55895" x14ac:dyDescent="0.55000000000000004"/>
    <row r="55896" x14ac:dyDescent="0.55000000000000004"/>
    <row r="55897" x14ac:dyDescent="0.55000000000000004"/>
    <row r="55898" x14ac:dyDescent="0.55000000000000004"/>
    <row r="55899" x14ac:dyDescent="0.55000000000000004"/>
    <row r="55900" x14ac:dyDescent="0.55000000000000004"/>
    <row r="55901" x14ac:dyDescent="0.55000000000000004"/>
    <row r="55902" x14ac:dyDescent="0.55000000000000004"/>
    <row r="55903" x14ac:dyDescent="0.55000000000000004"/>
    <row r="55904" x14ac:dyDescent="0.55000000000000004"/>
    <row r="55905" x14ac:dyDescent="0.55000000000000004"/>
    <row r="55906" x14ac:dyDescent="0.55000000000000004"/>
    <row r="55907" x14ac:dyDescent="0.55000000000000004"/>
    <row r="55908" x14ac:dyDescent="0.55000000000000004"/>
    <row r="55909" x14ac:dyDescent="0.55000000000000004"/>
    <row r="55910" x14ac:dyDescent="0.55000000000000004"/>
    <row r="55911" x14ac:dyDescent="0.55000000000000004"/>
    <row r="55912" x14ac:dyDescent="0.55000000000000004"/>
    <row r="55913" x14ac:dyDescent="0.55000000000000004"/>
    <row r="55914" x14ac:dyDescent="0.55000000000000004"/>
    <row r="55915" x14ac:dyDescent="0.55000000000000004"/>
    <row r="55916" x14ac:dyDescent="0.55000000000000004"/>
    <row r="55917" x14ac:dyDescent="0.55000000000000004"/>
    <row r="55918" x14ac:dyDescent="0.55000000000000004"/>
    <row r="55919" x14ac:dyDescent="0.55000000000000004"/>
    <row r="55920" x14ac:dyDescent="0.55000000000000004"/>
    <row r="55921" x14ac:dyDescent="0.55000000000000004"/>
    <row r="55922" x14ac:dyDescent="0.55000000000000004"/>
    <row r="55923" x14ac:dyDescent="0.55000000000000004"/>
    <row r="55924" x14ac:dyDescent="0.55000000000000004"/>
    <row r="55925" x14ac:dyDescent="0.55000000000000004"/>
    <row r="55926" x14ac:dyDescent="0.55000000000000004"/>
    <row r="55927" x14ac:dyDescent="0.55000000000000004"/>
    <row r="55928" x14ac:dyDescent="0.55000000000000004"/>
    <row r="55929" x14ac:dyDescent="0.55000000000000004"/>
    <row r="55930" x14ac:dyDescent="0.55000000000000004"/>
    <row r="55931" x14ac:dyDescent="0.55000000000000004"/>
    <row r="55932" x14ac:dyDescent="0.55000000000000004"/>
    <row r="55933" x14ac:dyDescent="0.55000000000000004"/>
    <row r="55934" x14ac:dyDescent="0.55000000000000004"/>
    <row r="55935" x14ac:dyDescent="0.55000000000000004"/>
    <row r="55936" x14ac:dyDescent="0.55000000000000004"/>
    <row r="55937" x14ac:dyDescent="0.55000000000000004"/>
    <row r="55938" x14ac:dyDescent="0.55000000000000004"/>
    <row r="55939" x14ac:dyDescent="0.55000000000000004"/>
    <row r="55940" x14ac:dyDescent="0.55000000000000004"/>
    <row r="55941" x14ac:dyDescent="0.55000000000000004"/>
    <row r="55942" x14ac:dyDescent="0.55000000000000004"/>
    <row r="55943" x14ac:dyDescent="0.55000000000000004"/>
    <row r="55944" x14ac:dyDescent="0.55000000000000004"/>
    <row r="55945" x14ac:dyDescent="0.55000000000000004"/>
    <row r="55946" x14ac:dyDescent="0.55000000000000004"/>
    <row r="55947" x14ac:dyDescent="0.55000000000000004"/>
    <row r="55948" x14ac:dyDescent="0.55000000000000004"/>
    <row r="55949" x14ac:dyDescent="0.55000000000000004"/>
    <row r="55950" x14ac:dyDescent="0.55000000000000004"/>
    <row r="55951" x14ac:dyDescent="0.55000000000000004"/>
    <row r="55952" x14ac:dyDescent="0.55000000000000004"/>
    <row r="55953" x14ac:dyDescent="0.55000000000000004"/>
    <row r="55954" x14ac:dyDescent="0.55000000000000004"/>
    <row r="55955" x14ac:dyDescent="0.55000000000000004"/>
    <row r="55956" x14ac:dyDescent="0.55000000000000004"/>
    <row r="55957" x14ac:dyDescent="0.55000000000000004"/>
    <row r="55958" x14ac:dyDescent="0.55000000000000004"/>
    <row r="55959" x14ac:dyDescent="0.55000000000000004"/>
    <row r="55960" x14ac:dyDescent="0.55000000000000004"/>
    <row r="55961" x14ac:dyDescent="0.55000000000000004"/>
    <row r="55962" x14ac:dyDescent="0.55000000000000004"/>
    <row r="55963" x14ac:dyDescent="0.55000000000000004"/>
    <row r="55964" x14ac:dyDescent="0.55000000000000004"/>
    <row r="55965" x14ac:dyDescent="0.55000000000000004"/>
    <row r="55966" x14ac:dyDescent="0.55000000000000004"/>
    <row r="55967" x14ac:dyDescent="0.55000000000000004"/>
    <row r="55968" x14ac:dyDescent="0.55000000000000004"/>
    <row r="55969" x14ac:dyDescent="0.55000000000000004"/>
    <row r="55970" x14ac:dyDescent="0.55000000000000004"/>
    <row r="55971" x14ac:dyDescent="0.55000000000000004"/>
    <row r="55972" x14ac:dyDescent="0.55000000000000004"/>
    <row r="55973" x14ac:dyDescent="0.55000000000000004"/>
    <row r="55974" x14ac:dyDescent="0.55000000000000004"/>
    <row r="55975" x14ac:dyDescent="0.55000000000000004"/>
    <row r="55976" x14ac:dyDescent="0.55000000000000004"/>
    <row r="55977" x14ac:dyDescent="0.55000000000000004"/>
    <row r="55978" x14ac:dyDescent="0.55000000000000004"/>
    <row r="55979" x14ac:dyDescent="0.55000000000000004"/>
    <row r="55980" x14ac:dyDescent="0.55000000000000004"/>
    <row r="55981" x14ac:dyDescent="0.55000000000000004"/>
    <row r="55982" x14ac:dyDescent="0.55000000000000004"/>
    <row r="55983" x14ac:dyDescent="0.55000000000000004"/>
    <row r="55984" x14ac:dyDescent="0.55000000000000004"/>
    <row r="55985" x14ac:dyDescent="0.55000000000000004"/>
    <row r="55986" x14ac:dyDescent="0.55000000000000004"/>
    <row r="55987" x14ac:dyDescent="0.55000000000000004"/>
    <row r="55988" x14ac:dyDescent="0.55000000000000004"/>
    <row r="55989" x14ac:dyDescent="0.55000000000000004"/>
    <row r="55990" x14ac:dyDescent="0.55000000000000004"/>
    <row r="55991" x14ac:dyDescent="0.55000000000000004"/>
    <row r="55992" x14ac:dyDescent="0.55000000000000004"/>
    <row r="55993" x14ac:dyDescent="0.55000000000000004"/>
    <row r="55994" x14ac:dyDescent="0.55000000000000004"/>
    <row r="55995" x14ac:dyDescent="0.55000000000000004"/>
    <row r="55996" x14ac:dyDescent="0.55000000000000004"/>
    <row r="55997" x14ac:dyDescent="0.55000000000000004"/>
    <row r="55998" x14ac:dyDescent="0.55000000000000004"/>
    <row r="55999" x14ac:dyDescent="0.55000000000000004"/>
    <row r="56000" x14ac:dyDescent="0.55000000000000004"/>
    <row r="56001" x14ac:dyDescent="0.55000000000000004"/>
    <row r="56002" x14ac:dyDescent="0.55000000000000004"/>
    <row r="56003" x14ac:dyDescent="0.55000000000000004"/>
    <row r="56004" x14ac:dyDescent="0.55000000000000004"/>
    <row r="56005" x14ac:dyDescent="0.55000000000000004"/>
    <row r="56006" x14ac:dyDescent="0.55000000000000004"/>
    <row r="56007" x14ac:dyDescent="0.55000000000000004"/>
    <row r="56008" x14ac:dyDescent="0.55000000000000004"/>
    <row r="56009" x14ac:dyDescent="0.55000000000000004"/>
    <row r="56010" x14ac:dyDescent="0.55000000000000004"/>
    <row r="56011" x14ac:dyDescent="0.55000000000000004"/>
    <row r="56012" x14ac:dyDescent="0.55000000000000004"/>
    <row r="56013" x14ac:dyDescent="0.55000000000000004"/>
    <row r="56014" x14ac:dyDescent="0.55000000000000004"/>
    <row r="56015" x14ac:dyDescent="0.55000000000000004"/>
    <row r="56016" x14ac:dyDescent="0.55000000000000004"/>
    <row r="56017" x14ac:dyDescent="0.55000000000000004"/>
    <row r="56018" x14ac:dyDescent="0.55000000000000004"/>
    <row r="56019" x14ac:dyDescent="0.55000000000000004"/>
    <row r="56020" x14ac:dyDescent="0.55000000000000004"/>
    <row r="56021" x14ac:dyDescent="0.55000000000000004"/>
    <row r="56022" x14ac:dyDescent="0.55000000000000004"/>
    <row r="56023" x14ac:dyDescent="0.55000000000000004"/>
    <row r="56024" x14ac:dyDescent="0.55000000000000004"/>
    <row r="56025" x14ac:dyDescent="0.55000000000000004"/>
    <row r="56026" x14ac:dyDescent="0.55000000000000004"/>
    <row r="56027" x14ac:dyDescent="0.55000000000000004"/>
    <row r="56028" x14ac:dyDescent="0.55000000000000004"/>
    <row r="56029" x14ac:dyDescent="0.55000000000000004"/>
    <row r="56030" x14ac:dyDescent="0.55000000000000004"/>
    <row r="56031" x14ac:dyDescent="0.55000000000000004"/>
    <row r="56032" x14ac:dyDescent="0.55000000000000004"/>
    <row r="56033" x14ac:dyDescent="0.55000000000000004"/>
    <row r="56034" x14ac:dyDescent="0.55000000000000004"/>
    <row r="56035" x14ac:dyDescent="0.55000000000000004"/>
    <row r="56036" x14ac:dyDescent="0.55000000000000004"/>
    <row r="56037" x14ac:dyDescent="0.55000000000000004"/>
    <row r="56038" x14ac:dyDescent="0.55000000000000004"/>
    <row r="56039" x14ac:dyDescent="0.55000000000000004"/>
    <row r="56040" x14ac:dyDescent="0.55000000000000004"/>
    <row r="56041" x14ac:dyDescent="0.55000000000000004"/>
    <row r="56042" x14ac:dyDescent="0.55000000000000004"/>
    <row r="56043" x14ac:dyDescent="0.55000000000000004"/>
    <row r="56044" x14ac:dyDescent="0.55000000000000004"/>
    <row r="56045" x14ac:dyDescent="0.55000000000000004"/>
    <row r="56046" x14ac:dyDescent="0.55000000000000004"/>
    <row r="56047" x14ac:dyDescent="0.55000000000000004"/>
    <row r="56048" x14ac:dyDescent="0.55000000000000004"/>
    <row r="56049" x14ac:dyDescent="0.55000000000000004"/>
    <row r="56050" x14ac:dyDescent="0.55000000000000004"/>
    <row r="56051" x14ac:dyDescent="0.55000000000000004"/>
    <row r="56052" x14ac:dyDescent="0.55000000000000004"/>
    <row r="56053" x14ac:dyDescent="0.55000000000000004"/>
    <row r="56054" x14ac:dyDescent="0.55000000000000004"/>
    <row r="56055" x14ac:dyDescent="0.55000000000000004"/>
    <row r="56056" x14ac:dyDescent="0.55000000000000004"/>
    <row r="56057" x14ac:dyDescent="0.55000000000000004"/>
    <row r="56058" x14ac:dyDescent="0.55000000000000004"/>
    <row r="56059" x14ac:dyDescent="0.55000000000000004"/>
    <row r="56060" x14ac:dyDescent="0.55000000000000004"/>
    <row r="56061" x14ac:dyDescent="0.55000000000000004"/>
    <row r="56062" x14ac:dyDescent="0.55000000000000004"/>
    <row r="56063" x14ac:dyDescent="0.55000000000000004"/>
    <row r="56064" x14ac:dyDescent="0.55000000000000004"/>
    <row r="56065" x14ac:dyDescent="0.55000000000000004"/>
    <row r="56066" x14ac:dyDescent="0.55000000000000004"/>
    <row r="56067" x14ac:dyDescent="0.55000000000000004"/>
    <row r="56068" x14ac:dyDescent="0.55000000000000004"/>
    <row r="56069" x14ac:dyDescent="0.55000000000000004"/>
    <row r="56070" x14ac:dyDescent="0.55000000000000004"/>
    <row r="56071" x14ac:dyDescent="0.55000000000000004"/>
    <row r="56072" x14ac:dyDescent="0.55000000000000004"/>
    <row r="56073" x14ac:dyDescent="0.55000000000000004"/>
    <row r="56074" x14ac:dyDescent="0.55000000000000004"/>
    <row r="56075" x14ac:dyDescent="0.55000000000000004"/>
    <row r="56076" x14ac:dyDescent="0.55000000000000004"/>
    <row r="56077" x14ac:dyDescent="0.55000000000000004"/>
    <row r="56078" x14ac:dyDescent="0.55000000000000004"/>
    <row r="56079" x14ac:dyDescent="0.55000000000000004"/>
    <row r="56080" x14ac:dyDescent="0.55000000000000004"/>
    <row r="56081" x14ac:dyDescent="0.55000000000000004"/>
    <row r="56082" x14ac:dyDescent="0.55000000000000004"/>
    <row r="56083" x14ac:dyDescent="0.55000000000000004"/>
    <row r="56084" x14ac:dyDescent="0.55000000000000004"/>
    <row r="56085" x14ac:dyDescent="0.55000000000000004"/>
    <row r="56086" x14ac:dyDescent="0.55000000000000004"/>
    <row r="56087" x14ac:dyDescent="0.55000000000000004"/>
    <row r="56088" x14ac:dyDescent="0.55000000000000004"/>
    <row r="56089" x14ac:dyDescent="0.55000000000000004"/>
    <row r="56090" x14ac:dyDescent="0.55000000000000004"/>
    <row r="56091" x14ac:dyDescent="0.55000000000000004"/>
    <row r="56092" x14ac:dyDescent="0.55000000000000004"/>
    <row r="56093" x14ac:dyDescent="0.55000000000000004"/>
    <row r="56094" x14ac:dyDescent="0.55000000000000004"/>
    <row r="56095" x14ac:dyDescent="0.55000000000000004"/>
    <row r="56096" x14ac:dyDescent="0.55000000000000004"/>
    <row r="56097" x14ac:dyDescent="0.55000000000000004"/>
    <row r="56098" x14ac:dyDescent="0.55000000000000004"/>
    <row r="56099" x14ac:dyDescent="0.55000000000000004"/>
    <row r="56100" x14ac:dyDescent="0.55000000000000004"/>
    <row r="56101" x14ac:dyDescent="0.55000000000000004"/>
    <row r="56102" x14ac:dyDescent="0.55000000000000004"/>
    <row r="56103" x14ac:dyDescent="0.55000000000000004"/>
    <row r="56104" x14ac:dyDescent="0.55000000000000004"/>
    <row r="56105" x14ac:dyDescent="0.55000000000000004"/>
    <row r="56106" x14ac:dyDescent="0.55000000000000004"/>
    <row r="56107" x14ac:dyDescent="0.55000000000000004"/>
    <row r="56108" x14ac:dyDescent="0.55000000000000004"/>
    <row r="56109" x14ac:dyDescent="0.55000000000000004"/>
    <row r="56110" x14ac:dyDescent="0.55000000000000004"/>
    <row r="56111" x14ac:dyDescent="0.55000000000000004"/>
    <row r="56112" x14ac:dyDescent="0.55000000000000004"/>
    <row r="56113" x14ac:dyDescent="0.55000000000000004"/>
    <row r="56114" x14ac:dyDescent="0.55000000000000004"/>
    <row r="56115" x14ac:dyDescent="0.55000000000000004"/>
    <row r="56116" x14ac:dyDescent="0.55000000000000004"/>
    <row r="56117" x14ac:dyDescent="0.55000000000000004"/>
    <row r="56118" x14ac:dyDescent="0.55000000000000004"/>
    <row r="56119" x14ac:dyDescent="0.55000000000000004"/>
    <row r="56120" x14ac:dyDescent="0.55000000000000004"/>
    <row r="56121" x14ac:dyDescent="0.55000000000000004"/>
    <row r="56122" x14ac:dyDescent="0.55000000000000004"/>
    <row r="56123" x14ac:dyDescent="0.55000000000000004"/>
    <row r="56124" x14ac:dyDescent="0.55000000000000004"/>
    <row r="56125" x14ac:dyDescent="0.55000000000000004"/>
    <row r="56126" x14ac:dyDescent="0.55000000000000004"/>
    <row r="56127" x14ac:dyDescent="0.55000000000000004"/>
    <row r="56128" x14ac:dyDescent="0.55000000000000004"/>
    <row r="56129" x14ac:dyDescent="0.55000000000000004"/>
    <row r="56130" x14ac:dyDescent="0.55000000000000004"/>
    <row r="56131" x14ac:dyDescent="0.55000000000000004"/>
    <row r="56132" x14ac:dyDescent="0.55000000000000004"/>
    <row r="56133" x14ac:dyDescent="0.55000000000000004"/>
    <row r="56134" x14ac:dyDescent="0.55000000000000004"/>
    <row r="56135" x14ac:dyDescent="0.55000000000000004"/>
    <row r="56136" x14ac:dyDescent="0.55000000000000004"/>
    <row r="56137" x14ac:dyDescent="0.55000000000000004"/>
    <row r="56138" x14ac:dyDescent="0.55000000000000004"/>
    <row r="56139" x14ac:dyDescent="0.55000000000000004"/>
    <row r="56140" x14ac:dyDescent="0.55000000000000004"/>
    <row r="56141" x14ac:dyDescent="0.55000000000000004"/>
    <row r="56142" x14ac:dyDescent="0.55000000000000004"/>
    <row r="56143" x14ac:dyDescent="0.55000000000000004"/>
    <row r="56144" x14ac:dyDescent="0.55000000000000004"/>
    <row r="56145" x14ac:dyDescent="0.55000000000000004"/>
    <row r="56146" x14ac:dyDescent="0.55000000000000004"/>
    <row r="56147" x14ac:dyDescent="0.55000000000000004"/>
    <row r="56148" x14ac:dyDescent="0.55000000000000004"/>
    <row r="56149" x14ac:dyDescent="0.55000000000000004"/>
    <row r="56150" x14ac:dyDescent="0.55000000000000004"/>
    <row r="56151" x14ac:dyDescent="0.55000000000000004"/>
    <row r="56152" x14ac:dyDescent="0.55000000000000004"/>
    <row r="56153" x14ac:dyDescent="0.55000000000000004"/>
    <row r="56154" x14ac:dyDescent="0.55000000000000004"/>
    <row r="56155" x14ac:dyDescent="0.55000000000000004"/>
    <row r="56156" x14ac:dyDescent="0.55000000000000004"/>
    <row r="56157" x14ac:dyDescent="0.55000000000000004"/>
    <row r="56158" x14ac:dyDescent="0.55000000000000004"/>
    <row r="56159" x14ac:dyDescent="0.55000000000000004"/>
    <row r="56160" x14ac:dyDescent="0.55000000000000004"/>
    <row r="56161" x14ac:dyDescent="0.55000000000000004"/>
    <row r="56162" x14ac:dyDescent="0.55000000000000004"/>
    <row r="56163" x14ac:dyDescent="0.55000000000000004"/>
    <row r="56164" x14ac:dyDescent="0.55000000000000004"/>
    <row r="56165" x14ac:dyDescent="0.55000000000000004"/>
    <row r="56166" x14ac:dyDescent="0.55000000000000004"/>
    <row r="56167" x14ac:dyDescent="0.55000000000000004"/>
    <row r="56168" x14ac:dyDescent="0.55000000000000004"/>
    <row r="56169" x14ac:dyDescent="0.55000000000000004"/>
    <row r="56170" x14ac:dyDescent="0.55000000000000004"/>
    <row r="56171" x14ac:dyDescent="0.55000000000000004"/>
    <row r="56172" x14ac:dyDescent="0.55000000000000004"/>
    <row r="56173" x14ac:dyDescent="0.55000000000000004"/>
    <row r="56174" x14ac:dyDescent="0.55000000000000004"/>
    <row r="56175" x14ac:dyDescent="0.55000000000000004"/>
    <row r="56176" x14ac:dyDescent="0.55000000000000004"/>
    <row r="56177" x14ac:dyDescent="0.55000000000000004"/>
    <row r="56178" x14ac:dyDescent="0.55000000000000004"/>
    <row r="56179" x14ac:dyDescent="0.55000000000000004"/>
    <row r="56180" x14ac:dyDescent="0.55000000000000004"/>
    <row r="56181" x14ac:dyDescent="0.55000000000000004"/>
    <row r="56182" x14ac:dyDescent="0.55000000000000004"/>
    <row r="56183" x14ac:dyDescent="0.55000000000000004"/>
    <row r="56184" x14ac:dyDescent="0.55000000000000004"/>
    <row r="56185" x14ac:dyDescent="0.55000000000000004"/>
    <row r="56186" x14ac:dyDescent="0.55000000000000004"/>
    <row r="56187" x14ac:dyDescent="0.55000000000000004"/>
    <row r="56188" x14ac:dyDescent="0.55000000000000004"/>
    <row r="56189" x14ac:dyDescent="0.55000000000000004"/>
    <row r="56190" x14ac:dyDescent="0.55000000000000004"/>
    <row r="56191" x14ac:dyDescent="0.55000000000000004"/>
    <row r="56192" x14ac:dyDescent="0.55000000000000004"/>
    <row r="56193" x14ac:dyDescent="0.55000000000000004"/>
    <row r="56194" x14ac:dyDescent="0.55000000000000004"/>
    <row r="56195" x14ac:dyDescent="0.55000000000000004"/>
    <row r="56196" x14ac:dyDescent="0.55000000000000004"/>
    <row r="56197" x14ac:dyDescent="0.55000000000000004"/>
    <row r="56198" x14ac:dyDescent="0.55000000000000004"/>
    <row r="56199" x14ac:dyDescent="0.55000000000000004"/>
    <row r="56200" x14ac:dyDescent="0.55000000000000004"/>
    <row r="56201" x14ac:dyDescent="0.55000000000000004"/>
    <row r="56202" x14ac:dyDescent="0.55000000000000004"/>
    <row r="56203" x14ac:dyDescent="0.55000000000000004"/>
    <row r="56204" x14ac:dyDescent="0.55000000000000004"/>
    <row r="56205" x14ac:dyDescent="0.55000000000000004"/>
    <row r="56206" x14ac:dyDescent="0.55000000000000004"/>
    <row r="56207" x14ac:dyDescent="0.55000000000000004"/>
    <row r="56208" x14ac:dyDescent="0.55000000000000004"/>
    <row r="56209" x14ac:dyDescent="0.55000000000000004"/>
    <row r="56210" x14ac:dyDescent="0.55000000000000004"/>
    <row r="56211" x14ac:dyDescent="0.55000000000000004"/>
    <row r="56212" x14ac:dyDescent="0.55000000000000004"/>
    <row r="56213" x14ac:dyDescent="0.55000000000000004"/>
    <row r="56214" x14ac:dyDescent="0.55000000000000004"/>
    <row r="56215" x14ac:dyDescent="0.55000000000000004"/>
    <row r="56216" x14ac:dyDescent="0.55000000000000004"/>
    <row r="56217" x14ac:dyDescent="0.55000000000000004"/>
    <row r="56218" x14ac:dyDescent="0.55000000000000004"/>
    <row r="56219" x14ac:dyDescent="0.55000000000000004"/>
    <row r="56220" x14ac:dyDescent="0.55000000000000004"/>
    <row r="56221" x14ac:dyDescent="0.55000000000000004"/>
    <row r="56222" x14ac:dyDescent="0.55000000000000004"/>
    <row r="56223" x14ac:dyDescent="0.55000000000000004"/>
    <row r="56224" x14ac:dyDescent="0.55000000000000004"/>
    <row r="56225" x14ac:dyDescent="0.55000000000000004"/>
    <row r="56226" x14ac:dyDescent="0.55000000000000004"/>
    <row r="56227" x14ac:dyDescent="0.55000000000000004"/>
    <row r="56228" x14ac:dyDescent="0.55000000000000004"/>
    <row r="56229" x14ac:dyDescent="0.55000000000000004"/>
    <row r="56230" x14ac:dyDescent="0.55000000000000004"/>
    <row r="56231" x14ac:dyDescent="0.55000000000000004"/>
    <row r="56232" x14ac:dyDescent="0.55000000000000004"/>
    <row r="56233" x14ac:dyDescent="0.55000000000000004"/>
    <row r="56234" x14ac:dyDescent="0.55000000000000004"/>
    <row r="56235" x14ac:dyDescent="0.55000000000000004"/>
    <row r="56236" x14ac:dyDescent="0.55000000000000004"/>
    <row r="56237" x14ac:dyDescent="0.55000000000000004"/>
    <row r="56238" x14ac:dyDescent="0.55000000000000004"/>
    <row r="56239" x14ac:dyDescent="0.55000000000000004"/>
    <row r="56240" x14ac:dyDescent="0.55000000000000004"/>
    <row r="56241" x14ac:dyDescent="0.55000000000000004"/>
    <row r="56242" x14ac:dyDescent="0.55000000000000004"/>
    <row r="56243" x14ac:dyDescent="0.55000000000000004"/>
    <row r="56244" x14ac:dyDescent="0.55000000000000004"/>
    <row r="56245" x14ac:dyDescent="0.55000000000000004"/>
    <row r="56246" x14ac:dyDescent="0.55000000000000004"/>
    <row r="56247" x14ac:dyDescent="0.55000000000000004"/>
    <row r="56248" x14ac:dyDescent="0.55000000000000004"/>
    <row r="56249" x14ac:dyDescent="0.55000000000000004"/>
    <row r="56250" x14ac:dyDescent="0.55000000000000004"/>
    <row r="56251" x14ac:dyDescent="0.55000000000000004"/>
    <row r="56252" x14ac:dyDescent="0.55000000000000004"/>
    <row r="56253" x14ac:dyDescent="0.55000000000000004"/>
    <row r="56254" x14ac:dyDescent="0.55000000000000004"/>
    <row r="56255" x14ac:dyDescent="0.55000000000000004"/>
    <row r="56256" x14ac:dyDescent="0.55000000000000004"/>
    <row r="56257" x14ac:dyDescent="0.55000000000000004"/>
    <row r="56258" x14ac:dyDescent="0.55000000000000004"/>
    <row r="56259" x14ac:dyDescent="0.55000000000000004"/>
    <row r="56260" x14ac:dyDescent="0.55000000000000004"/>
    <row r="56261" x14ac:dyDescent="0.55000000000000004"/>
    <row r="56262" x14ac:dyDescent="0.55000000000000004"/>
    <row r="56263" x14ac:dyDescent="0.55000000000000004"/>
    <row r="56264" x14ac:dyDescent="0.55000000000000004"/>
    <row r="56265" x14ac:dyDescent="0.55000000000000004"/>
    <row r="56266" x14ac:dyDescent="0.55000000000000004"/>
    <row r="56267" x14ac:dyDescent="0.55000000000000004"/>
    <row r="56268" x14ac:dyDescent="0.55000000000000004"/>
    <row r="56269" x14ac:dyDescent="0.55000000000000004"/>
    <row r="56270" x14ac:dyDescent="0.55000000000000004"/>
    <row r="56271" x14ac:dyDescent="0.55000000000000004"/>
    <row r="56272" x14ac:dyDescent="0.55000000000000004"/>
    <row r="56273" x14ac:dyDescent="0.55000000000000004"/>
    <row r="56274" x14ac:dyDescent="0.55000000000000004"/>
    <row r="56275" x14ac:dyDescent="0.55000000000000004"/>
    <row r="56276" x14ac:dyDescent="0.55000000000000004"/>
    <row r="56277" x14ac:dyDescent="0.55000000000000004"/>
    <row r="56278" x14ac:dyDescent="0.55000000000000004"/>
    <row r="56279" x14ac:dyDescent="0.55000000000000004"/>
    <row r="56280" x14ac:dyDescent="0.55000000000000004"/>
    <row r="56281" x14ac:dyDescent="0.55000000000000004"/>
    <row r="56282" x14ac:dyDescent="0.55000000000000004"/>
    <row r="56283" x14ac:dyDescent="0.55000000000000004"/>
    <row r="56284" x14ac:dyDescent="0.55000000000000004"/>
    <row r="56285" x14ac:dyDescent="0.55000000000000004"/>
    <row r="56286" x14ac:dyDescent="0.55000000000000004"/>
    <row r="56287" x14ac:dyDescent="0.55000000000000004"/>
    <row r="56288" x14ac:dyDescent="0.55000000000000004"/>
    <row r="56289" x14ac:dyDescent="0.55000000000000004"/>
    <row r="56290" x14ac:dyDescent="0.55000000000000004"/>
    <row r="56291" x14ac:dyDescent="0.55000000000000004"/>
    <row r="56292" x14ac:dyDescent="0.55000000000000004"/>
    <row r="56293" x14ac:dyDescent="0.55000000000000004"/>
    <row r="56294" x14ac:dyDescent="0.55000000000000004"/>
    <row r="56295" x14ac:dyDescent="0.55000000000000004"/>
    <row r="56296" x14ac:dyDescent="0.55000000000000004"/>
    <row r="56297" x14ac:dyDescent="0.55000000000000004"/>
    <row r="56298" x14ac:dyDescent="0.55000000000000004"/>
    <row r="56299" x14ac:dyDescent="0.55000000000000004"/>
    <row r="56300" x14ac:dyDescent="0.55000000000000004"/>
    <row r="56301" x14ac:dyDescent="0.55000000000000004"/>
    <row r="56302" x14ac:dyDescent="0.55000000000000004"/>
    <row r="56303" x14ac:dyDescent="0.55000000000000004"/>
    <row r="56304" x14ac:dyDescent="0.55000000000000004"/>
    <row r="56305" x14ac:dyDescent="0.55000000000000004"/>
    <row r="56306" x14ac:dyDescent="0.55000000000000004"/>
    <row r="56307" x14ac:dyDescent="0.55000000000000004"/>
    <row r="56308" x14ac:dyDescent="0.55000000000000004"/>
    <row r="56309" x14ac:dyDescent="0.55000000000000004"/>
    <row r="56310" x14ac:dyDescent="0.55000000000000004"/>
    <row r="56311" x14ac:dyDescent="0.55000000000000004"/>
    <row r="56312" x14ac:dyDescent="0.55000000000000004"/>
    <row r="56313" x14ac:dyDescent="0.55000000000000004"/>
    <row r="56314" x14ac:dyDescent="0.55000000000000004"/>
    <row r="56315" x14ac:dyDescent="0.55000000000000004"/>
    <row r="56316" x14ac:dyDescent="0.55000000000000004"/>
    <row r="56317" x14ac:dyDescent="0.55000000000000004"/>
    <row r="56318" x14ac:dyDescent="0.55000000000000004"/>
    <row r="56319" x14ac:dyDescent="0.55000000000000004"/>
    <row r="56320" x14ac:dyDescent="0.55000000000000004"/>
    <row r="56321" x14ac:dyDescent="0.55000000000000004"/>
    <row r="56322" x14ac:dyDescent="0.55000000000000004"/>
    <row r="56323" x14ac:dyDescent="0.55000000000000004"/>
    <row r="56324" x14ac:dyDescent="0.55000000000000004"/>
    <row r="56325" x14ac:dyDescent="0.55000000000000004"/>
    <row r="56326" x14ac:dyDescent="0.55000000000000004"/>
    <row r="56327" x14ac:dyDescent="0.55000000000000004"/>
    <row r="56328" x14ac:dyDescent="0.55000000000000004"/>
    <row r="56329" x14ac:dyDescent="0.55000000000000004"/>
    <row r="56330" x14ac:dyDescent="0.55000000000000004"/>
    <row r="56331" x14ac:dyDescent="0.55000000000000004"/>
    <row r="56332" x14ac:dyDescent="0.55000000000000004"/>
    <row r="56333" x14ac:dyDescent="0.55000000000000004"/>
    <row r="56334" x14ac:dyDescent="0.55000000000000004"/>
    <row r="56335" x14ac:dyDescent="0.55000000000000004"/>
    <row r="56336" x14ac:dyDescent="0.55000000000000004"/>
    <row r="56337" x14ac:dyDescent="0.55000000000000004"/>
    <row r="56338" x14ac:dyDescent="0.55000000000000004"/>
    <row r="56339" x14ac:dyDescent="0.55000000000000004"/>
    <row r="56340" x14ac:dyDescent="0.55000000000000004"/>
    <row r="56341" x14ac:dyDescent="0.55000000000000004"/>
    <row r="56342" x14ac:dyDescent="0.55000000000000004"/>
    <row r="56343" x14ac:dyDescent="0.55000000000000004"/>
    <row r="56344" x14ac:dyDescent="0.55000000000000004"/>
    <row r="56345" x14ac:dyDescent="0.55000000000000004"/>
    <row r="56346" x14ac:dyDescent="0.55000000000000004"/>
    <row r="56347" x14ac:dyDescent="0.55000000000000004"/>
    <row r="56348" x14ac:dyDescent="0.55000000000000004"/>
    <row r="56349" x14ac:dyDescent="0.55000000000000004"/>
    <row r="56350" x14ac:dyDescent="0.55000000000000004"/>
    <row r="56351" x14ac:dyDescent="0.55000000000000004"/>
    <row r="56352" x14ac:dyDescent="0.55000000000000004"/>
    <row r="56353" x14ac:dyDescent="0.55000000000000004"/>
    <row r="56354" x14ac:dyDescent="0.55000000000000004"/>
    <row r="56355" x14ac:dyDescent="0.55000000000000004"/>
    <row r="56356" x14ac:dyDescent="0.55000000000000004"/>
    <row r="56357" x14ac:dyDescent="0.55000000000000004"/>
    <row r="56358" x14ac:dyDescent="0.55000000000000004"/>
    <row r="56359" x14ac:dyDescent="0.55000000000000004"/>
    <row r="56360" x14ac:dyDescent="0.55000000000000004"/>
    <row r="56361" x14ac:dyDescent="0.55000000000000004"/>
    <row r="56362" x14ac:dyDescent="0.55000000000000004"/>
    <row r="56363" x14ac:dyDescent="0.55000000000000004"/>
    <row r="56364" x14ac:dyDescent="0.55000000000000004"/>
    <row r="56365" x14ac:dyDescent="0.55000000000000004"/>
    <row r="56366" x14ac:dyDescent="0.55000000000000004"/>
    <row r="56367" x14ac:dyDescent="0.55000000000000004"/>
    <row r="56368" x14ac:dyDescent="0.55000000000000004"/>
    <row r="56369" x14ac:dyDescent="0.55000000000000004"/>
    <row r="56370" x14ac:dyDescent="0.55000000000000004"/>
    <row r="56371" x14ac:dyDescent="0.55000000000000004"/>
    <row r="56372" x14ac:dyDescent="0.55000000000000004"/>
    <row r="56373" x14ac:dyDescent="0.55000000000000004"/>
    <row r="56374" x14ac:dyDescent="0.55000000000000004"/>
    <row r="56375" x14ac:dyDescent="0.55000000000000004"/>
    <row r="56376" x14ac:dyDescent="0.55000000000000004"/>
    <row r="56377" x14ac:dyDescent="0.55000000000000004"/>
    <row r="56378" x14ac:dyDescent="0.55000000000000004"/>
    <row r="56379" x14ac:dyDescent="0.55000000000000004"/>
    <row r="56380" x14ac:dyDescent="0.55000000000000004"/>
    <row r="56381" x14ac:dyDescent="0.55000000000000004"/>
    <row r="56382" x14ac:dyDescent="0.55000000000000004"/>
    <row r="56383" x14ac:dyDescent="0.55000000000000004"/>
    <row r="56384" x14ac:dyDescent="0.55000000000000004"/>
    <row r="56385" x14ac:dyDescent="0.55000000000000004"/>
    <row r="56386" x14ac:dyDescent="0.55000000000000004"/>
    <row r="56387" x14ac:dyDescent="0.55000000000000004"/>
    <row r="56388" x14ac:dyDescent="0.55000000000000004"/>
    <row r="56389" x14ac:dyDescent="0.55000000000000004"/>
    <row r="56390" x14ac:dyDescent="0.55000000000000004"/>
    <row r="56391" x14ac:dyDescent="0.55000000000000004"/>
    <row r="56392" x14ac:dyDescent="0.55000000000000004"/>
    <row r="56393" x14ac:dyDescent="0.55000000000000004"/>
    <row r="56394" x14ac:dyDescent="0.55000000000000004"/>
    <row r="56395" x14ac:dyDescent="0.55000000000000004"/>
    <row r="56396" x14ac:dyDescent="0.55000000000000004"/>
    <row r="56397" x14ac:dyDescent="0.55000000000000004"/>
    <row r="56398" x14ac:dyDescent="0.55000000000000004"/>
    <row r="56399" x14ac:dyDescent="0.55000000000000004"/>
    <row r="56400" x14ac:dyDescent="0.55000000000000004"/>
    <row r="56401" x14ac:dyDescent="0.55000000000000004"/>
    <row r="56402" x14ac:dyDescent="0.55000000000000004"/>
    <row r="56403" x14ac:dyDescent="0.55000000000000004"/>
    <row r="56404" x14ac:dyDescent="0.55000000000000004"/>
    <row r="56405" x14ac:dyDescent="0.55000000000000004"/>
    <row r="56406" x14ac:dyDescent="0.55000000000000004"/>
    <row r="56407" x14ac:dyDescent="0.55000000000000004"/>
    <row r="56408" x14ac:dyDescent="0.55000000000000004"/>
    <row r="56409" x14ac:dyDescent="0.55000000000000004"/>
    <row r="56410" x14ac:dyDescent="0.55000000000000004"/>
    <row r="56411" x14ac:dyDescent="0.55000000000000004"/>
    <row r="56412" x14ac:dyDescent="0.55000000000000004"/>
    <row r="56413" x14ac:dyDescent="0.55000000000000004"/>
    <row r="56414" x14ac:dyDescent="0.55000000000000004"/>
    <row r="56415" x14ac:dyDescent="0.55000000000000004"/>
    <row r="56416" x14ac:dyDescent="0.55000000000000004"/>
    <row r="56417" x14ac:dyDescent="0.55000000000000004"/>
    <row r="56418" x14ac:dyDescent="0.55000000000000004"/>
    <row r="56419" x14ac:dyDescent="0.55000000000000004"/>
    <row r="56420" x14ac:dyDescent="0.55000000000000004"/>
    <row r="56421" x14ac:dyDescent="0.55000000000000004"/>
    <row r="56422" x14ac:dyDescent="0.55000000000000004"/>
    <row r="56423" x14ac:dyDescent="0.55000000000000004"/>
    <row r="56424" x14ac:dyDescent="0.55000000000000004"/>
    <row r="56425" x14ac:dyDescent="0.55000000000000004"/>
    <row r="56426" x14ac:dyDescent="0.55000000000000004"/>
    <row r="56427" x14ac:dyDescent="0.55000000000000004"/>
    <row r="56428" x14ac:dyDescent="0.55000000000000004"/>
    <row r="56429" x14ac:dyDescent="0.55000000000000004"/>
    <row r="56430" x14ac:dyDescent="0.55000000000000004"/>
    <row r="56431" x14ac:dyDescent="0.55000000000000004"/>
    <row r="56432" x14ac:dyDescent="0.55000000000000004"/>
    <row r="56433" x14ac:dyDescent="0.55000000000000004"/>
    <row r="56434" x14ac:dyDescent="0.55000000000000004"/>
    <row r="56435" x14ac:dyDescent="0.55000000000000004"/>
    <row r="56436" x14ac:dyDescent="0.55000000000000004"/>
    <row r="56437" x14ac:dyDescent="0.55000000000000004"/>
    <row r="56438" x14ac:dyDescent="0.55000000000000004"/>
    <row r="56439" x14ac:dyDescent="0.55000000000000004"/>
    <row r="56440" x14ac:dyDescent="0.55000000000000004"/>
    <row r="56441" x14ac:dyDescent="0.55000000000000004"/>
    <row r="56442" x14ac:dyDescent="0.55000000000000004"/>
    <row r="56443" x14ac:dyDescent="0.55000000000000004"/>
    <row r="56444" x14ac:dyDescent="0.55000000000000004"/>
    <row r="56445" x14ac:dyDescent="0.55000000000000004"/>
    <row r="56446" x14ac:dyDescent="0.55000000000000004"/>
    <row r="56447" x14ac:dyDescent="0.55000000000000004"/>
    <row r="56448" x14ac:dyDescent="0.55000000000000004"/>
    <row r="56449" x14ac:dyDescent="0.55000000000000004"/>
    <row r="56450" x14ac:dyDescent="0.55000000000000004"/>
    <row r="56451" x14ac:dyDescent="0.55000000000000004"/>
    <row r="56452" x14ac:dyDescent="0.55000000000000004"/>
    <row r="56453" x14ac:dyDescent="0.55000000000000004"/>
    <row r="56454" x14ac:dyDescent="0.55000000000000004"/>
    <row r="56455" x14ac:dyDescent="0.55000000000000004"/>
    <row r="56456" x14ac:dyDescent="0.55000000000000004"/>
    <row r="56457" x14ac:dyDescent="0.55000000000000004"/>
    <row r="56458" x14ac:dyDescent="0.55000000000000004"/>
    <row r="56459" x14ac:dyDescent="0.55000000000000004"/>
    <row r="56460" x14ac:dyDescent="0.55000000000000004"/>
    <row r="56461" x14ac:dyDescent="0.55000000000000004"/>
    <row r="56462" x14ac:dyDescent="0.55000000000000004"/>
    <row r="56463" x14ac:dyDescent="0.55000000000000004"/>
    <row r="56464" x14ac:dyDescent="0.55000000000000004"/>
    <row r="56465" x14ac:dyDescent="0.55000000000000004"/>
    <row r="56466" x14ac:dyDescent="0.55000000000000004"/>
    <row r="56467" x14ac:dyDescent="0.55000000000000004"/>
    <row r="56468" x14ac:dyDescent="0.55000000000000004"/>
    <row r="56469" x14ac:dyDescent="0.55000000000000004"/>
    <row r="56470" x14ac:dyDescent="0.55000000000000004"/>
    <row r="56471" x14ac:dyDescent="0.55000000000000004"/>
    <row r="56472" x14ac:dyDescent="0.55000000000000004"/>
    <row r="56473" x14ac:dyDescent="0.55000000000000004"/>
    <row r="56474" x14ac:dyDescent="0.55000000000000004"/>
    <row r="56475" x14ac:dyDescent="0.55000000000000004"/>
    <row r="56476" x14ac:dyDescent="0.55000000000000004"/>
    <row r="56477" x14ac:dyDescent="0.55000000000000004"/>
    <row r="56478" x14ac:dyDescent="0.55000000000000004"/>
    <row r="56479" x14ac:dyDescent="0.55000000000000004"/>
    <row r="56480" x14ac:dyDescent="0.55000000000000004"/>
    <row r="56481" x14ac:dyDescent="0.55000000000000004"/>
    <row r="56482" x14ac:dyDescent="0.55000000000000004"/>
    <row r="56483" x14ac:dyDescent="0.55000000000000004"/>
    <row r="56484" x14ac:dyDescent="0.55000000000000004"/>
    <row r="56485" x14ac:dyDescent="0.55000000000000004"/>
    <row r="56486" x14ac:dyDescent="0.55000000000000004"/>
    <row r="56487" x14ac:dyDescent="0.55000000000000004"/>
    <row r="56488" x14ac:dyDescent="0.55000000000000004"/>
    <row r="56489" x14ac:dyDescent="0.55000000000000004"/>
    <row r="56490" x14ac:dyDescent="0.55000000000000004"/>
    <row r="56491" x14ac:dyDescent="0.55000000000000004"/>
    <row r="56492" x14ac:dyDescent="0.55000000000000004"/>
    <row r="56493" x14ac:dyDescent="0.55000000000000004"/>
    <row r="56494" x14ac:dyDescent="0.55000000000000004"/>
    <row r="56495" x14ac:dyDescent="0.55000000000000004"/>
    <row r="56496" x14ac:dyDescent="0.55000000000000004"/>
    <row r="56497" x14ac:dyDescent="0.55000000000000004"/>
    <row r="56498" x14ac:dyDescent="0.55000000000000004"/>
    <row r="56499" x14ac:dyDescent="0.55000000000000004"/>
    <row r="56500" x14ac:dyDescent="0.55000000000000004"/>
    <row r="56501" x14ac:dyDescent="0.55000000000000004"/>
    <row r="56502" x14ac:dyDescent="0.55000000000000004"/>
    <row r="56503" x14ac:dyDescent="0.55000000000000004"/>
    <row r="56504" x14ac:dyDescent="0.55000000000000004"/>
    <row r="56505" x14ac:dyDescent="0.55000000000000004"/>
    <row r="56506" x14ac:dyDescent="0.55000000000000004"/>
    <row r="56507" x14ac:dyDescent="0.55000000000000004"/>
    <row r="56508" x14ac:dyDescent="0.55000000000000004"/>
    <row r="56509" x14ac:dyDescent="0.55000000000000004"/>
    <row r="56510" x14ac:dyDescent="0.55000000000000004"/>
    <row r="56511" x14ac:dyDescent="0.55000000000000004"/>
    <row r="56512" x14ac:dyDescent="0.55000000000000004"/>
    <row r="56513" x14ac:dyDescent="0.55000000000000004"/>
    <row r="56514" x14ac:dyDescent="0.55000000000000004"/>
    <row r="56515" x14ac:dyDescent="0.55000000000000004"/>
    <row r="56516" x14ac:dyDescent="0.55000000000000004"/>
    <row r="56517" x14ac:dyDescent="0.55000000000000004"/>
    <row r="56518" x14ac:dyDescent="0.55000000000000004"/>
    <row r="56519" x14ac:dyDescent="0.55000000000000004"/>
    <row r="56520" x14ac:dyDescent="0.55000000000000004"/>
    <row r="56521" x14ac:dyDescent="0.55000000000000004"/>
    <row r="56522" x14ac:dyDescent="0.55000000000000004"/>
    <row r="56523" x14ac:dyDescent="0.55000000000000004"/>
    <row r="56524" x14ac:dyDescent="0.55000000000000004"/>
    <row r="56525" x14ac:dyDescent="0.55000000000000004"/>
    <row r="56526" x14ac:dyDescent="0.55000000000000004"/>
    <row r="56527" x14ac:dyDescent="0.55000000000000004"/>
    <row r="56528" x14ac:dyDescent="0.55000000000000004"/>
    <row r="56529" x14ac:dyDescent="0.55000000000000004"/>
    <row r="56530" x14ac:dyDescent="0.55000000000000004"/>
    <row r="56531" x14ac:dyDescent="0.55000000000000004"/>
    <row r="56532" x14ac:dyDescent="0.55000000000000004"/>
    <row r="56533" x14ac:dyDescent="0.55000000000000004"/>
    <row r="56534" x14ac:dyDescent="0.55000000000000004"/>
    <row r="56535" x14ac:dyDescent="0.55000000000000004"/>
    <row r="56536" x14ac:dyDescent="0.55000000000000004"/>
    <row r="56537" x14ac:dyDescent="0.55000000000000004"/>
    <row r="56538" x14ac:dyDescent="0.55000000000000004"/>
    <row r="56539" x14ac:dyDescent="0.55000000000000004"/>
    <row r="56540" x14ac:dyDescent="0.55000000000000004"/>
    <row r="56541" x14ac:dyDescent="0.55000000000000004"/>
    <row r="56542" x14ac:dyDescent="0.55000000000000004"/>
    <row r="56543" x14ac:dyDescent="0.55000000000000004"/>
    <row r="56544" x14ac:dyDescent="0.55000000000000004"/>
    <row r="56545" x14ac:dyDescent="0.55000000000000004"/>
    <row r="56546" x14ac:dyDescent="0.55000000000000004"/>
    <row r="56547" x14ac:dyDescent="0.55000000000000004"/>
    <row r="56548" x14ac:dyDescent="0.55000000000000004"/>
    <row r="56549" x14ac:dyDescent="0.55000000000000004"/>
    <row r="56550" x14ac:dyDescent="0.55000000000000004"/>
    <row r="56551" x14ac:dyDescent="0.55000000000000004"/>
    <row r="56552" x14ac:dyDescent="0.55000000000000004"/>
    <row r="56553" x14ac:dyDescent="0.55000000000000004"/>
    <row r="56554" x14ac:dyDescent="0.55000000000000004"/>
    <row r="56555" x14ac:dyDescent="0.55000000000000004"/>
    <row r="56556" x14ac:dyDescent="0.55000000000000004"/>
    <row r="56557" x14ac:dyDescent="0.55000000000000004"/>
    <row r="56558" x14ac:dyDescent="0.55000000000000004"/>
    <row r="56559" x14ac:dyDescent="0.55000000000000004"/>
    <row r="56560" x14ac:dyDescent="0.55000000000000004"/>
    <row r="56561" x14ac:dyDescent="0.55000000000000004"/>
    <row r="56562" x14ac:dyDescent="0.55000000000000004"/>
    <row r="56563" x14ac:dyDescent="0.55000000000000004"/>
    <row r="56564" x14ac:dyDescent="0.55000000000000004"/>
    <row r="56565" x14ac:dyDescent="0.55000000000000004"/>
    <row r="56566" x14ac:dyDescent="0.55000000000000004"/>
    <row r="56567" x14ac:dyDescent="0.55000000000000004"/>
    <row r="56568" x14ac:dyDescent="0.55000000000000004"/>
    <row r="56569" x14ac:dyDescent="0.55000000000000004"/>
    <row r="56570" x14ac:dyDescent="0.55000000000000004"/>
    <row r="56571" x14ac:dyDescent="0.55000000000000004"/>
    <row r="56572" x14ac:dyDescent="0.55000000000000004"/>
    <row r="56573" x14ac:dyDescent="0.55000000000000004"/>
    <row r="56574" x14ac:dyDescent="0.55000000000000004"/>
    <row r="56575" x14ac:dyDescent="0.55000000000000004"/>
    <row r="56576" x14ac:dyDescent="0.55000000000000004"/>
    <row r="56577" x14ac:dyDescent="0.55000000000000004"/>
    <row r="56578" x14ac:dyDescent="0.55000000000000004"/>
    <row r="56579" x14ac:dyDescent="0.55000000000000004"/>
    <row r="56580" x14ac:dyDescent="0.55000000000000004"/>
    <row r="56581" x14ac:dyDescent="0.55000000000000004"/>
    <row r="56582" x14ac:dyDescent="0.55000000000000004"/>
    <row r="56583" x14ac:dyDescent="0.55000000000000004"/>
    <row r="56584" x14ac:dyDescent="0.55000000000000004"/>
    <row r="56585" x14ac:dyDescent="0.55000000000000004"/>
    <row r="56586" x14ac:dyDescent="0.55000000000000004"/>
    <row r="56587" x14ac:dyDescent="0.55000000000000004"/>
    <row r="56588" x14ac:dyDescent="0.55000000000000004"/>
    <row r="56589" x14ac:dyDescent="0.55000000000000004"/>
    <row r="56590" x14ac:dyDescent="0.55000000000000004"/>
    <row r="56591" x14ac:dyDescent="0.55000000000000004"/>
    <row r="56592" x14ac:dyDescent="0.55000000000000004"/>
    <row r="56593" x14ac:dyDescent="0.55000000000000004"/>
    <row r="56594" x14ac:dyDescent="0.55000000000000004"/>
    <row r="56595" x14ac:dyDescent="0.55000000000000004"/>
    <row r="56596" x14ac:dyDescent="0.55000000000000004"/>
    <row r="56597" x14ac:dyDescent="0.55000000000000004"/>
    <row r="56598" x14ac:dyDescent="0.55000000000000004"/>
    <row r="56599" x14ac:dyDescent="0.55000000000000004"/>
    <row r="56600" x14ac:dyDescent="0.55000000000000004"/>
    <row r="56601" x14ac:dyDescent="0.55000000000000004"/>
    <row r="56602" x14ac:dyDescent="0.55000000000000004"/>
    <row r="56603" x14ac:dyDescent="0.55000000000000004"/>
    <row r="56604" x14ac:dyDescent="0.55000000000000004"/>
    <row r="56605" x14ac:dyDescent="0.55000000000000004"/>
    <row r="56606" x14ac:dyDescent="0.55000000000000004"/>
    <row r="56607" x14ac:dyDescent="0.55000000000000004"/>
    <row r="56608" x14ac:dyDescent="0.55000000000000004"/>
    <row r="56609" x14ac:dyDescent="0.55000000000000004"/>
    <row r="56610" x14ac:dyDescent="0.55000000000000004"/>
    <row r="56611" x14ac:dyDescent="0.55000000000000004"/>
    <row r="56612" x14ac:dyDescent="0.55000000000000004"/>
    <row r="56613" x14ac:dyDescent="0.55000000000000004"/>
    <row r="56614" x14ac:dyDescent="0.55000000000000004"/>
    <row r="56615" x14ac:dyDescent="0.55000000000000004"/>
    <row r="56616" x14ac:dyDescent="0.55000000000000004"/>
    <row r="56617" x14ac:dyDescent="0.55000000000000004"/>
    <row r="56618" x14ac:dyDescent="0.55000000000000004"/>
    <row r="56619" x14ac:dyDescent="0.55000000000000004"/>
    <row r="56620" x14ac:dyDescent="0.55000000000000004"/>
    <row r="56621" x14ac:dyDescent="0.55000000000000004"/>
    <row r="56622" x14ac:dyDescent="0.55000000000000004"/>
    <row r="56623" x14ac:dyDescent="0.55000000000000004"/>
    <row r="56624" x14ac:dyDescent="0.55000000000000004"/>
    <row r="56625" x14ac:dyDescent="0.55000000000000004"/>
    <row r="56626" x14ac:dyDescent="0.55000000000000004"/>
    <row r="56627" x14ac:dyDescent="0.55000000000000004"/>
    <row r="56628" x14ac:dyDescent="0.55000000000000004"/>
    <row r="56629" x14ac:dyDescent="0.55000000000000004"/>
    <row r="56630" x14ac:dyDescent="0.55000000000000004"/>
    <row r="56631" x14ac:dyDescent="0.55000000000000004"/>
    <row r="56632" x14ac:dyDescent="0.55000000000000004"/>
    <row r="56633" x14ac:dyDescent="0.55000000000000004"/>
    <row r="56634" x14ac:dyDescent="0.55000000000000004"/>
    <row r="56635" x14ac:dyDescent="0.55000000000000004"/>
    <row r="56636" x14ac:dyDescent="0.55000000000000004"/>
    <row r="56637" x14ac:dyDescent="0.55000000000000004"/>
    <row r="56638" x14ac:dyDescent="0.55000000000000004"/>
    <row r="56639" x14ac:dyDescent="0.55000000000000004"/>
    <row r="56640" x14ac:dyDescent="0.55000000000000004"/>
    <row r="56641" x14ac:dyDescent="0.55000000000000004"/>
    <row r="56642" x14ac:dyDescent="0.55000000000000004"/>
    <row r="56643" x14ac:dyDescent="0.55000000000000004"/>
    <row r="56644" x14ac:dyDescent="0.55000000000000004"/>
    <row r="56645" x14ac:dyDescent="0.55000000000000004"/>
    <row r="56646" x14ac:dyDescent="0.55000000000000004"/>
    <row r="56647" x14ac:dyDescent="0.55000000000000004"/>
    <row r="56648" x14ac:dyDescent="0.55000000000000004"/>
    <row r="56649" x14ac:dyDescent="0.55000000000000004"/>
    <row r="56650" x14ac:dyDescent="0.55000000000000004"/>
    <row r="56651" x14ac:dyDescent="0.55000000000000004"/>
    <row r="56652" x14ac:dyDescent="0.55000000000000004"/>
    <row r="56653" x14ac:dyDescent="0.55000000000000004"/>
    <row r="56654" x14ac:dyDescent="0.55000000000000004"/>
    <row r="56655" x14ac:dyDescent="0.55000000000000004"/>
    <row r="56656" x14ac:dyDescent="0.55000000000000004"/>
    <row r="56657" x14ac:dyDescent="0.55000000000000004"/>
    <row r="56658" x14ac:dyDescent="0.55000000000000004"/>
    <row r="56659" x14ac:dyDescent="0.55000000000000004"/>
    <row r="56660" x14ac:dyDescent="0.55000000000000004"/>
    <row r="56661" x14ac:dyDescent="0.55000000000000004"/>
    <row r="56662" x14ac:dyDescent="0.55000000000000004"/>
    <row r="56663" x14ac:dyDescent="0.55000000000000004"/>
    <row r="56664" x14ac:dyDescent="0.55000000000000004"/>
    <row r="56665" x14ac:dyDescent="0.55000000000000004"/>
    <row r="56666" x14ac:dyDescent="0.55000000000000004"/>
    <row r="56667" x14ac:dyDescent="0.55000000000000004"/>
    <row r="56668" x14ac:dyDescent="0.55000000000000004"/>
    <row r="56669" x14ac:dyDescent="0.55000000000000004"/>
    <row r="56670" x14ac:dyDescent="0.55000000000000004"/>
    <row r="56671" x14ac:dyDescent="0.55000000000000004"/>
    <row r="56672" x14ac:dyDescent="0.55000000000000004"/>
    <row r="56673" x14ac:dyDescent="0.55000000000000004"/>
    <row r="56674" x14ac:dyDescent="0.55000000000000004"/>
    <row r="56675" x14ac:dyDescent="0.55000000000000004"/>
    <row r="56676" x14ac:dyDescent="0.55000000000000004"/>
    <row r="56677" x14ac:dyDescent="0.55000000000000004"/>
    <row r="56678" x14ac:dyDescent="0.55000000000000004"/>
    <row r="56679" x14ac:dyDescent="0.55000000000000004"/>
    <row r="56680" x14ac:dyDescent="0.55000000000000004"/>
    <row r="56681" x14ac:dyDescent="0.55000000000000004"/>
    <row r="56682" x14ac:dyDescent="0.55000000000000004"/>
    <row r="56683" x14ac:dyDescent="0.55000000000000004"/>
    <row r="56684" x14ac:dyDescent="0.55000000000000004"/>
    <row r="56685" x14ac:dyDescent="0.55000000000000004"/>
    <row r="56686" x14ac:dyDescent="0.55000000000000004"/>
    <row r="56687" x14ac:dyDescent="0.55000000000000004"/>
    <row r="56688" x14ac:dyDescent="0.55000000000000004"/>
    <row r="56689" x14ac:dyDescent="0.55000000000000004"/>
    <row r="56690" x14ac:dyDescent="0.55000000000000004"/>
    <row r="56691" x14ac:dyDescent="0.55000000000000004"/>
    <row r="56692" x14ac:dyDescent="0.55000000000000004"/>
    <row r="56693" x14ac:dyDescent="0.55000000000000004"/>
    <row r="56694" x14ac:dyDescent="0.55000000000000004"/>
    <row r="56695" x14ac:dyDescent="0.55000000000000004"/>
    <row r="56696" x14ac:dyDescent="0.55000000000000004"/>
    <row r="56697" x14ac:dyDescent="0.55000000000000004"/>
    <row r="56698" x14ac:dyDescent="0.55000000000000004"/>
    <row r="56699" x14ac:dyDescent="0.55000000000000004"/>
    <row r="56700" x14ac:dyDescent="0.55000000000000004"/>
    <row r="56701" x14ac:dyDescent="0.55000000000000004"/>
    <row r="56702" x14ac:dyDescent="0.55000000000000004"/>
    <row r="56703" x14ac:dyDescent="0.55000000000000004"/>
    <row r="56704" x14ac:dyDescent="0.55000000000000004"/>
    <row r="56705" x14ac:dyDescent="0.55000000000000004"/>
    <row r="56706" x14ac:dyDescent="0.55000000000000004"/>
    <row r="56707" x14ac:dyDescent="0.55000000000000004"/>
    <row r="56708" x14ac:dyDescent="0.55000000000000004"/>
    <row r="56709" x14ac:dyDescent="0.55000000000000004"/>
    <row r="56710" x14ac:dyDescent="0.55000000000000004"/>
    <row r="56711" x14ac:dyDescent="0.55000000000000004"/>
    <row r="56712" x14ac:dyDescent="0.55000000000000004"/>
    <row r="56713" x14ac:dyDescent="0.55000000000000004"/>
    <row r="56714" x14ac:dyDescent="0.55000000000000004"/>
    <row r="56715" x14ac:dyDescent="0.55000000000000004"/>
    <row r="56716" x14ac:dyDescent="0.55000000000000004"/>
    <row r="56717" x14ac:dyDescent="0.55000000000000004"/>
    <row r="56718" x14ac:dyDescent="0.55000000000000004"/>
    <row r="56719" x14ac:dyDescent="0.55000000000000004"/>
    <row r="56720" x14ac:dyDescent="0.55000000000000004"/>
    <row r="56721" x14ac:dyDescent="0.55000000000000004"/>
    <row r="56722" x14ac:dyDescent="0.55000000000000004"/>
    <row r="56723" x14ac:dyDescent="0.55000000000000004"/>
    <row r="56724" x14ac:dyDescent="0.55000000000000004"/>
    <row r="56725" x14ac:dyDescent="0.55000000000000004"/>
    <row r="56726" x14ac:dyDescent="0.55000000000000004"/>
    <row r="56727" x14ac:dyDescent="0.55000000000000004"/>
    <row r="56728" x14ac:dyDescent="0.55000000000000004"/>
    <row r="56729" x14ac:dyDescent="0.55000000000000004"/>
    <row r="56730" x14ac:dyDescent="0.55000000000000004"/>
    <row r="56731" x14ac:dyDescent="0.55000000000000004"/>
    <row r="56732" x14ac:dyDescent="0.55000000000000004"/>
    <row r="56733" x14ac:dyDescent="0.55000000000000004"/>
    <row r="56734" x14ac:dyDescent="0.55000000000000004"/>
    <row r="56735" x14ac:dyDescent="0.55000000000000004"/>
    <row r="56736" x14ac:dyDescent="0.55000000000000004"/>
    <row r="56737" x14ac:dyDescent="0.55000000000000004"/>
    <row r="56738" x14ac:dyDescent="0.55000000000000004"/>
    <row r="56739" x14ac:dyDescent="0.55000000000000004"/>
    <row r="56740" x14ac:dyDescent="0.55000000000000004"/>
    <row r="56741" x14ac:dyDescent="0.55000000000000004"/>
    <row r="56742" x14ac:dyDescent="0.55000000000000004"/>
    <row r="56743" x14ac:dyDescent="0.55000000000000004"/>
    <row r="56744" x14ac:dyDescent="0.55000000000000004"/>
    <row r="56745" x14ac:dyDescent="0.55000000000000004"/>
    <row r="56746" x14ac:dyDescent="0.55000000000000004"/>
    <row r="56747" x14ac:dyDescent="0.55000000000000004"/>
    <row r="56748" x14ac:dyDescent="0.55000000000000004"/>
    <row r="56749" x14ac:dyDescent="0.55000000000000004"/>
    <row r="56750" x14ac:dyDescent="0.55000000000000004"/>
    <row r="56751" x14ac:dyDescent="0.55000000000000004"/>
    <row r="56752" x14ac:dyDescent="0.55000000000000004"/>
    <row r="56753" x14ac:dyDescent="0.55000000000000004"/>
    <row r="56754" x14ac:dyDescent="0.55000000000000004"/>
    <row r="56755" x14ac:dyDescent="0.55000000000000004"/>
    <row r="56756" x14ac:dyDescent="0.55000000000000004"/>
    <row r="56757" x14ac:dyDescent="0.55000000000000004"/>
    <row r="56758" x14ac:dyDescent="0.55000000000000004"/>
    <row r="56759" x14ac:dyDescent="0.55000000000000004"/>
    <row r="56760" x14ac:dyDescent="0.55000000000000004"/>
    <row r="56761" x14ac:dyDescent="0.55000000000000004"/>
    <row r="56762" x14ac:dyDescent="0.55000000000000004"/>
    <row r="56763" x14ac:dyDescent="0.55000000000000004"/>
    <row r="56764" x14ac:dyDescent="0.55000000000000004"/>
    <row r="56765" x14ac:dyDescent="0.55000000000000004"/>
    <row r="56766" x14ac:dyDescent="0.55000000000000004"/>
    <row r="56767" x14ac:dyDescent="0.55000000000000004"/>
    <row r="56768" x14ac:dyDescent="0.55000000000000004"/>
    <row r="56769" x14ac:dyDescent="0.55000000000000004"/>
    <row r="56770" x14ac:dyDescent="0.55000000000000004"/>
    <row r="56771" x14ac:dyDescent="0.55000000000000004"/>
    <row r="56772" x14ac:dyDescent="0.55000000000000004"/>
    <row r="56773" x14ac:dyDescent="0.55000000000000004"/>
    <row r="56774" x14ac:dyDescent="0.55000000000000004"/>
    <row r="56775" x14ac:dyDescent="0.55000000000000004"/>
    <row r="56776" x14ac:dyDescent="0.55000000000000004"/>
    <row r="56777" x14ac:dyDescent="0.55000000000000004"/>
    <row r="56778" x14ac:dyDescent="0.55000000000000004"/>
    <row r="56779" x14ac:dyDescent="0.55000000000000004"/>
    <row r="56780" x14ac:dyDescent="0.55000000000000004"/>
    <row r="56781" x14ac:dyDescent="0.55000000000000004"/>
    <row r="56782" x14ac:dyDescent="0.55000000000000004"/>
    <row r="56783" x14ac:dyDescent="0.55000000000000004"/>
    <row r="56784" x14ac:dyDescent="0.55000000000000004"/>
    <row r="56785" x14ac:dyDescent="0.55000000000000004"/>
    <row r="56786" x14ac:dyDescent="0.55000000000000004"/>
    <row r="56787" x14ac:dyDescent="0.55000000000000004"/>
    <row r="56788" x14ac:dyDescent="0.55000000000000004"/>
    <row r="56789" x14ac:dyDescent="0.55000000000000004"/>
    <row r="56790" x14ac:dyDescent="0.55000000000000004"/>
    <row r="56791" x14ac:dyDescent="0.55000000000000004"/>
    <row r="56792" x14ac:dyDescent="0.55000000000000004"/>
    <row r="56793" x14ac:dyDescent="0.55000000000000004"/>
    <row r="56794" x14ac:dyDescent="0.55000000000000004"/>
    <row r="56795" x14ac:dyDescent="0.55000000000000004"/>
    <row r="56796" x14ac:dyDescent="0.55000000000000004"/>
    <row r="56797" x14ac:dyDescent="0.55000000000000004"/>
    <row r="56798" x14ac:dyDescent="0.55000000000000004"/>
    <row r="56799" x14ac:dyDescent="0.55000000000000004"/>
    <row r="56800" x14ac:dyDescent="0.55000000000000004"/>
    <row r="56801" x14ac:dyDescent="0.55000000000000004"/>
    <row r="56802" x14ac:dyDescent="0.55000000000000004"/>
    <row r="56803" x14ac:dyDescent="0.55000000000000004"/>
    <row r="56804" x14ac:dyDescent="0.55000000000000004"/>
    <row r="56805" x14ac:dyDescent="0.55000000000000004"/>
    <row r="56806" x14ac:dyDescent="0.55000000000000004"/>
    <row r="56807" x14ac:dyDescent="0.55000000000000004"/>
    <row r="56808" x14ac:dyDescent="0.55000000000000004"/>
    <row r="56809" x14ac:dyDescent="0.55000000000000004"/>
    <row r="56810" x14ac:dyDescent="0.55000000000000004"/>
    <row r="56811" x14ac:dyDescent="0.55000000000000004"/>
    <row r="56812" x14ac:dyDescent="0.55000000000000004"/>
    <row r="56813" x14ac:dyDescent="0.55000000000000004"/>
    <row r="56814" x14ac:dyDescent="0.55000000000000004"/>
    <row r="56815" x14ac:dyDescent="0.55000000000000004"/>
    <row r="56816" x14ac:dyDescent="0.55000000000000004"/>
    <row r="56817" x14ac:dyDescent="0.55000000000000004"/>
    <row r="56818" x14ac:dyDescent="0.55000000000000004"/>
    <row r="56819" x14ac:dyDescent="0.55000000000000004"/>
    <row r="56820" x14ac:dyDescent="0.55000000000000004"/>
    <row r="56821" x14ac:dyDescent="0.55000000000000004"/>
    <row r="56822" x14ac:dyDescent="0.55000000000000004"/>
    <row r="56823" x14ac:dyDescent="0.55000000000000004"/>
    <row r="56824" x14ac:dyDescent="0.55000000000000004"/>
    <row r="56825" x14ac:dyDescent="0.55000000000000004"/>
    <row r="56826" x14ac:dyDescent="0.55000000000000004"/>
    <row r="56827" x14ac:dyDescent="0.55000000000000004"/>
    <row r="56828" x14ac:dyDescent="0.55000000000000004"/>
    <row r="56829" x14ac:dyDescent="0.55000000000000004"/>
    <row r="56830" x14ac:dyDescent="0.55000000000000004"/>
    <row r="56831" x14ac:dyDescent="0.55000000000000004"/>
    <row r="56832" x14ac:dyDescent="0.55000000000000004"/>
    <row r="56833" x14ac:dyDescent="0.55000000000000004"/>
    <row r="56834" x14ac:dyDescent="0.55000000000000004"/>
    <row r="56835" x14ac:dyDescent="0.55000000000000004"/>
    <row r="56836" x14ac:dyDescent="0.55000000000000004"/>
    <row r="56837" x14ac:dyDescent="0.55000000000000004"/>
    <row r="56838" x14ac:dyDescent="0.55000000000000004"/>
    <row r="56839" x14ac:dyDescent="0.55000000000000004"/>
    <row r="56840" x14ac:dyDescent="0.55000000000000004"/>
    <row r="56841" x14ac:dyDescent="0.55000000000000004"/>
    <row r="56842" x14ac:dyDescent="0.55000000000000004"/>
    <row r="56843" x14ac:dyDescent="0.55000000000000004"/>
    <row r="56844" x14ac:dyDescent="0.55000000000000004"/>
    <row r="56845" x14ac:dyDescent="0.55000000000000004"/>
    <row r="56846" x14ac:dyDescent="0.55000000000000004"/>
    <row r="56847" x14ac:dyDescent="0.55000000000000004"/>
    <row r="56848" x14ac:dyDescent="0.55000000000000004"/>
    <row r="56849" x14ac:dyDescent="0.55000000000000004"/>
    <row r="56850" x14ac:dyDescent="0.55000000000000004"/>
    <row r="56851" x14ac:dyDescent="0.55000000000000004"/>
    <row r="56852" x14ac:dyDescent="0.55000000000000004"/>
    <row r="56853" x14ac:dyDescent="0.55000000000000004"/>
    <row r="56854" x14ac:dyDescent="0.55000000000000004"/>
    <row r="56855" x14ac:dyDescent="0.55000000000000004"/>
    <row r="56856" x14ac:dyDescent="0.55000000000000004"/>
    <row r="56857" x14ac:dyDescent="0.55000000000000004"/>
    <row r="56858" x14ac:dyDescent="0.55000000000000004"/>
    <row r="56859" x14ac:dyDescent="0.55000000000000004"/>
    <row r="56860" x14ac:dyDescent="0.55000000000000004"/>
    <row r="56861" x14ac:dyDescent="0.55000000000000004"/>
    <row r="56862" x14ac:dyDescent="0.55000000000000004"/>
    <row r="56863" x14ac:dyDescent="0.55000000000000004"/>
    <row r="56864" x14ac:dyDescent="0.55000000000000004"/>
    <row r="56865" x14ac:dyDescent="0.55000000000000004"/>
    <row r="56866" x14ac:dyDescent="0.55000000000000004"/>
    <row r="56867" x14ac:dyDescent="0.55000000000000004"/>
    <row r="56868" x14ac:dyDescent="0.55000000000000004"/>
    <row r="56869" x14ac:dyDescent="0.55000000000000004"/>
    <row r="56870" x14ac:dyDescent="0.55000000000000004"/>
    <row r="56871" x14ac:dyDescent="0.55000000000000004"/>
    <row r="56872" x14ac:dyDescent="0.55000000000000004"/>
    <row r="56873" x14ac:dyDescent="0.55000000000000004"/>
    <row r="56874" x14ac:dyDescent="0.55000000000000004"/>
    <row r="56875" x14ac:dyDescent="0.55000000000000004"/>
    <row r="56876" x14ac:dyDescent="0.55000000000000004"/>
    <row r="56877" x14ac:dyDescent="0.55000000000000004"/>
    <row r="56878" x14ac:dyDescent="0.55000000000000004"/>
    <row r="56879" x14ac:dyDescent="0.55000000000000004"/>
    <row r="56880" x14ac:dyDescent="0.55000000000000004"/>
    <row r="56881" x14ac:dyDescent="0.55000000000000004"/>
    <row r="56882" x14ac:dyDescent="0.55000000000000004"/>
    <row r="56883" x14ac:dyDescent="0.55000000000000004"/>
    <row r="56884" x14ac:dyDescent="0.55000000000000004"/>
    <row r="56885" x14ac:dyDescent="0.55000000000000004"/>
    <row r="56886" x14ac:dyDescent="0.55000000000000004"/>
    <row r="56887" x14ac:dyDescent="0.55000000000000004"/>
    <row r="56888" x14ac:dyDescent="0.55000000000000004"/>
    <row r="56889" x14ac:dyDescent="0.55000000000000004"/>
    <row r="56890" x14ac:dyDescent="0.55000000000000004"/>
    <row r="56891" x14ac:dyDescent="0.55000000000000004"/>
    <row r="56892" x14ac:dyDescent="0.55000000000000004"/>
    <row r="56893" x14ac:dyDescent="0.55000000000000004"/>
    <row r="56894" x14ac:dyDescent="0.55000000000000004"/>
    <row r="56895" x14ac:dyDescent="0.55000000000000004"/>
    <row r="56896" x14ac:dyDescent="0.55000000000000004"/>
    <row r="56897" x14ac:dyDescent="0.55000000000000004"/>
    <row r="56898" x14ac:dyDescent="0.55000000000000004"/>
    <row r="56899" x14ac:dyDescent="0.55000000000000004"/>
    <row r="56900" x14ac:dyDescent="0.55000000000000004"/>
    <row r="56901" x14ac:dyDescent="0.55000000000000004"/>
    <row r="56902" x14ac:dyDescent="0.55000000000000004"/>
    <row r="56903" x14ac:dyDescent="0.55000000000000004"/>
    <row r="56904" x14ac:dyDescent="0.55000000000000004"/>
    <row r="56905" x14ac:dyDescent="0.55000000000000004"/>
    <row r="56906" x14ac:dyDescent="0.55000000000000004"/>
    <row r="56907" x14ac:dyDescent="0.55000000000000004"/>
    <row r="56908" x14ac:dyDescent="0.55000000000000004"/>
    <row r="56909" x14ac:dyDescent="0.55000000000000004"/>
    <row r="56910" x14ac:dyDescent="0.55000000000000004"/>
    <row r="56911" x14ac:dyDescent="0.55000000000000004"/>
    <row r="56912" x14ac:dyDescent="0.55000000000000004"/>
    <row r="56913" x14ac:dyDescent="0.55000000000000004"/>
    <row r="56914" x14ac:dyDescent="0.55000000000000004"/>
    <row r="56915" x14ac:dyDescent="0.55000000000000004"/>
    <row r="56916" x14ac:dyDescent="0.55000000000000004"/>
    <row r="56917" x14ac:dyDescent="0.55000000000000004"/>
    <row r="56918" x14ac:dyDescent="0.55000000000000004"/>
    <row r="56919" x14ac:dyDescent="0.55000000000000004"/>
    <row r="56920" x14ac:dyDescent="0.55000000000000004"/>
    <row r="56921" x14ac:dyDescent="0.55000000000000004"/>
    <row r="56922" x14ac:dyDescent="0.55000000000000004"/>
    <row r="56923" x14ac:dyDescent="0.55000000000000004"/>
    <row r="56924" x14ac:dyDescent="0.55000000000000004"/>
    <row r="56925" x14ac:dyDescent="0.55000000000000004"/>
    <row r="56926" x14ac:dyDescent="0.55000000000000004"/>
    <row r="56927" x14ac:dyDescent="0.55000000000000004"/>
    <row r="56928" x14ac:dyDescent="0.55000000000000004"/>
    <row r="56929" x14ac:dyDescent="0.55000000000000004"/>
    <row r="56930" x14ac:dyDescent="0.55000000000000004"/>
    <row r="56931" x14ac:dyDescent="0.55000000000000004"/>
    <row r="56932" x14ac:dyDescent="0.55000000000000004"/>
    <row r="56933" x14ac:dyDescent="0.55000000000000004"/>
    <row r="56934" x14ac:dyDescent="0.55000000000000004"/>
    <row r="56935" x14ac:dyDescent="0.55000000000000004"/>
    <row r="56936" x14ac:dyDescent="0.55000000000000004"/>
    <row r="56937" x14ac:dyDescent="0.55000000000000004"/>
    <row r="56938" x14ac:dyDescent="0.55000000000000004"/>
    <row r="56939" x14ac:dyDescent="0.55000000000000004"/>
    <row r="56940" x14ac:dyDescent="0.55000000000000004"/>
    <row r="56941" x14ac:dyDescent="0.55000000000000004"/>
    <row r="56942" x14ac:dyDescent="0.55000000000000004"/>
    <row r="56943" x14ac:dyDescent="0.55000000000000004"/>
    <row r="56944" x14ac:dyDescent="0.55000000000000004"/>
    <row r="56945" x14ac:dyDescent="0.55000000000000004"/>
    <row r="56946" x14ac:dyDescent="0.55000000000000004"/>
    <row r="56947" x14ac:dyDescent="0.55000000000000004"/>
    <row r="56948" x14ac:dyDescent="0.55000000000000004"/>
    <row r="56949" x14ac:dyDescent="0.55000000000000004"/>
    <row r="56950" x14ac:dyDescent="0.55000000000000004"/>
    <row r="56951" x14ac:dyDescent="0.55000000000000004"/>
    <row r="56952" x14ac:dyDescent="0.55000000000000004"/>
    <row r="56953" x14ac:dyDescent="0.55000000000000004"/>
    <row r="56954" x14ac:dyDescent="0.55000000000000004"/>
    <row r="56955" x14ac:dyDescent="0.55000000000000004"/>
    <row r="56956" x14ac:dyDescent="0.55000000000000004"/>
    <row r="56957" x14ac:dyDescent="0.55000000000000004"/>
    <row r="56958" x14ac:dyDescent="0.55000000000000004"/>
    <row r="56959" x14ac:dyDescent="0.55000000000000004"/>
    <row r="56960" x14ac:dyDescent="0.55000000000000004"/>
    <row r="56961" x14ac:dyDescent="0.55000000000000004"/>
    <row r="56962" x14ac:dyDescent="0.55000000000000004"/>
    <row r="56963" x14ac:dyDescent="0.55000000000000004"/>
    <row r="56964" x14ac:dyDescent="0.55000000000000004"/>
    <row r="56965" x14ac:dyDescent="0.55000000000000004"/>
    <row r="56966" x14ac:dyDescent="0.55000000000000004"/>
    <row r="56967" x14ac:dyDescent="0.55000000000000004"/>
    <row r="56968" x14ac:dyDescent="0.55000000000000004"/>
    <row r="56969" x14ac:dyDescent="0.55000000000000004"/>
    <row r="56970" x14ac:dyDescent="0.55000000000000004"/>
    <row r="56971" x14ac:dyDescent="0.55000000000000004"/>
    <row r="56972" x14ac:dyDescent="0.55000000000000004"/>
    <row r="56973" x14ac:dyDescent="0.55000000000000004"/>
    <row r="56974" x14ac:dyDescent="0.55000000000000004"/>
    <row r="56975" x14ac:dyDescent="0.55000000000000004"/>
    <row r="56976" x14ac:dyDescent="0.55000000000000004"/>
    <row r="56977" x14ac:dyDescent="0.55000000000000004"/>
    <row r="56978" x14ac:dyDescent="0.55000000000000004"/>
    <row r="56979" x14ac:dyDescent="0.55000000000000004"/>
    <row r="56980" x14ac:dyDescent="0.55000000000000004"/>
    <row r="56981" x14ac:dyDescent="0.55000000000000004"/>
    <row r="56982" x14ac:dyDescent="0.55000000000000004"/>
    <row r="56983" x14ac:dyDescent="0.55000000000000004"/>
    <row r="56984" x14ac:dyDescent="0.55000000000000004"/>
    <row r="56985" x14ac:dyDescent="0.55000000000000004"/>
    <row r="56986" x14ac:dyDescent="0.55000000000000004"/>
    <row r="56987" x14ac:dyDescent="0.55000000000000004"/>
    <row r="56988" x14ac:dyDescent="0.55000000000000004"/>
    <row r="56989" x14ac:dyDescent="0.55000000000000004"/>
    <row r="56990" x14ac:dyDescent="0.55000000000000004"/>
    <row r="56991" x14ac:dyDescent="0.55000000000000004"/>
    <row r="56992" x14ac:dyDescent="0.55000000000000004"/>
    <row r="56993" x14ac:dyDescent="0.55000000000000004"/>
    <row r="56994" x14ac:dyDescent="0.55000000000000004"/>
    <row r="56995" x14ac:dyDescent="0.55000000000000004"/>
    <row r="56996" x14ac:dyDescent="0.55000000000000004"/>
    <row r="56997" x14ac:dyDescent="0.55000000000000004"/>
    <row r="56998" x14ac:dyDescent="0.55000000000000004"/>
    <row r="56999" x14ac:dyDescent="0.55000000000000004"/>
    <row r="57000" x14ac:dyDescent="0.55000000000000004"/>
    <row r="57001" x14ac:dyDescent="0.55000000000000004"/>
    <row r="57002" x14ac:dyDescent="0.55000000000000004"/>
    <row r="57003" x14ac:dyDescent="0.55000000000000004"/>
    <row r="57004" x14ac:dyDescent="0.55000000000000004"/>
    <row r="57005" x14ac:dyDescent="0.55000000000000004"/>
    <row r="57006" x14ac:dyDescent="0.55000000000000004"/>
    <row r="57007" x14ac:dyDescent="0.55000000000000004"/>
    <row r="57008" x14ac:dyDescent="0.55000000000000004"/>
    <row r="57009" x14ac:dyDescent="0.55000000000000004"/>
    <row r="57010" x14ac:dyDescent="0.55000000000000004"/>
    <row r="57011" x14ac:dyDescent="0.55000000000000004"/>
    <row r="57012" x14ac:dyDescent="0.55000000000000004"/>
    <row r="57013" x14ac:dyDescent="0.55000000000000004"/>
    <row r="57014" x14ac:dyDescent="0.55000000000000004"/>
    <row r="57015" x14ac:dyDescent="0.55000000000000004"/>
    <row r="57016" x14ac:dyDescent="0.55000000000000004"/>
    <row r="57017" x14ac:dyDescent="0.55000000000000004"/>
    <row r="57018" x14ac:dyDescent="0.55000000000000004"/>
    <row r="57019" x14ac:dyDescent="0.55000000000000004"/>
    <row r="57020" x14ac:dyDescent="0.55000000000000004"/>
    <row r="57021" x14ac:dyDescent="0.55000000000000004"/>
    <row r="57022" x14ac:dyDescent="0.55000000000000004"/>
    <row r="57023" x14ac:dyDescent="0.55000000000000004"/>
    <row r="57024" x14ac:dyDescent="0.55000000000000004"/>
    <row r="57025" x14ac:dyDescent="0.55000000000000004"/>
    <row r="57026" x14ac:dyDescent="0.55000000000000004"/>
    <row r="57027" x14ac:dyDescent="0.55000000000000004"/>
    <row r="57028" x14ac:dyDescent="0.55000000000000004"/>
    <row r="57029" x14ac:dyDescent="0.55000000000000004"/>
    <row r="57030" x14ac:dyDescent="0.55000000000000004"/>
    <row r="57031" x14ac:dyDescent="0.55000000000000004"/>
    <row r="57032" x14ac:dyDescent="0.55000000000000004"/>
    <row r="57033" x14ac:dyDescent="0.55000000000000004"/>
    <row r="57034" x14ac:dyDescent="0.55000000000000004"/>
    <row r="57035" x14ac:dyDescent="0.55000000000000004"/>
    <row r="57036" x14ac:dyDescent="0.55000000000000004"/>
    <row r="57037" x14ac:dyDescent="0.55000000000000004"/>
    <row r="57038" x14ac:dyDescent="0.55000000000000004"/>
    <row r="57039" x14ac:dyDescent="0.55000000000000004"/>
    <row r="57040" x14ac:dyDescent="0.55000000000000004"/>
    <row r="57041" x14ac:dyDescent="0.55000000000000004"/>
    <row r="57042" x14ac:dyDescent="0.55000000000000004"/>
    <row r="57043" x14ac:dyDescent="0.55000000000000004"/>
    <row r="57044" x14ac:dyDescent="0.55000000000000004"/>
    <row r="57045" x14ac:dyDescent="0.55000000000000004"/>
    <row r="57046" x14ac:dyDescent="0.55000000000000004"/>
    <row r="57047" x14ac:dyDescent="0.55000000000000004"/>
    <row r="57048" x14ac:dyDescent="0.55000000000000004"/>
    <row r="57049" x14ac:dyDescent="0.55000000000000004"/>
    <row r="57050" x14ac:dyDescent="0.55000000000000004"/>
    <row r="57051" x14ac:dyDescent="0.55000000000000004"/>
    <row r="57052" x14ac:dyDescent="0.55000000000000004"/>
    <row r="57053" x14ac:dyDescent="0.55000000000000004"/>
    <row r="57054" x14ac:dyDescent="0.55000000000000004"/>
    <row r="57055" x14ac:dyDescent="0.55000000000000004"/>
    <row r="57056" x14ac:dyDescent="0.55000000000000004"/>
    <row r="57057" x14ac:dyDescent="0.55000000000000004"/>
    <row r="57058" x14ac:dyDescent="0.55000000000000004"/>
    <row r="57059" x14ac:dyDescent="0.55000000000000004"/>
    <row r="57060" x14ac:dyDescent="0.55000000000000004"/>
    <row r="57061" x14ac:dyDescent="0.55000000000000004"/>
    <row r="57062" x14ac:dyDescent="0.55000000000000004"/>
    <row r="57063" x14ac:dyDescent="0.55000000000000004"/>
    <row r="57064" x14ac:dyDescent="0.55000000000000004"/>
    <row r="57065" x14ac:dyDescent="0.55000000000000004"/>
    <row r="57066" x14ac:dyDescent="0.55000000000000004"/>
    <row r="57067" x14ac:dyDescent="0.55000000000000004"/>
    <row r="57068" x14ac:dyDescent="0.55000000000000004"/>
    <row r="57069" x14ac:dyDescent="0.55000000000000004"/>
    <row r="57070" x14ac:dyDescent="0.55000000000000004"/>
    <row r="57071" x14ac:dyDescent="0.55000000000000004"/>
    <row r="57072" x14ac:dyDescent="0.55000000000000004"/>
    <row r="57073" x14ac:dyDescent="0.55000000000000004"/>
    <row r="57074" x14ac:dyDescent="0.55000000000000004"/>
    <row r="57075" x14ac:dyDescent="0.55000000000000004"/>
    <row r="57076" x14ac:dyDescent="0.55000000000000004"/>
    <row r="57077" x14ac:dyDescent="0.55000000000000004"/>
    <row r="57078" x14ac:dyDescent="0.55000000000000004"/>
    <row r="57079" x14ac:dyDescent="0.55000000000000004"/>
    <row r="57080" x14ac:dyDescent="0.55000000000000004"/>
    <row r="57081" x14ac:dyDescent="0.55000000000000004"/>
    <row r="57082" x14ac:dyDescent="0.55000000000000004"/>
    <row r="57083" x14ac:dyDescent="0.55000000000000004"/>
    <row r="57084" x14ac:dyDescent="0.55000000000000004"/>
    <row r="57085" x14ac:dyDescent="0.55000000000000004"/>
    <row r="57086" x14ac:dyDescent="0.55000000000000004"/>
    <row r="57087" x14ac:dyDescent="0.55000000000000004"/>
    <row r="57088" x14ac:dyDescent="0.55000000000000004"/>
    <row r="57089" x14ac:dyDescent="0.55000000000000004"/>
    <row r="57090" x14ac:dyDescent="0.55000000000000004"/>
    <row r="57091" x14ac:dyDescent="0.55000000000000004"/>
    <row r="57092" x14ac:dyDescent="0.55000000000000004"/>
    <row r="57093" x14ac:dyDescent="0.55000000000000004"/>
    <row r="57094" x14ac:dyDescent="0.55000000000000004"/>
    <row r="57095" x14ac:dyDescent="0.55000000000000004"/>
    <row r="57096" x14ac:dyDescent="0.55000000000000004"/>
    <row r="57097" x14ac:dyDescent="0.55000000000000004"/>
    <row r="57098" x14ac:dyDescent="0.55000000000000004"/>
    <row r="57099" x14ac:dyDescent="0.55000000000000004"/>
    <row r="57100" x14ac:dyDescent="0.55000000000000004"/>
    <row r="57101" x14ac:dyDescent="0.55000000000000004"/>
    <row r="57102" x14ac:dyDescent="0.55000000000000004"/>
    <row r="57103" x14ac:dyDescent="0.55000000000000004"/>
    <row r="57104" x14ac:dyDescent="0.55000000000000004"/>
    <row r="57105" x14ac:dyDescent="0.55000000000000004"/>
    <row r="57106" x14ac:dyDescent="0.55000000000000004"/>
    <row r="57107" x14ac:dyDescent="0.55000000000000004"/>
    <row r="57108" x14ac:dyDescent="0.55000000000000004"/>
    <row r="57109" x14ac:dyDescent="0.55000000000000004"/>
    <row r="57110" x14ac:dyDescent="0.55000000000000004"/>
    <row r="57111" x14ac:dyDescent="0.55000000000000004"/>
    <row r="57112" x14ac:dyDescent="0.55000000000000004"/>
    <row r="57113" x14ac:dyDescent="0.55000000000000004"/>
    <row r="57114" x14ac:dyDescent="0.55000000000000004"/>
    <row r="57115" x14ac:dyDescent="0.55000000000000004"/>
    <row r="57116" x14ac:dyDescent="0.55000000000000004"/>
    <row r="57117" x14ac:dyDescent="0.55000000000000004"/>
    <row r="57118" x14ac:dyDescent="0.55000000000000004"/>
    <row r="57119" x14ac:dyDescent="0.55000000000000004"/>
    <row r="57120" x14ac:dyDescent="0.55000000000000004"/>
    <row r="57121" x14ac:dyDescent="0.55000000000000004"/>
    <row r="57122" x14ac:dyDescent="0.55000000000000004"/>
    <row r="57123" x14ac:dyDescent="0.55000000000000004"/>
    <row r="57124" x14ac:dyDescent="0.55000000000000004"/>
    <row r="57125" x14ac:dyDescent="0.55000000000000004"/>
    <row r="57126" x14ac:dyDescent="0.55000000000000004"/>
    <row r="57127" x14ac:dyDescent="0.55000000000000004"/>
    <row r="57128" x14ac:dyDescent="0.55000000000000004"/>
    <row r="57129" x14ac:dyDescent="0.55000000000000004"/>
    <row r="57130" x14ac:dyDescent="0.55000000000000004"/>
    <row r="57131" x14ac:dyDescent="0.55000000000000004"/>
    <row r="57132" x14ac:dyDescent="0.55000000000000004"/>
    <row r="57133" x14ac:dyDescent="0.55000000000000004"/>
    <row r="57134" x14ac:dyDescent="0.55000000000000004"/>
    <row r="57135" x14ac:dyDescent="0.55000000000000004"/>
    <row r="57136" x14ac:dyDescent="0.55000000000000004"/>
    <row r="57137" x14ac:dyDescent="0.55000000000000004"/>
    <row r="57138" x14ac:dyDescent="0.55000000000000004"/>
    <row r="57139" x14ac:dyDescent="0.55000000000000004"/>
    <row r="57140" x14ac:dyDescent="0.55000000000000004"/>
    <row r="57141" x14ac:dyDescent="0.55000000000000004"/>
    <row r="57142" x14ac:dyDescent="0.55000000000000004"/>
    <row r="57143" x14ac:dyDescent="0.55000000000000004"/>
    <row r="57144" x14ac:dyDescent="0.55000000000000004"/>
    <row r="57145" x14ac:dyDescent="0.55000000000000004"/>
    <row r="57146" x14ac:dyDescent="0.55000000000000004"/>
    <row r="57147" x14ac:dyDescent="0.55000000000000004"/>
    <row r="57148" x14ac:dyDescent="0.55000000000000004"/>
    <row r="57149" x14ac:dyDescent="0.55000000000000004"/>
    <row r="57150" x14ac:dyDescent="0.55000000000000004"/>
    <row r="57151" x14ac:dyDescent="0.55000000000000004"/>
    <row r="57152" x14ac:dyDescent="0.55000000000000004"/>
    <row r="57153" x14ac:dyDescent="0.55000000000000004"/>
    <row r="57154" x14ac:dyDescent="0.55000000000000004"/>
    <row r="57155" x14ac:dyDescent="0.55000000000000004"/>
    <row r="57156" x14ac:dyDescent="0.55000000000000004"/>
    <row r="57157" x14ac:dyDescent="0.55000000000000004"/>
    <row r="57158" x14ac:dyDescent="0.55000000000000004"/>
    <row r="57159" x14ac:dyDescent="0.55000000000000004"/>
    <row r="57160" x14ac:dyDescent="0.55000000000000004"/>
    <row r="57161" x14ac:dyDescent="0.55000000000000004"/>
    <row r="57162" x14ac:dyDescent="0.55000000000000004"/>
    <row r="57163" x14ac:dyDescent="0.55000000000000004"/>
    <row r="57164" x14ac:dyDescent="0.55000000000000004"/>
    <row r="57165" x14ac:dyDescent="0.55000000000000004"/>
    <row r="57166" x14ac:dyDescent="0.55000000000000004"/>
    <row r="57167" x14ac:dyDescent="0.55000000000000004"/>
    <row r="57168" x14ac:dyDescent="0.55000000000000004"/>
    <row r="57169" x14ac:dyDescent="0.55000000000000004"/>
    <row r="57170" x14ac:dyDescent="0.55000000000000004"/>
    <row r="57171" x14ac:dyDescent="0.55000000000000004"/>
    <row r="57172" x14ac:dyDescent="0.55000000000000004"/>
    <row r="57173" x14ac:dyDescent="0.55000000000000004"/>
    <row r="57174" x14ac:dyDescent="0.55000000000000004"/>
    <row r="57175" x14ac:dyDescent="0.55000000000000004"/>
    <row r="57176" x14ac:dyDescent="0.55000000000000004"/>
    <row r="57177" x14ac:dyDescent="0.55000000000000004"/>
    <row r="57178" x14ac:dyDescent="0.55000000000000004"/>
    <row r="57179" x14ac:dyDescent="0.55000000000000004"/>
    <row r="57180" x14ac:dyDescent="0.55000000000000004"/>
    <row r="57181" x14ac:dyDescent="0.55000000000000004"/>
    <row r="57182" x14ac:dyDescent="0.55000000000000004"/>
    <row r="57183" x14ac:dyDescent="0.55000000000000004"/>
    <row r="57184" x14ac:dyDescent="0.55000000000000004"/>
    <row r="57185" x14ac:dyDescent="0.55000000000000004"/>
    <row r="57186" x14ac:dyDescent="0.55000000000000004"/>
    <row r="57187" x14ac:dyDescent="0.55000000000000004"/>
    <row r="57188" x14ac:dyDescent="0.55000000000000004"/>
    <row r="57189" x14ac:dyDescent="0.55000000000000004"/>
    <row r="57190" x14ac:dyDescent="0.55000000000000004"/>
    <row r="57191" x14ac:dyDescent="0.55000000000000004"/>
    <row r="57192" x14ac:dyDescent="0.55000000000000004"/>
    <row r="57193" x14ac:dyDescent="0.55000000000000004"/>
    <row r="57194" x14ac:dyDescent="0.55000000000000004"/>
    <row r="57195" x14ac:dyDescent="0.55000000000000004"/>
    <row r="57196" x14ac:dyDescent="0.55000000000000004"/>
    <row r="57197" x14ac:dyDescent="0.55000000000000004"/>
    <row r="57198" x14ac:dyDescent="0.55000000000000004"/>
    <row r="57199" x14ac:dyDescent="0.55000000000000004"/>
    <row r="57200" x14ac:dyDescent="0.55000000000000004"/>
    <row r="57201" x14ac:dyDescent="0.55000000000000004"/>
    <row r="57202" x14ac:dyDescent="0.55000000000000004"/>
    <row r="57203" x14ac:dyDescent="0.55000000000000004"/>
    <row r="57204" x14ac:dyDescent="0.55000000000000004"/>
    <row r="57205" x14ac:dyDescent="0.55000000000000004"/>
    <row r="57206" x14ac:dyDescent="0.55000000000000004"/>
    <row r="57207" x14ac:dyDescent="0.55000000000000004"/>
    <row r="57208" x14ac:dyDescent="0.55000000000000004"/>
    <row r="57209" x14ac:dyDescent="0.55000000000000004"/>
    <row r="57210" x14ac:dyDescent="0.55000000000000004"/>
    <row r="57211" x14ac:dyDescent="0.55000000000000004"/>
    <row r="57212" x14ac:dyDescent="0.55000000000000004"/>
    <row r="57213" x14ac:dyDescent="0.55000000000000004"/>
    <row r="57214" x14ac:dyDescent="0.55000000000000004"/>
    <row r="57215" x14ac:dyDescent="0.55000000000000004"/>
    <row r="57216" x14ac:dyDescent="0.55000000000000004"/>
    <row r="57217" x14ac:dyDescent="0.55000000000000004"/>
    <row r="57218" x14ac:dyDescent="0.55000000000000004"/>
    <row r="57219" x14ac:dyDescent="0.55000000000000004"/>
    <row r="57220" x14ac:dyDescent="0.55000000000000004"/>
    <row r="57221" x14ac:dyDescent="0.55000000000000004"/>
    <row r="57222" x14ac:dyDescent="0.55000000000000004"/>
    <row r="57223" x14ac:dyDescent="0.55000000000000004"/>
    <row r="57224" x14ac:dyDescent="0.55000000000000004"/>
    <row r="57225" x14ac:dyDescent="0.55000000000000004"/>
    <row r="57226" x14ac:dyDescent="0.55000000000000004"/>
    <row r="57227" x14ac:dyDescent="0.55000000000000004"/>
    <row r="57228" x14ac:dyDescent="0.55000000000000004"/>
    <row r="57229" x14ac:dyDescent="0.55000000000000004"/>
    <row r="57230" x14ac:dyDescent="0.55000000000000004"/>
    <row r="57231" x14ac:dyDescent="0.55000000000000004"/>
    <row r="57232" x14ac:dyDescent="0.55000000000000004"/>
    <row r="57233" x14ac:dyDescent="0.55000000000000004"/>
    <row r="57234" x14ac:dyDescent="0.55000000000000004"/>
    <row r="57235" x14ac:dyDescent="0.55000000000000004"/>
    <row r="57236" x14ac:dyDescent="0.55000000000000004"/>
    <row r="57237" x14ac:dyDescent="0.55000000000000004"/>
    <row r="57238" x14ac:dyDescent="0.55000000000000004"/>
    <row r="57239" x14ac:dyDescent="0.55000000000000004"/>
    <row r="57240" x14ac:dyDescent="0.55000000000000004"/>
    <row r="57241" x14ac:dyDescent="0.55000000000000004"/>
    <row r="57242" x14ac:dyDescent="0.55000000000000004"/>
    <row r="57243" x14ac:dyDescent="0.55000000000000004"/>
    <row r="57244" x14ac:dyDescent="0.55000000000000004"/>
    <row r="57245" x14ac:dyDescent="0.55000000000000004"/>
    <row r="57246" x14ac:dyDescent="0.55000000000000004"/>
    <row r="57247" x14ac:dyDescent="0.55000000000000004"/>
    <row r="57248" x14ac:dyDescent="0.55000000000000004"/>
    <row r="57249" x14ac:dyDescent="0.55000000000000004"/>
    <row r="57250" x14ac:dyDescent="0.55000000000000004"/>
    <row r="57251" x14ac:dyDescent="0.55000000000000004"/>
    <row r="57252" x14ac:dyDescent="0.55000000000000004"/>
    <row r="57253" x14ac:dyDescent="0.55000000000000004"/>
    <row r="57254" x14ac:dyDescent="0.55000000000000004"/>
    <row r="57255" x14ac:dyDescent="0.55000000000000004"/>
    <row r="57256" x14ac:dyDescent="0.55000000000000004"/>
    <row r="57257" x14ac:dyDescent="0.55000000000000004"/>
    <row r="57258" x14ac:dyDescent="0.55000000000000004"/>
    <row r="57259" x14ac:dyDescent="0.55000000000000004"/>
    <row r="57260" x14ac:dyDescent="0.55000000000000004"/>
    <row r="57261" x14ac:dyDescent="0.55000000000000004"/>
    <row r="57262" x14ac:dyDescent="0.55000000000000004"/>
    <row r="57263" x14ac:dyDescent="0.55000000000000004"/>
    <row r="57264" x14ac:dyDescent="0.55000000000000004"/>
    <row r="57265" x14ac:dyDescent="0.55000000000000004"/>
    <row r="57266" x14ac:dyDescent="0.55000000000000004"/>
    <row r="57267" x14ac:dyDescent="0.55000000000000004"/>
    <row r="57268" x14ac:dyDescent="0.55000000000000004"/>
    <row r="57269" x14ac:dyDescent="0.55000000000000004"/>
    <row r="57270" x14ac:dyDescent="0.55000000000000004"/>
    <row r="57271" x14ac:dyDescent="0.55000000000000004"/>
    <row r="57272" x14ac:dyDescent="0.55000000000000004"/>
    <row r="57273" x14ac:dyDescent="0.55000000000000004"/>
    <row r="57274" x14ac:dyDescent="0.55000000000000004"/>
    <row r="57275" x14ac:dyDescent="0.55000000000000004"/>
    <row r="57276" x14ac:dyDescent="0.55000000000000004"/>
    <row r="57277" x14ac:dyDescent="0.55000000000000004"/>
    <row r="57278" x14ac:dyDescent="0.55000000000000004"/>
    <row r="57279" x14ac:dyDescent="0.55000000000000004"/>
    <row r="57280" x14ac:dyDescent="0.55000000000000004"/>
    <row r="57281" x14ac:dyDescent="0.55000000000000004"/>
    <row r="57282" x14ac:dyDescent="0.55000000000000004"/>
    <row r="57283" x14ac:dyDescent="0.55000000000000004"/>
    <row r="57284" x14ac:dyDescent="0.55000000000000004"/>
    <row r="57285" x14ac:dyDescent="0.55000000000000004"/>
    <row r="57286" x14ac:dyDescent="0.55000000000000004"/>
    <row r="57287" x14ac:dyDescent="0.55000000000000004"/>
    <row r="57288" x14ac:dyDescent="0.55000000000000004"/>
    <row r="57289" x14ac:dyDescent="0.55000000000000004"/>
    <row r="57290" x14ac:dyDescent="0.55000000000000004"/>
    <row r="57291" x14ac:dyDescent="0.55000000000000004"/>
    <row r="57292" x14ac:dyDescent="0.55000000000000004"/>
    <row r="57293" x14ac:dyDescent="0.55000000000000004"/>
    <row r="57294" x14ac:dyDescent="0.55000000000000004"/>
    <row r="57295" x14ac:dyDescent="0.55000000000000004"/>
    <row r="57296" x14ac:dyDescent="0.55000000000000004"/>
    <row r="57297" x14ac:dyDescent="0.55000000000000004"/>
    <row r="57298" x14ac:dyDescent="0.55000000000000004"/>
    <row r="57299" x14ac:dyDescent="0.55000000000000004"/>
    <row r="57300" x14ac:dyDescent="0.55000000000000004"/>
    <row r="57301" x14ac:dyDescent="0.55000000000000004"/>
    <row r="57302" x14ac:dyDescent="0.55000000000000004"/>
    <row r="57303" x14ac:dyDescent="0.55000000000000004"/>
    <row r="57304" x14ac:dyDescent="0.55000000000000004"/>
    <row r="57305" x14ac:dyDescent="0.55000000000000004"/>
    <row r="57306" x14ac:dyDescent="0.55000000000000004"/>
    <row r="57307" x14ac:dyDescent="0.55000000000000004"/>
    <row r="57308" x14ac:dyDescent="0.55000000000000004"/>
    <row r="57309" x14ac:dyDescent="0.55000000000000004"/>
    <row r="57310" x14ac:dyDescent="0.55000000000000004"/>
    <row r="57311" x14ac:dyDescent="0.55000000000000004"/>
    <row r="57312" x14ac:dyDescent="0.55000000000000004"/>
    <row r="57313" x14ac:dyDescent="0.55000000000000004"/>
    <row r="57314" x14ac:dyDescent="0.55000000000000004"/>
    <row r="57315" x14ac:dyDescent="0.55000000000000004"/>
    <row r="57316" x14ac:dyDescent="0.55000000000000004"/>
    <row r="57317" x14ac:dyDescent="0.55000000000000004"/>
    <row r="57318" x14ac:dyDescent="0.55000000000000004"/>
    <row r="57319" x14ac:dyDescent="0.55000000000000004"/>
    <row r="57320" x14ac:dyDescent="0.55000000000000004"/>
    <row r="57321" x14ac:dyDescent="0.55000000000000004"/>
    <row r="57322" x14ac:dyDescent="0.55000000000000004"/>
    <row r="57323" x14ac:dyDescent="0.55000000000000004"/>
    <row r="57324" x14ac:dyDescent="0.55000000000000004"/>
    <row r="57325" x14ac:dyDescent="0.55000000000000004"/>
    <row r="57326" x14ac:dyDescent="0.55000000000000004"/>
    <row r="57327" x14ac:dyDescent="0.55000000000000004"/>
    <row r="57328" x14ac:dyDescent="0.55000000000000004"/>
    <row r="57329" x14ac:dyDescent="0.55000000000000004"/>
    <row r="57330" x14ac:dyDescent="0.55000000000000004"/>
    <row r="57331" x14ac:dyDescent="0.55000000000000004"/>
    <row r="57332" x14ac:dyDescent="0.55000000000000004"/>
    <row r="57333" x14ac:dyDescent="0.55000000000000004"/>
    <row r="57334" x14ac:dyDescent="0.55000000000000004"/>
    <row r="57335" x14ac:dyDescent="0.55000000000000004"/>
    <row r="57336" x14ac:dyDescent="0.55000000000000004"/>
    <row r="57337" x14ac:dyDescent="0.55000000000000004"/>
    <row r="57338" x14ac:dyDescent="0.55000000000000004"/>
    <row r="57339" x14ac:dyDescent="0.55000000000000004"/>
    <row r="57340" x14ac:dyDescent="0.55000000000000004"/>
    <row r="57341" x14ac:dyDescent="0.55000000000000004"/>
    <row r="57342" x14ac:dyDescent="0.55000000000000004"/>
    <row r="57343" x14ac:dyDescent="0.55000000000000004"/>
    <row r="57344" x14ac:dyDescent="0.55000000000000004"/>
    <row r="57345" x14ac:dyDescent="0.55000000000000004"/>
    <row r="57346" x14ac:dyDescent="0.55000000000000004"/>
    <row r="57347" x14ac:dyDescent="0.55000000000000004"/>
    <row r="57348" x14ac:dyDescent="0.55000000000000004"/>
    <row r="57349" x14ac:dyDescent="0.55000000000000004"/>
    <row r="57350" x14ac:dyDescent="0.55000000000000004"/>
    <row r="57351" x14ac:dyDescent="0.55000000000000004"/>
    <row r="57352" x14ac:dyDescent="0.55000000000000004"/>
    <row r="57353" x14ac:dyDescent="0.55000000000000004"/>
    <row r="57354" x14ac:dyDescent="0.55000000000000004"/>
    <row r="57355" x14ac:dyDescent="0.55000000000000004"/>
    <row r="57356" x14ac:dyDescent="0.55000000000000004"/>
    <row r="57357" x14ac:dyDescent="0.55000000000000004"/>
    <row r="57358" x14ac:dyDescent="0.55000000000000004"/>
    <row r="57359" x14ac:dyDescent="0.55000000000000004"/>
    <row r="57360" x14ac:dyDescent="0.55000000000000004"/>
    <row r="57361" x14ac:dyDescent="0.55000000000000004"/>
    <row r="57362" x14ac:dyDescent="0.55000000000000004"/>
    <row r="57363" x14ac:dyDescent="0.55000000000000004"/>
    <row r="57364" x14ac:dyDescent="0.55000000000000004"/>
    <row r="57365" x14ac:dyDescent="0.55000000000000004"/>
    <row r="57366" x14ac:dyDescent="0.55000000000000004"/>
    <row r="57367" x14ac:dyDescent="0.55000000000000004"/>
    <row r="57368" x14ac:dyDescent="0.55000000000000004"/>
    <row r="57369" x14ac:dyDescent="0.55000000000000004"/>
    <row r="57370" x14ac:dyDescent="0.55000000000000004"/>
    <row r="57371" x14ac:dyDescent="0.55000000000000004"/>
    <row r="57372" x14ac:dyDescent="0.55000000000000004"/>
    <row r="57373" x14ac:dyDescent="0.55000000000000004"/>
    <row r="57374" x14ac:dyDescent="0.55000000000000004"/>
    <row r="57375" x14ac:dyDescent="0.55000000000000004"/>
    <row r="57376" x14ac:dyDescent="0.55000000000000004"/>
    <row r="57377" x14ac:dyDescent="0.55000000000000004"/>
    <row r="57378" x14ac:dyDescent="0.55000000000000004"/>
    <row r="57379" x14ac:dyDescent="0.55000000000000004"/>
    <row r="57380" x14ac:dyDescent="0.55000000000000004"/>
    <row r="57381" x14ac:dyDescent="0.55000000000000004"/>
    <row r="57382" x14ac:dyDescent="0.55000000000000004"/>
    <row r="57383" x14ac:dyDescent="0.55000000000000004"/>
    <row r="57384" x14ac:dyDescent="0.55000000000000004"/>
    <row r="57385" x14ac:dyDescent="0.55000000000000004"/>
    <row r="57386" x14ac:dyDescent="0.55000000000000004"/>
    <row r="57387" x14ac:dyDescent="0.55000000000000004"/>
    <row r="57388" x14ac:dyDescent="0.55000000000000004"/>
    <row r="57389" x14ac:dyDescent="0.55000000000000004"/>
    <row r="57390" x14ac:dyDescent="0.55000000000000004"/>
    <row r="57391" x14ac:dyDescent="0.55000000000000004"/>
    <row r="57392" x14ac:dyDescent="0.55000000000000004"/>
    <row r="57393" x14ac:dyDescent="0.55000000000000004"/>
    <row r="57394" x14ac:dyDescent="0.55000000000000004"/>
    <row r="57395" x14ac:dyDescent="0.55000000000000004"/>
    <row r="57396" x14ac:dyDescent="0.55000000000000004"/>
    <row r="57397" x14ac:dyDescent="0.55000000000000004"/>
    <row r="57398" x14ac:dyDescent="0.55000000000000004"/>
    <row r="57399" x14ac:dyDescent="0.55000000000000004"/>
    <row r="57400" x14ac:dyDescent="0.55000000000000004"/>
    <row r="57401" x14ac:dyDescent="0.55000000000000004"/>
    <row r="57402" x14ac:dyDescent="0.55000000000000004"/>
    <row r="57403" x14ac:dyDescent="0.55000000000000004"/>
    <row r="57404" x14ac:dyDescent="0.55000000000000004"/>
    <row r="57405" x14ac:dyDescent="0.55000000000000004"/>
    <row r="57406" x14ac:dyDescent="0.55000000000000004"/>
    <row r="57407" x14ac:dyDescent="0.55000000000000004"/>
    <row r="57408" x14ac:dyDescent="0.55000000000000004"/>
    <row r="57409" x14ac:dyDescent="0.55000000000000004"/>
    <row r="57410" x14ac:dyDescent="0.55000000000000004"/>
    <row r="57411" x14ac:dyDescent="0.55000000000000004"/>
    <row r="57412" x14ac:dyDescent="0.55000000000000004"/>
    <row r="57413" x14ac:dyDescent="0.55000000000000004"/>
    <row r="57414" x14ac:dyDescent="0.55000000000000004"/>
    <row r="57415" x14ac:dyDescent="0.55000000000000004"/>
    <row r="57416" x14ac:dyDescent="0.55000000000000004"/>
    <row r="57417" x14ac:dyDescent="0.55000000000000004"/>
    <row r="57418" x14ac:dyDescent="0.55000000000000004"/>
    <row r="57419" x14ac:dyDescent="0.55000000000000004"/>
    <row r="57420" x14ac:dyDescent="0.55000000000000004"/>
    <row r="57421" x14ac:dyDescent="0.55000000000000004"/>
    <row r="57422" x14ac:dyDescent="0.55000000000000004"/>
    <row r="57423" x14ac:dyDescent="0.55000000000000004"/>
    <row r="57424" x14ac:dyDescent="0.55000000000000004"/>
    <row r="57425" x14ac:dyDescent="0.55000000000000004"/>
    <row r="57426" x14ac:dyDescent="0.55000000000000004"/>
    <row r="57427" x14ac:dyDescent="0.55000000000000004"/>
    <row r="57428" x14ac:dyDescent="0.55000000000000004"/>
    <row r="57429" x14ac:dyDescent="0.55000000000000004"/>
    <row r="57430" x14ac:dyDescent="0.55000000000000004"/>
    <row r="57431" x14ac:dyDescent="0.55000000000000004"/>
    <row r="57432" x14ac:dyDescent="0.55000000000000004"/>
    <row r="57433" x14ac:dyDescent="0.55000000000000004"/>
    <row r="57434" x14ac:dyDescent="0.55000000000000004"/>
    <row r="57435" x14ac:dyDescent="0.55000000000000004"/>
    <row r="57436" x14ac:dyDescent="0.55000000000000004"/>
    <row r="57437" x14ac:dyDescent="0.55000000000000004"/>
    <row r="57438" x14ac:dyDescent="0.55000000000000004"/>
    <row r="57439" x14ac:dyDescent="0.55000000000000004"/>
    <row r="57440" x14ac:dyDescent="0.55000000000000004"/>
    <row r="57441" x14ac:dyDescent="0.55000000000000004"/>
    <row r="57442" x14ac:dyDescent="0.55000000000000004"/>
    <row r="57443" x14ac:dyDescent="0.55000000000000004"/>
    <row r="57444" x14ac:dyDescent="0.55000000000000004"/>
    <row r="57445" x14ac:dyDescent="0.55000000000000004"/>
    <row r="57446" x14ac:dyDescent="0.55000000000000004"/>
    <row r="57447" x14ac:dyDescent="0.55000000000000004"/>
    <row r="57448" x14ac:dyDescent="0.55000000000000004"/>
    <row r="57449" x14ac:dyDescent="0.55000000000000004"/>
    <row r="57450" x14ac:dyDescent="0.55000000000000004"/>
    <row r="57451" x14ac:dyDescent="0.55000000000000004"/>
    <row r="57452" x14ac:dyDescent="0.55000000000000004"/>
    <row r="57453" x14ac:dyDescent="0.55000000000000004"/>
    <row r="57454" x14ac:dyDescent="0.55000000000000004"/>
    <row r="57455" x14ac:dyDescent="0.55000000000000004"/>
    <row r="57456" x14ac:dyDescent="0.55000000000000004"/>
    <row r="57457" x14ac:dyDescent="0.55000000000000004"/>
    <row r="57458" x14ac:dyDescent="0.55000000000000004"/>
    <row r="57459" x14ac:dyDescent="0.55000000000000004"/>
    <row r="57460" x14ac:dyDescent="0.55000000000000004"/>
    <row r="57461" x14ac:dyDescent="0.55000000000000004"/>
    <row r="57462" x14ac:dyDescent="0.55000000000000004"/>
    <row r="57463" x14ac:dyDescent="0.55000000000000004"/>
    <row r="57464" x14ac:dyDescent="0.55000000000000004"/>
    <row r="57465" x14ac:dyDescent="0.55000000000000004"/>
    <row r="57466" x14ac:dyDescent="0.55000000000000004"/>
    <row r="57467" x14ac:dyDescent="0.55000000000000004"/>
    <row r="57468" x14ac:dyDescent="0.55000000000000004"/>
    <row r="57469" x14ac:dyDescent="0.55000000000000004"/>
    <row r="57470" x14ac:dyDescent="0.55000000000000004"/>
    <row r="57471" x14ac:dyDescent="0.55000000000000004"/>
    <row r="57472" x14ac:dyDescent="0.55000000000000004"/>
    <row r="57473" x14ac:dyDescent="0.55000000000000004"/>
    <row r="57474" x14ac:dyDescent="0.55000000000000004"/>
    <row r="57475" x14ac:dyDescent="0.55000000000000004"/>
    <row r="57476" x14ac:dyDescent="0.55000000000000004"/>
    <row r="57477" x14ac:dyDescent="0.55000000000000004"/>
    <row r="57478" x14ac:dyDescent="0.55000000000000004"/>
    <row r="57479" x14ac:dyDescent="0.55000000000000004"/>
    <row r="57480" x14ac:dyDescent="0.55000000000000004"/>
    <row r="57481" x14ac:dyDescent="0.55000000000000004"/>
    <row r="57482" x14ac:dyDescent="0.55000000000000004"/>
    <row r="57483" x14ac:dyDescent="0.55000000000000004"/>
    <row r="57484" x14ac:dyDescent="0.55000000000000004"/>
    <row r="57485" x14ac:dyDescent="0.55000000000000004"/>
    <row r="57486" x14ac:dyDescent="0.55000000000000004"/>
    <row r="57487" x14ac:dyDescent="0.55000000000000004"/>
    <row r="57488" x14ac:dyDescent="0.55000000000000004"/>
    <row r="57489" x14ac:dyDescent="0.55000000000000004"/>
    <row r="57490" x14ac:dyDescent="0.55000000000000004"/>
    <row r="57491" x14ac:dyDescent="0.55000000000000004"/>
    <row r="57492" x14ac:dyDescent="0.55000000000000004"/>
    <row r="57493" x14ac:dyDescent="0.55000000000000004"/>
    <row r="57494" x14ac:dyDescent="0.55000000000000004"/>
    <row r="57495" x14ac:dyDescent="0.55000000000000004"/>
    <row r="57496" x14ac:dyDescent="0.55000000000000004"/>
    <row r="57497" x14ac:dyDescent="0.55000000000000004"/>
    <row r="57498" x14ac:dyDescent="0.55000000000000004"/>
    <row r="57499" x14ac:dyDescent="0.55000000000000004"/>
    <row r="57500" x14ac:dyDescent="0.55000000000000004"/>
    <row r="57501" x14ac:dyDescent="0.55000000000000004"/>
    <row r="57502" x14ac:dyDescent="0.55000000000000004"/>
    <row r="57503" x14ac:dyDescent="0.55000000000000004"/>
    <row r="57504" x14ac:dyDescent="0.55000000000000004"/>
    <row r="57505" x14ac:dyDescent="0.55000000000000004"/>
    <row r="57506" x14ac:dyDescent="0.55000000000000004"/>
    <row r="57507" x14ac:dyDescent="0.55000000000000004"/>
    <row r="57508" x14ac:dyDescent="0.55000000000000004"/>
    <row r="57509" x14ac:dyDescent="0.55000000000000004"/>
    <row r="57510" x14ac:dyDescent="0.55000000000000004"/>
    <row r="57511" x14ac:dyDescent="0.55000000000000004"/>
    <row r="57512" x14ac:dyDescent="0.55000000000000004"/>
    <row r="57513" x14ac:dyDescent="0.55000000000000004"/>
    <row r="57514" x14ac:dyDescent="0.55000000000000004"/>
    <row r="57515" x14ac:dyDescent="0.55000000000000004"/>
    <row r="57516" x14ac:dyDescent="0.55000000000000004"/>
    <row r="57517" x14ac:dyDescent="0.55000000000000004"/>
    <row r="57518" x14ac:dyDescent="0.55000000000000004"/>
    <row r="57519" x14ac:dyDescent="0.55000000000000004"/>
    <row r="57520" x14ac:dyDescent="0.55000000000000004"/>
    <row r="57521" x14ac:dyDescent="0.55000000000000004"/>
    <row r="57522" x14ac:dyDescent="0.55000000000000004"/>
    <row r="57523" x14ac:dyDescent="0.55000000000000004"/>
    <row r="57524" x14ac:dyDescent="0.55000000000000004"/>
    <row r="57525" x14ac:dyDescent="0.55000000000000004"/>
    <row r="57526" x14ac:dyDescent="0.55000000000000004"/>
    <row r="57527" x14ac:dyDescent="0.55000000000000004"/>
    <row r="57528" x14ac:dyDescent="0.55000000000000004"/>
    <row r="57529" x14ac:dyDescent="0.55000000000000004"/>
    <row r="57530" x14ac:dyDescent="0.55000000000000004"/>
    <row r="57531" x14ac:dyDescent="0.55000000000000004"/>
    <row r="57532" x14ac:dyDescent="0.55000000000000004"/>
    <row r="57533" x14ac:dyDescent="0.55000000000000004"/>
    <row r="57534" x14ac:dyDescent="0.55000000000000004"/>
    <row r="57535" x14ac:dyDescent="0.55000000000000004"/>
    <row r="57536" x14ac:dyDescent="0.55000000000000004"/>
    <row r="57537" x14ac:dyDescent="0.55000000000000004"/>
    <row r="57538" x14ac:dyDescent="0.55000000000000004"/>
    <row r="57539" x14ac:dyDescent="0.55000000000000004"/>
    <row r="57540" x14ac:dyDescent="0.55000000000000004"/>
    <row r="57541" x14ac:dyDescent="0.55000000000000004"/>
    <row r="57542" x14ac:dyDescent="0.55000000000000004"/>
    <row r="57543" x14ac:dyDescent="0.55000000000000004"/>
    <row r="57544" x14ac:dyDescent="0.55000000000000004"/>
    <row r="57545" x14ac:dyDescent="0.55000000000000004"/>
    <row r="57546" x14ac:dyDescent="0.55000000000000004"/>
    <row r="57547" x14ac:dyDescent="0.55000000000000004"/>
    <row r="57548" x14ac:dyDescent="0.55000000000000004"/>
    <row r="57549" x14ac:dyDescent="0.55000000000000004"/>
    <row r="57550" x14ac:dyDescent="0.55000000000000004"/>
    <row r="57551" x14ac:dyDescent="0.55000000000000004"/>
    <row r="57552" x14ac:dyDescent="0.55000000000000004"/>
    <row r="57553" x14ac:dyDescent="0.55000000000000004"/>
    <row r="57554" x14ac:dyDescent="0.55000000000000004"/>
    <row r="57555" x14ac:dyDescent="0.55000000000000004"/>
    <row r="57556" x14ac:dyDescent="0.55000000000000004"/>
    <row r="57557" x14ac:dyDescent="0.55000000000000004"/>
    <row r="57558" x14ac:dyDescent="0.55000000000000004"/>
    <row r="57559" x14ac:dyDescent="0.55000000000000004"/>
    <row r="57560" x14ac:dyDescent="0.55000000000000004"/>
    <row r="57561" x14ac:dyDescent="0.55000000000000004"/>
    <row r="57562" x14ac:dyDescent="0.55000000000000004"/>
    <row r="57563" x14ac:dyDescent="0.55000000000000004"/>
    <row r="57564" x14ac:dyDescent="0.55000000000000004"/>
    <row r="57565" x14ac:dyDescent="0.55000000000000004"/>
    <row r="57566" x14ac:dyDescent="0.55000000000000004"/>
    <row r="57567" x14ac:dyDescent="0.55000000000000004"/>
    <row r="57568" x14ac:dyDescent="0.55000000000000004"/>
    <row r="57569" x14ac:dyDescent="0.55000000000000004"/>
    <row r="57570" x14ac:dyDescent="0.55000000000000004"/>
    <row r="57571" x14ac:dyDescent="0.55000000000000004"/>
    <row r="57572" x14ac:dyDescent="0.55000000000000004"/>
    <row r="57573" x14ac:dyDescent="0.55000000000000004"/>
    <row r="57574" x14ac:dyDescent="0.55000000000000004"/>
    <row r="57575" x14ac:dyDescent="0.55000000000000004"/>
    <row r="57576" x14ac:dyDescent="0.55000000000000004"/>
    <row r="57577" x14ac:dyDescent="0.55000000000000004"/>
    <row r="57578" x14ac:dyDescent="0.55000000000000004"/>
    <row r="57579" x14ac:dyDescent="0.55000000000000004"/>
    <row r="57580" x14ac:dyDescent="0.55000000000000004"/>
    <row r="57581" x14ac:dyDescent="0.55000000000000004"/>
    <row r="57582" x14ac:dyDescent="0.55000000000000004"/>
    <row r="57583" x14ac:dyDescent="0.55000000000000004"/>
    <row r="57584" x14ac:dyDescent="0.55000000000000004"/>
    <row r="57585" x14ac:dyDescent="0.55000000000000004"/>
    <row r="57586" x14ac:dyDescent="0.55000000000000004"/>
    <row r="57587" x14ac:dyDescent="0.55000000000000004"/>
    <row r="57588" x14ac:dyDescent="0.55000000000000004"/>
    <row r="57589" x14ac:dyDescent="0.55000000000000004"/>
    <row r="57590" x14ac:dyDescent="0.55000000000000004"/>
    <row r="57591" x14ac:dyDescent="0.55000000000000004"/>
    <row r="57592" x14ac:dyDescent="0.55000000000000004"/>
    <row r="57593" x14ac:dyDescent="0.55000000000000004"/>
    <row r="57594" x14ac:dyDescent="0.55000000000000004"/>
    <row r="57595" x14ac:dyDescent="0.55000000000000004"/>
    <row r="57596" x14ac:dyDescent="0.55000000000000004"/>
    <row r="57597" x14ac:dyDescent="0.55000000000000004"/>
    <row r="57598" x14ac:dyDescent="0.55000000000000004"/>
    <row r="57599" x14ac:dyDescent="0.55000000000000004"/>
    <row r="57600" x14ac:dyDescent="0.55000000000000004"/>
    <row r="57601" x14ac:dyDescent="0.55000000000000004"/>
    <row r="57602" x14ac:dyDescent="0.55000000000000004"/>
    <row r="57603" x14ac:dyDescent="0.55000000000000004"/>
    <row r="57604" x14ac:dyDescent="0.55000000000000004"/>
    <row r="57605" x14ac:dyDescent="0.55000000000000004"/>
    <row r="57606" x14ac:dyDescent="0.55000000000000004"/>
    <row r="57607" x14ac:dyDescent="0.55000000000000004"/>
    <row r="57608" x14ac:dyDescent="0.55000000000000004"/>
    <row r="57609" x14ac:dyDescent="0.55000000000000004"/>
    <row r="57610" x14ac:dyDescent="0.55000000000000004"/>
    <row r="57611" x14ac:dyDescent="0.55000000000000004"/>
    <row r="57612" x14ac:dyDescent="0.55000000000000004"/>
    <row r="57613" x14ac:dyDescent="0.55000000000000004"/>
    <row r="57614" x14ac:dyDescent="0.55000000000000004"/>
    <row r="57615" x14ac:dyDescent="0.55000000000000004"/>
    <row r="57616" x14ac:dyDescent="0.55000000000000004"/>
    <row r="57617" x14ac:dyDescent="0.55000000000000004"/>
    <row r="57618" x14ac:dyDescent="0.55000000000000004"/>
    <row r="57619" x14ac:dyDescent="0.55000000000000004"/>
    <row r="57620" x14ac:dyDescent="0.55000000000000004"/>
    <row r="57621" x14ac:dyDescent="0.55000000000000004"/>
    <row r="57622" x14ac:dyDescent="0.55000000000000004"/>
    <row r="57623" x14ac:dyDescent="0.55000000000000004"/>
    <row r="57624" x14ac:dyDescent="0.55000000000000004"/>
    <row r="57625" x14ac:dyDescent="0.55000000000000004"/>
    <row r="57626" x14ac:dyDescent="0.55000000000000004"/>
    <row r="57627" x14ac:dyDescent="0.55000000000000004"/>
    <row r="57628" x14ac:dyDescent="0.55000000000000004"/>
    <row r="57629" x14ac:dyDescent="0.55000000000000004"/>
    <row r="57630" x14ac:dyDescent="0.55000000000000004"/>
    <row r="57631" x14ac:dyDescent="0.55000000000000004"/>
    <row r="57632" x14ac:dyDescent="0.55000000000000004"/>
    <row r="57633" x14ac:dyDescent="0.55000000000000004"/>
    <row r="57634" x14ac:dyDescent="0.55000000000000004"/>
    <row r="57635" x14ac:dyDescent="0.55000000000000004"/>
    <row r="57636" x14ac:dyDescent="0.55000000000000004"/>
    <row r="57637" x14ac:dyDescent="0.55000000000000004"/>
    <row r="57638" x14ac:dyDescent="0.55000000000000004"/>
    <row r="57639" x14ac:dyDescent="0.55000000000000004"/>
    <row r="57640" x14ac:dyDescent="0.55000000000000004"/>
    <row r="57641" x14ac:dyDescent="0.55000000000000004"/>
    <row r="57642" x14ac:dyDescent="0.55000000000000004"/>
    <row r="57643" x14ac:dyDescent="0.55000000000000004"/>
    <row r="57644" x14ac:dyDescent="0.55000000000000004"/>
    <row r="57645" x14ac:dyDescent="0.55000000000000004"/>
    <row r="57646" x14ac:dyDescent="0.55000000000000004"/>
    <row r="57647" x14ac:dyDescent="0.55000000000000004"/>
    <row r="57648" x14ac:dyDescent="0.55000000000000004"/>
    <row r="57649" x14ac:dyDescent="0.55000000000000004"/>
    <row r="57650" x14ac:dyDescent="0.55000000000000004"/>
    <row r="57651" x14ac:dyDescent="0.55000000000000004"/>
    <row r="57652" x14ac:dyDescent="0.55000000000000004"/>
    <row r="57653" x14ac:dyDescent="0.55000000000000004"/>
    <row r="57654" x14ac:dyDescent="0.55000000000000004"/>
    <row r="57655" x14ac:dyDescent="0.55000000000000004"/>
    <row r="57656" x14ac:dyDescent="0.55000000000000004"/>
    <row r="57657" x14ac:dyDescent="0.55000000000000004"/>
    <row r="57658" x14ac:dyDescent="0.55000000000000004"/>
    <row r="57659" x14ac:dyDescent="0.55000000000000004"/>
    <row r="57660" x14ac:dyDescent="0.55000000000000004"/>
    <row r="57661" x14ac:dyDescent="0.55000000000000004"/>
    <row r="57662" x14ac:dyDescent="0.55000000000000004"/>
    <row r="57663" x14ac:dyDescent="0.55000000000000004"/>
    <row r="57664" x14ac:dyDescent="0.55000000000000004"/>
    <row r="57665" x14ac:dyDescent="0.55000000000000004"/>
    <row r="57666" x14ac:dyDescent="0.55000000000000004"/>
    <row r="57667" x14ac:dyDescent="0.55000000000000004"/>
    <row r="57668" x14ac:dyDescent="0.55000000000000004"/>
    <row r="57669" x14ac:dyDescent="0.55000000000000004"/>
    <row r="57670" x14ac:dyDescent="0.55000000000000004"/>
    <row r="57671" x14ac:dyDescent="0.55000000000000004"/>
    <row r="57672" x14ac:dyDescent="0.55000000000000004"/>
    <row r="57673" x14ac:dyDescent="0.55000000000000004"/>
    <row r="57674" x14ac:dyDescent="0.55000000000000004"/>
    <row r="57675" x14ac:dyDescent="0.55000000000000004"/>
    <row r="57676" x14ac:dyDescent="0.55000000000000004"/>
    <row r="57677" x14ac:dyDescent="0.55000000000000004"/>
    <row r="57678" x14ac:dyDescent="0.55000000000000004"/>
    <row r="57679" x14ac:dyDescent="0.55000000000000004"/>
    <row r="57680" x14ac:dyDescent="0.55000000000000004"/>
    <row r="57681" x14ac:dyDescent="0.55000000000000004"/>
    <row r="57682" x14ac:dyDescent="0.55000000000000004"/>
    <row r="57683" x14ac:dyDescent="0.55000000000000004"/>
    <row r="57684" x14ac:dyDescent="0.55000000000000004"/>
    <row r="57685" x14ac:dyDescent="0.55000000000000004"/>
    <row r="57686" x14ac:dyDescent="0.55000000000000004"/>
    <row r="57687" x14ac:dyDescent="0.55000000000000004"/>
    <row r="57688" x14ac:dyDescent="0.55000000000000004"/>
    <row r="57689" x14ac:dyDescent="0.55000000000000004"/>
    <row r="57690" x14ac:dyDescent="0.55000000000000004"/>
    <row r="57691" x14ac:dyDescent="0.55000000000000004"/>
    <row r="57692" x14ac:dyDescent="0.55000000000000004"/>
    <row r="57693" x14ac:dyDescent="0.55000000000000004"/>
    <row r="57694" x14ac:dyDescent="0.55000000000000004"/>
    <row r="57695" x14ac:dyDescent="0.55000000000000004"/>
    <row r="57696" x14ac:dyDescent="0.55000000000000004"/>
    <row r="57697" x14ac:dyDescent="0.55000000000000004"/>
    <row r="57698" x14ac:dyDescent="0.55000000000000004"/>
    <row r="57699" x14ac:dyDescent="0.55000000000000004"/>
    <row r="57700" x14ac:dyDescent="0.55000000000000004"/>
    <row r="57701" x14ac:dyDescent="0.55000000000000004"/>
    <row r="57702" x14ac:dyDescent="0.55000000000000004"/>
    <row r="57703" x14ac:dyDescent="0.55000000000000004"/>
    <row r="57704" x14ac:dyDescent="0.55000000000000004"/>
    <row r="57705" x14ac:dyDescent="0.55000000000000004"/>
    <row r="57706" x14ac:dyDescent="0.55000000000000004"/>
    <row r="57707" x14ac:dyDescent="0.55000000000000004"/>
    <row r="57708" x14ac:dyDescent="0.55000000000000004"/>
    <row r="57709" x14ac:dyDescent="0.55000000000000004"/>
    <row r="57710" x14ac:dyDescent="0.55000000000000004"/>
    <row r="57711" x14ac:dyDescent="0.55000000000000004"/>
    <row r="57712" x14ac:dyDescent="0.55000000000000004"/>
    <row r="57713" x14ac:dyDescent="0.55000000000000004"/>
    <row r="57714" x14ac:dyDescent="0.55000000000000004"/>
    <row r="57715" x14ac:dyDescent="0.55000000000000004"/>
    <row r="57716" x14ac:dyDescent="0.55000000000000004"/>
    <row r="57717" x14ac:dyDescent="0.55000000000000004"/>
    <row r="57718" x14ac:dyDescent="0.55000000000000004"/>
    <row r="57719" x14ac:dyDescent="0.55000000000000004"/>
    <row r="57720" x14ac:dyDescent="0.55000000000000004"/>
    <row r="57721" x14ac:dyDescent="0.55000000000000004"/>
    <row r="57722" x14ac:dyDescent="0.55000000000000004"/>
    <row r="57723" x14ac:dyDescent="0.55000000000000004"/>
    <row r="57724" x14ac:dyDescent="0.55000000000000004"/>
    <row r="57725" x14ac:dyDescent="0.55000000000000004"/>
    <row r="57726" x14ac:dyDescent="0.55000000000000004"/>
    <row r="57727" x14ac:dyDescent="0.55000000000000004"/>
    <row r="57728" x14ac:dyDescent="0.55000000000000004"/>
    <row r="57729" x14ac:dyDescent="0.55000000000000004"/>
    <row r="57730" x14ac:dyDescent="0.55000000000000004"/>
    <row r="57731" x14ac:dyDescent="0.55000000000000004"/>
    <row r="57732" x14ac:dyDescent="0.55000000000000004"/>
    <row r="57733" x14ac:dyDescent="0.55000000000000004"/>
    <row r="57734" x14ac:dyDescent="0.55000000000000004"/>
    <row r="57735" x14ac:dyDescent="0.55000000000000004"/>
    <row r="57736" x14ac:dyDescent="0.55000000000000004"/>
    <row r="57737" x14ac:dyDescent="0.55000000000000004"/>
    <row r="57738" x14ac:dyDescent="0.55000000000000004"/>
    <row r="57739" x14ac:dyDescent="0.55000000000000004"/>
    <row r="57740" x14ac:dyDescent="0.55000000000000004"/>
    <row r="57741" x14ac:dyDescent="0.55000000000000004"/>
    <row r="57742" x14ac:dyDescent="0.55000000000000004"/>
    <row r="57743" x14ac:dyDescent="0.55000000000000004"/>
    <row r="57744" x14ac:dyDescent="0.55000000000000004"/>
    <row r="57745" x14ac:dyDescent="0.55000000000000004"/>
    <row r="57746" x14ac:dyDescent="0.55000000000000004"/>
    <row r="57747" x14ac:dyDescent="0.55000000000000004"/>
    <row r="57748" x14ac:dyDescent="0.55000000000000004"/>
    <row r="57749" x14ac:dyDescent="0.55000000000000004"/>
    <row r="57750" x14ac:dyDescent="0.55000000000000004"/>
    <row r="57751" x14ac:dyDescent="0.55000000000000004"/>
    <row r="57752" x14ac:dyDescent="0.55000000000000004"/>
    <row r="57753" x14ac:dyDescent="0.55000000000000004"/>
    <row r="57754" x14ac:dyDescent="0.55000000000000004"/>
    <row r="57755" x14ac:dyDescent="0.55000000000000004"/>
    <row r="57756" x14ac:dyDescent="0.55000000000000004"/>
    <row r="57757" x14ac:dyDescent="0.55000000000000004"/>
    <row r="57758" x14ac:dyDescent="0.55000000000000004"/>
    <row r="57759" x14ac:dyDescent="0.55000000000000004"/>
    <row r="57760" x14ac:dyDescent="0.55000000000000004"/>
    <row r="57761" x14ac:dyDescent="0.55000000000000004"/>
    <row r="57762" x14ac:dyDescent="0.55000000000000004"/>
    <row r="57763" x14ac:dyDescent="0.55000000000000004"/>
    <row r="57764" x14ac:dyDescent="0.55000000000000004"/>
    <row r="57765" x14ac:dyDescent="0.55000000000000004"/>
    <row r="57766" x14ac:dyDescent="0.55000000000000004"/>
    <row r="57767" x14ac:dyDescent="0.55000000000000004"/>
    <row r="57768" x14ac:dyDescent="0.55000000000000004"/>
    <row r="57769" x14ac:dyDescent="0.55000000000000004"/>
    <row r="57770" x14ac:dyDescent="0.55000000000000004"/>
    <row r="57771" x14ac:dyDescent="0.55000000000000004"/>
    <row r="57772" x14ac:dyDescent="0.55000000000000004"/>
    <row r="57773" x14ac:dyDescent="0.55000000000000004"/>
    <row r="57774" x14ac:dyDescent="0.55000000000000004"/>
    <row r="57775" x14ac:dyDescent="0.55000000000000004"/>
    <row r="57776" x14ac:dyDescent="0.55000000000000004"/>
    <row r="57777" x14ac:dyDescent="0.55000000000000004"/>
    <row r="57778" x14ac:dyDescent="0.55000000000000004"/>
    <row r="57779" x14ac:dyDescent="0.55000000000000004"/>
    <row r="57780" x14ac:dyDescent="0.55000000000000004"/>
    <row r="57781" x14ac:dyDescent="0.55000000000000004"/>
    <row r="57782" x14ac:dyDescent="0.55000000000000004"/>
    <row r="57783" x14ac:dyDescent="0.55000000000000004"/>
    <row r="57784" x14ac:dyDescent="0.55000000000000004"/>
    <row r="57785" x14ac:dyDescent="0.55000000000000004"/>
    <row r="57786" x14ac:dyDescent="0.55000000000000004"/>
    <row r="57787" x14ac:dyDescent="0.55000000000000004"/>
    <row r="57788" x14ac:dyDescent="0.55000000000000004"/>
    <row r="57789" x14ac:dyDescent="0.55000000000000004"/>
    <row r="57790" x14ac:dyDescent="0.55000000000000004"/>
    <row r="57791" x14ac:dyDescent="0.55000000000000004"/>
    <row r="57792" x14ac:dyDescent="0.55000000000000004"/>
    <row r="57793" x14ac:dyDescent="0.55000000000000004"/>
    <row r="57794" x14ac:dyDescent="0.55000000000000004"/>
    <row r="57795" x14ac:dyDescent="0.55000000000000004"/>
    <row r="57796" x14ac:dyDescent="0.55000000000000004"/>
    <row r="57797" x14ac:dyDescent="0.55000000000000004"/>
    <row r="57798" x14ac:dyDescent="0.55000000000000004"/>
    <row r="57799" x14ac:dyDescent="0.55000000000000004"/>
    <row r="57800" x14ac:dyDescent="0.55000000000000004"/>
    <row r="57801" x14ac:dyDescent="0.55000000000000004"/>
    <row r="57802" x14ac:dyDescent="0.55000000000000004"/>
    <row r="57803" x14ac:dyDescent="0.55000000000000004"/>
    <row r="57804" x14ac:dyDescent="0.55000000000000004"/>
    <row r="57805" x14ac:dyDescent="0.55000000000000004"/>
    <row r="57806" x14ac:dyDescent="0.55000000000000004"/>
    <row r="57807" x14ac:dyDescent="0.55000000000000004"/>
    <row r="57808" x14ac:dyDescent="0.55000000000000004"/>
    <row r="57809" x14ac:dyDescent="0.55000000000000004"/>
    <row r="57810" x14ac:dyDescent="0.55000000000000004"/>
    <row r="57811" x14ac:dyDescent="0.55000000000000004"/>
    <row r="57812" x14ac:dyDescent="0.55000000000000004"/>
    <row r="57813" x14ac:dyDescent="0.55000000000000004"/>
    <row r="57814" x14ac:dyDescent="0.55000000000000004"/>
    <row r="57815" x14ac:dyDescent="0.55000000000000004"/>
    <row r="57816" x14ac:dyDescent="0.55000000000000004"/>
    <row r="57817" x14ac:dyDescent="0.55000000000000004"/>
    <row r="57818" x14ac:dyDescent="0.55000000000000004"/>
    <row r="57819" x14ac:dyDescent="0.55000000000000004"/>
    <row r="57820" x14ac:dyDescent="0.55000000000000004"/>
    <row r="57821" x14ac:dyDescent="0.55000000000000004"/>
    <row r="57822" x14ac:dyDescent="0.55000000000000004"/>
    <row r="57823" x14ac:dyDescent="0.55000000000000004"/>
    <row r="57824" x14ac:dyDescent="0.55000000000000004"/>
    <row r="57825" x14ac:dyDescent="0.55000000000000004"/>
    <row r="57826" x14ac:dyDescent="0.55000000000000004"/>
    <row r="57827" x14ac:dyDescent="0.55000000000000004"/>
    <row r="57828" x14ac:dyDescent="0.55000000000000004"/>
    <row r="57829" x14ac:dyDescent="0.55000000000000004"/>
    <row r="57830" x14ac:dyDescent="0.55000000000000004"/>
    <row r="57831" x14ac:dyDescent="0.55000000000000004"/>
    <row r="57832" x14ac:dyDescent="0.55000000000000004"/>
    <row r="57833" x14ac:dyDescent="0.55000000000000004"/>
    <row r="57834" x14ac:dyDescent="0.55000000000000004"/>
    <row r="57835" x14ac:dyDescent="0.55000000000000004"/>
    <row r="57836" x14ac:dyDescent="0.55000000000000004"/>
    <row r="57837" x14ac:dyDescent="0.55000000000000004"/>
    <row r="57838" x14ac:dyDescent="0.55000000000000004"/>
    <row r="57839" x14ac:dyDescent="0.55000000000000004"/>
    <row r="57840" x14ac:dyDescent="0.55000000000000004"/>
    <row r="57841" x14ac:dyDescent="0.55000000000000004"/>
    <row r="57842" x14ac:dyDescent="0.55000000000000004"/>
    <row r="57843" x14ac:dyDescent="0.55000000000000004"/>
    <row r="57844" x14ac:dyDescent="0.55000000000000004"/>
    <row r="57845" x14ac:dyDescent="0.55000000000000004"/>
    <row r="57846" x14ac:dyDescent="0.55000000000000004"/>
    <row r="57847" x14ac:dyDescent="0.55000000000000004"/>
    <row r="57848" x14ac:dyDescent="0.55000000000000004"/>
    <row r="57849" x14ac:dyDescent="0.55000000000000004"/>
    <row r="57850" x14ac:dyDescent="0.55000000000000004"/>
    <row r="57851" x14ac:dyDescent="0.55000000000000004"/>
    <row r="57852" x14ac:dyDescent="0.55000000000000004"/>
    <row r="57853" x14ac:dyDescent="0.55000000000000004"/>
    <row r="57854" x14ac:dyDescent="0.55000000000000004"/>
    <row r="57855" x14ac:dyDescent="0.55000000000000004"/>
    <row r="57856" x14ac:dyDescent="0.55000000000000004"/>
    <row r="57857" x14ac:dyDescent="0.55000000000000004"/>
    <row r="57858" x14ac:dyDescent="0.55000000000000004"/>
    <row r="57859" x14ac:dyDescent="0.55000000000000004"/>
    <row r="57860" x14ac:dyDescent="0.55000000000000004"/>
    <row r="57861" x14ac:dyDescent="0.55000000000000004"/>
    <row r="57862" x14ac:dyDescent="0.55000000000000004"/>
    <row r="57863" x14ac:dyDescent="0.55000000000000004"/>
    <row r="57864" x14ac:dyDescent="0.55000000000000004"/>
    <row r="57865" x14ac:dyDescent="0.55000000000000004"/>
    <row r="57866" x14ac:dyDescent="0.55000000000000004"/>
    <row r="57867" x14ac:dyDescent="0.55000000000000004"/>
    <row r="57868" x14ac:dyDescent="0.55000000000000004"/>
    <row r="57869" x14ac:dyDescent="0.55000000000000004"/>
    <row r="57870" x14ac:dyDescent="0.55000000000000004"/>
    <row r="57871" x14ac:dyDescent="0.55000000000000004"/>
    <row r="57872" x14ac:dyDescent="0.55000000000000004"/>
    <row r="57873" x14ac:dyDescent="0.55000000000000004"/>
    <row r="57874" x14ac:dyDescent="0.55000000000000004"/>
    <row r="57875" x14ac:dyDescent="0.55000000000000004"/>
    <row r="57876" x14ac:dyDescent="0.55000000000000004"/>
    <row r="57877" x14ac:dyDescent="0.55000000000000004"/>
    <row r="57878" x14ac:dyDescent="0.55000000000000004"/>
    <row r="57879" x14ac:dyDescent="0.55000000000000004"/>
    <row r="57880" x14ac:dyDescent="0.55000000000000004"/>
    <row r="57881" x14ac:dyDescent="0.55000000000000004"/>
    <row r="57882" x14ac:dyDescent="0.55000000000000004"/>
    <row r="57883" x14ac:dyDescent="0.55000000000000004"/>
    <row r="57884" x14ac:dyDescent="0.55000000000000004"/>
    <row r="57885" x14ac:dyDescent="0.55000000000000004"/>
    <row r="57886" x14ac:dyDescent="0.55000000000000004"/>
    <row r="57887" x14ac:dyDescent="0.55000000000000004"/>
    <row r="57888" x14ac:dyDescent="0.55000000000000004"/>
    <row r="57889" x14ac:dyDescent="0.55000000000000004"/>
    <row r="57890" x14ac:dyDescent="0.55000000000000004"/>
    <row r="57891" x14ac:dyDescent="0.55000000000000004"/>
    <row r="57892" x14ac:dyDescent="0.55000000000000004"/>
    <row r="57893" x14ac:dyDescent="0.55000000000000004"/>
    <row r="57894" x14ac:dyDescent="0.55000000000000004"/>
    <row r="57895" x14ac:dyDescent="0.55000000000000004"/>
    <row r="57896" x14ac:dyDescent="0.55000000000000004"/>
    <row r="57897" x14ac:dyDescent="0.55000000000000004"/>
    <row r="57898" x14ac:dyDescent="0.55000000000000004"/>
    <row r="57899" x14ac:dyDescent="0.55000000000000004"/>
    <row r="57900" x14ac:dyDescent="0.55000000000000004"/>
    <row r="57901" x14ac:dyDescent="0.55000000000000004"/>
    <row r="57902" x14ac:dyDescent="0.55000000000000004"/>
    <row r="57903" x14ac:dyDescent="0.55000000000000004"/>
    <row r="57904" x14ac:dyDescent="0.55000000000000004"/>
    <row r="57905" x14ac:dyDescent="0.55000000000000004"/>
    <row r="57906" x14ac:dyDescent="0.55000000000000004"/>
    <row r="57907" x14ac:dyDescent="0.55000000000000004"/>
    <row r="57908" x14ac:dyDescent="0.55000000000000004"/>
    <row r="57909" x14ac:dyDescent="0.55000000000000004"/>
    <row r="57910" x14ac:dyDescent="0.55000000000000004"/>
    <row r="57911" x14ac:dyDescent="0.55000000000000004"/>
    <row r="57912" x14ac:dyDescent="0.55000000000000004"/>
    <row r="57913" x14ac:dyDescent="0.55000000000000004"/>
    <row r="57914" x14ac:dyDescent="0.55000000000000004"/>
    <row r="57915" x14ac:dyDescent="0.55000000000000004"/>
    <row r="57916" x14ac:dyDescent="0.55000000000000004"/>
    <row r="57917" x14ac:dyDescent="0.55000000000000004"/>
    <row r="57918" x14ac:dyDescent="0.55000000000000004"/>
    <row r="57919" x14ac:dyDescent="0.55000000000000004"/>
    <row r="57920" x14ac:dyDescent="0.55000000000000004"/>
    <row r="57921" x14ac:dyDescent="0.55000000000000004"/>
    <row r="57922" x14ac:dyDescent="0.55000000000000004"/>
    <row r="57923" x14ac:dyDescent="0.55000000000000004"/>
    <row r="57924" x14ac:dyDescent="0.55000000000000004"/>
    <row r="57925" x14ac:dyDescent="0.55000000000000004"/>
    <row r="57926" x14ac:dyDescent="0.55000000000000004"/>
    <row r="57927" x14ac:dyDescent="0.55000000000000004"/>
    <row r="57928" x14ac:dyDescent="0.55000000000000004"/>
    <row r="57929" x14ac:dyDescent="0.55000000000000004"/>
    <row r="57930" x14ac:dyDescent="0.55000000000000004"/>
    <row r="57931" x14ac:dyDescent="0.55000000000000004"/>
    <row r="57932" x14ac:dyDescent="0.55000000000000004"/>
    <row r="57933" x14ac:dyDescent="0.55000000000000004"/>
    <row r="57934" x14ac:dyDescent="0.55000000000000004"/>
    <row r="57935" x14ac:dyDescent="0.55000000000000004"/>
    <row r="57936" x14ac:dyDescent="0.55000000000000004"/>
    <row r="57937" x14ac:dyDescent="0.55000000000000004"/>
    <row r="57938" x14ac:dyDescent="0.55000000000000004"/>
    <row r="57939" x14ac:dyDescent="0.55000000000000004"/>
    <row r="57940" x14ac:dyDescent="0.55000000000000004"/>
    <row r="57941" x14ac:dyDescent="0.55000000000000004"/>
    <row r="57942" x14ac:dyDescent="0.55000000000000004"/>
    <row r="57943" x14ac:dyDescent="0.55000000000000004"/>
    <row r="57944" x14ac:dyDescent="0.55000000000000004"/>
    <row r="57945" x14ac:dyDescent="0.55000000000000004"/>
    <row r="57946" x14ac:dyDescent="0.55000000000000004"/>
    <row r="57947" x14ac:dyDescent="0.55000000000000004"/>
    <row r="57948" x14ac:dyDescent="0.55000000000000004"/>
    <row r="57949" x14ac:dyDescent="0.55000000000000004"/>
    <row r="57950" x14ac:dyDescent="0.55000000000000004"/>
    <row r="57951" x14ac:dyDescent="0.55000000000000004"/>
    <row r="57952" x14ac:dyDescent="0.55000000000000004"/>
    <row r="57953" x14ac:dyDescent="0.55000000000000004"/>
    <row r="57954" x14ac:dyDescent="0.55000000000000004"/>
    <row r="57955" x14ac:dyDescent="0.55000000000000004"/>
    <row r="57956" x14ac:dyDescent="0.55000000000000004"/>
    <row r="57957" x14ac:dyDescent="0.55000000000000004"/>
    <row r="57958" x14ac:dyDescent="0.55000000000000004"/>
    <row r="57959" x14ac:dyDescent="0.55000000000000004"/>
    <row r="57960" x14ac:dyDescent="0.55000000000000004"/>
    <row r="57961" x14ac:dyDescent="0.55000000000000004"/>
    <row r="57962" x14ac:dyDescent="0.55000000000000004"/>
    <row r="57963" x14ac:dyDescent="0.55000000000000004"/>
    <row r="57964" x14ac:dyDescent="0.55000000000000004"/>
    <row r="57965" x14ac:dyDescent="0.55000000000000004"/>
    <row r="57966" x14ac:dyDescent="0.55000000000000004"/>
    <row r="57967" x14ac:dyDescent="0.55000000000000004"/>
    <row r="57968" x14ac:dyDescent="0.55000000000000004"/>
    <row r="57969" x14ac:dyDescent="0.55000000000000004"/>
    <row r="57970" x14ac:dyDescent="0.55000000000000004"/>
    <row r="57971" x14ac:dyDescent="0.55000000000000004"/>
    <row r="57972" x14ac:dyDescent="0.55000000000000004"/>
    <row r="57973" x14ac:dyDescent="0.55000000000000004"/>
    <row r="57974" x14ac:dyDescent="0.55000000000000004"/>
    <row r="57975" x14ac:dyDescent="0.55000000000000004"/>
    <row r="57976" x14ac:dyDescent="0.55000000000000004"/>
    <row r="57977" x14ac:dyDescent="0.55000000000000004"/>
    <row r="57978" x14ac:dyDescent="0.55000000000000004"/>
    <row r="57979" x14ac:dyDescent="0.55000000000000004"/>
    <row r="57980" x14ac:dyDescent="0.55000000000000004"/>
    <row r="57981" x14ac:dyDescent="0.55000000000000004"/>
    <row r="57982" x14ac:dyDescent="0.55000000000000004"/>
    <row r="57983" x14ac:dyDescent="0.55000000000000004"/>
    <row r="57984" x14ac:dyDescent="0.55000000000000004"/>
    <row r="57985" x14ac:dyDescent="0.55000000000000004"/>
    <row r="57986" x14ac:dyDescent="0.55000000000000004"/>
    <row r="57987" x14ac:dyDescent="0.55000000000000004"/>
    <row r="57988" x14ac:dyDescent="0.55000000000000004"/>
    <row r="57989" x14ac:dyDescent="0.55000000000000004"/>
    <row r="57990" x14ac:dyDescent="0.55000000000000004"/>
    <row r="57991" x14ac:dyDescent="0.55000000000000004"/>
    <row r="57992" x14ac:dyDescent="0.55000000000000004"/>
    <row r="57993" x14ac:dyDescent="0.55000000000000004"/>
    <row r="57994" x14ac:dyDescent="0.55000000000000004"/>
    <row r="57995" x14ac:dyDescent="0.55000000000000004"/>
    <row r="57996" x14ac:dyDescent="0.55000000000000004"/>
    <row r="57997" x14ac:dyDescent="0.55000000000000004"/>
    <row r="57998" x14ac:dyDescent="0.55000000000000004"/>
    <row r="57999" x14ac:dyDescent="0.55000000000000004"/>
    <row r="58000" x14ac:dyDescent="0.55000000000000004"/>
    <row r="58001" x14ac:dyDescent="0.55000000000000004"/>
    <row r="58002" x14ac:dyDescent="0.55000000000000004"/>
    <row r="58003" x14ac:dyDescent="0.55000000000000004"/>
    <row r="58004" x14ac:dyDescent="0.55000000000000004"/>
    <row r="58005" x14ac:dyDescent="0.55000000000000004"/>
    <row r="58006" x14ac:dyDescent="0.55000000000000004"/>
    <row r="58007" x14ac:dyDescent="0.55000000000000004"/>
    <row r="58008" x14ac:dyDescent="0.55000000000000004"/>
    <row r="58009" x14ac:dyDescent="0.55000000000000004"/>
    <row r="58010" x14ac:dyDescent="0.55000000000000004"/>
    <row r="58011" x14ac:dyDescent="0.55000000000000004"/>
    <row r="58012" x14ac:dyDescent="0.55000000000000004"/>
    <row r="58013" x14ac:dyDescent="0.55000000000000004"/>
    <row r="58014" x14ac:dyDescent="0.55000000000000004"/>
    <row r="58015" x14ac:dyDescent="0.55000000000000004"/>
    <row r="58016" x14ac:dyDescent="0.55000000000000004"/>
    <row r="58017" x14ac:dyDescent="0.55000000000000004"/>
    <row r="58018" x14ac:dyDescent="0.55000000000000004"/>
    <row r="58019" x14ac:dyDescent="0.55000000000000004"/>
    <row r="58020" x14ac:dyDescent="0.55000000000000004"/>
    <row r="58021" x14ac:dyDescent="0.55000000000000004"/>
    <row r="58022" x14ac:dyDescent="0.55000000000000004"/>
    <row r="58023" x14ac:dyDescent="0.55000000000000004"/>
    <row r="58024" x14ac:dyDescent="0.55000000000000004"/>
    <row r="58025" x14ac:dyDescent="0.55000000000000004"/>
    <row r="58026" x14ac:dyDescent="0.55000000000000004"/>
    <row r="58027" x14ac:dyDescent="0.55000000000000004"/>
    <row r="58028" x14ac:dyDescent="0.55000000000000004"/>
    <row r="58029" x14ac:dyDescent="0.55000000000000004"/>
    <row r="58030" x14ac:dyDescent="0.55000000000000004"/>
    <row r="58031" x14ac:dyDescent="0.55000000000000004"/>
    <row r="58032" x14ac:dyDescent="0.55000000000000004"/>
    <row r="58033" x14ac:dyDescent="0.55000000000000004"/>
    <row r="58034" x14ac:dyDescent="0.55000000000000004"/>
    <row r="58035" x14ac:dyDescent="0.55000000000000004"/>
    <row r="58036" x14ac:dyDescent="0.55000000000000004"/>
    <row r="58037" x14ac:dyDescent="0.55000000000000004"/>
    <row r="58038" x14ac:dyDescent="0.55000000000000004"/>
    <row r="58039" x14ac:dyDescent="0.55000000000000004"/>
    <row r="58040" x14ac:dyDescent="0.55000000000000004"/>
    <row r="58041" x14ac:dyDescent="0.55000000000000004"/>
    <row r="58042" x14ac:dyDescent="0.55000000000000004"/>
    <row r="58043" x14ac:dyDescent="0.55000000000000004"/>
    <row r="58044" x14ac:dyDescent="0.55000000000000004"/>
    <row r="58045" x14ac:dyDescent="0.55000000000000004"/>
    <row r="58046" x14ac:dyDescent="0.55000000000000004"/>
    <row r="58047" x14ac:dyDescent="0.55000000000000004"/>
    <row r="58048" x14ac:dyDescent="0.55000000000000004"/>
    <row r="58049" x14ac:dyDescent="0.55000000000000004"/>
    <row r="58050" x14ac:dyDescent="0.55000000000000004"/>
    <row r="58051" x14ac:dyDescent="0.55000000000000004"/>
    <row r="58052" x14ac:dyDescent="0.55000000000000004"/>
    <row r="58053" x14ac:dyDescent="0.55000000000000004"/>
    <row r="58054" x14ac:dyDescent="0.55000000000000004"/>
    <row r="58055" x14ac:dyDescent="0.55000000000000004"/>
    <row r="58056" x14ac:dyDescent="0.55000000000000004"/>
    <row r="58057" x14ac:dyDescent="0.55000000000000004"/>
    <row r="58058" x14ac:dyDescent="0.55000000000000004"/>
    <row r="58059" x14ac:dyDescent="0.55000000000000004"/>
    <row r="58060" x14ac:dyDescent="0.55000000000000004"/>
    <row r="58061" x14ac:dyDescent="0.55000000000000004"/>
    <row r="58062" x14ac:dyDescent="0.55000000000000004"/>
    <row r="58063" x14ac:dyDescent="0.55000000000000004"/>
    <row r="58064" x14ac:dyDescent="0.55000000000000004"/>
    <row r="58065" x14ac:dyDescent="0.55000000000000004"/>
    <row r="58066" x14ac:dyDescent="0.55000000000000004"/>
    <row r="58067" x14ac:dyDescent="0.55000000000000004"/>
    <row r="58068" x14ac:dyDescent="0.55000000000000004"/>
    <row r="58069" x14ac:dyDescent="0.55000000000000004"/>
    <row r="58070" x14ac:dyDescent="0.55000000000000004"/>
    <row r="58071" x14ac:dyDescent="0.55000000000000004"/>
    <row r="58072" x14ac:dyDescent="0.55000000000000004"/>
    <row r="58073" x14ac:dyDescent="0.55000000000000004"/>
    <row r="58074" x14ac:dyDescent="0.55000000000000004"/>
    <row r="58075" x14ac:dyDescent="0.55000000000000004"/>
    <row r="58076" x14ac:dyDescent="0.55000000000000004"/>
    <row r="58077" x14ac:dyDescent="0.55000000000000004"/>
    <row r="58078" x14ac:dyDescent="0.55000000000000004"/>
    <row r="58079" x14ac:dyDescent="0.55000000000000004"/>
    <row r="58080" x14ac:dyDescent="0.55000000000000004"/>
    <row r="58081" x14ac:dyDescent="0.55000000000000004"/>
    <row r="58082" x14ac:dyDescent="0.55000000000000004"/>
    <row r="58083" x14ac:dyDescent="0.55000000000000004"/>
    <row r="58084" x14ac:dyDescent="0.55000000000000004"/>
    <row r="58085" x14ac:dyDescent="0.55000000000000004"/>
    <row r="58086" x14ac:dyDescent="0.55000000000000004"/>
    <row r="58087" x14ac:dyDescent="0.55000000000000004"/>
    <row r="58088" x14ac:dyDescent="0.55000000000000004"/>
    <row r="58089" x14ac:dyDescent="0.55000000000000004"/>
    <row r="58090" x14ac:dyDescent="0.55000000000000004"/>
    <row r="58091" x14ac:dyDescent="0.55000000000000004"/>
    <row r="58092" x14ac:dyDescent="0.55000000000000004"/>
    <row r="58093" x14ac:dyDescent="0.55000000000000004"/>
    <row r="58094" x14ac:dyDescent="0.55000000000000004"/>
    <row r="58095" x14ac:dyDescent="0.55000000000000004"/>
    <row r="58096" x14ac:dyDescent="0.55000000000000004"/>
    <row r="58097" x14ac:dyDescent="0.55000000000000004"/>
    <row r="58098" x14ac:dyDescent="0.55000000000000004"/>
    <row r="58099" x14ac:dyDescent="0.55000000000000004"/>
    <row r="58100" x14ac:dyDescent="0.55000000000000004"/>
    <row r="58101" x14ac:dyDescent="0.55000000000000004"/>
    <row r="58102" x14ac:dyDescent="0.55000000000000004"/>
    <row r="58103" x14ac:dyDescent="0.55000000000000004"/>
    <row r="58104" x14ac:dyDescent="0.55000000000000004"/>
    <row r="58105" x14ac:dyDescent="0.55000000000000004"/>
    <row r="58106" x14ac:dyDescent="0.55000000000000004"/>
    <row r="58107" x14ac:dyDescent="0.55000000000000004"/>
    <row r="58108" x14ac:dyDescent="0.55000000000000004"/>
    <row r="58109" x14ac:dyDescent="0.55000000000000004"/>
    <row r="58110" x14ac:dyDescent="0.55000000000000004"/>
    <row r="58111" x14ac:dyDescent="0.55000000000000004"/>
    <row r="58112" x14ac:dyDescent="0.55000000000000004"/>
    <row r="58113" x14ac:dyDescent="0.55000000000000004"/>
    <row r="58114" x14ac:dyDescent="0.55000000000000004"/>
    <row r="58115" x14ac:dyDescent="0.55000000000000004"/>
    <row r="58116" x14ac:dyDescent="0.55000000000000004"/>
    <row r="58117" x14ac:dyDescent="0.55000000000000004"/>
    <row r="58118" x14ac:dyDescent="0.55000000000000004"/>
    <row r="58119" x14ac:dyDescent="0.55000000000000004"/>
    <row r="58120" x14ac:dyDescent="0.55000000000000004"/>
    <row r="58121" x14ac:dyDescent="0.55000000000000004"/>
    <row r="58122" x14ac:dyDescent="0.55000000000000004"/>
    <row r="58123" x14ac:dyDescent="0.55000000000000004"/>
    <row r="58124" x14ac:dyDescent="0.55000000000000004"/>
    <row r="58125" x14ac:dyDescent="0.55000000000000004"/>
    <row r="58126" x14ac:dyDescent="0.55000000000000004"/>
    <row r="58127" x14ac:dyDescent="0.55000000000000004"/>
    <row r="58128" x14ac:dyDescent="0.55000000000000004"/>
    <row r="58129" x14ac:dyDescent="0.55000000000000004"/>
    <row r="58130" x14ac:dyDescent="0.55000000000000004"/>
    <row r="58131" x14ac:dyDescent="0.55000000000000004"/>
    <row r="58132" x14ac:dyDescent="0.55000000000000004"/>
    <row r="58133" x14ac:dyDescent="0.55000000000000004"/>
    <row r="58134" x14ac:dyDescent="0.55000000000000004"/>
    <row r="58135" x14ac:dyDescent="0.55000000000000004"/>
    <row r="58136" x14ac:dyDescent="0.55000000000000004"/>
    <row r="58137" x14ac:dyDescent="0.55000000000000004"/>
    <row r="58138" x14ac:dyDescent="0.55000000000000004"/>
    <row r="58139" x14ac:dyDescent="0.55000000000000004"/>
    <row r="58140" x14ac:dyDescent="0.55000000000000004"/>
    <row r="58141" x14ac:dyDescent="0.55000000000000004"/>
    <row r="58142" x14ac:dyDescent="0.55000000000000004"/>
    <row r="58143" x14ac:dyDescent="0.55000000000000004"/>
    <row r="58144" x14ac:dyDescent="0.55000000000000004"/>
    <row r="58145" x14ac:dyDescent="0.55000000000000004"/>
    <row r="58146" x14ac:dyDescent="0.55000000000000004"/>
    <row r="58147" x14ac:dyDescent="0.55000000000000004"/>
    <row r="58148" x14ac:dyDescent="0.55000000000000004"/>
    <row r="58149" x14ac:dyDescent="0.55000000000000004"/>
    <row r="58150" x14ac:dyDescent="0.55000000000000004"/>
    <row r="58151" x14ac:dyDescent="0.55000000000000004"/>
    <row r="58152" x14ac:dyDescent="0.55000000000000004"/>
    <row r="58153" x14ac:dyDescent="0.55000000000000004"/>
    <row r="58154" x14ac:dyDescent="0.55000000000000004"/>
    <row r="58155" x14ac:dyDescent="0.55000000000000004"/>
    <row r="58156" x14ac:dyDescent="0.55000000000000004"/>
    <row r="58157" x14ac:dyDescent="0.55000000000000004"/>
    <row r="58158" x14ac:dyDescent="0.55000000000000004"/>
    <row r="58159" x14ac:dyDescent="0.55000000000000004"/>
    <row r="58160" x14ac:dyDescent="0.55000000000000004"/>
    <row r="58161" x14ac:dyDescent="0.55000000000000004"/>
    <row r="58162" x14ac:dyDescent="0.55000000000000004"/>
    <row r="58163" x14ac:dyDescent="0.55000000000000004"/>
    <row r="58164" x14ac:dyDescent="0.55000000000000004"/>
    <row r="58165" x14ac:dyDescent="0.55000000000000004"/>
    <row r="58166" x14ac:dyDescent="0.55000000000000004"/>
    <row r="58167" x14ac:dyDescent="0.55000000000000004"/>
    <row r="58168" x14ac:dyDescent="0.55000000000000004"/>
    <row r="58169" x14ac:dyDescent="0.55000000000000004"/>
    <row r="58170" x14ac:dyDescent="0.55000000000000004"/>
    <row r="58171" x14ac:dyDescent="0.55000000000000004"/>
    <row r="58172" x14ac:dyDescent="0.55000000000000004"/>
    <row r="58173" x14ac:dyDescent="0.55000000000000004"/>
    <row r="58174" x14ac:dyDescent="0.55000000000000004"/>
    <row r="58175" x14ac:dyDescent="0.55000000000000004"/>
    <row r="58176" x14ac:dyDescent="0.55000000000000004"/>
    <row r="58177" x14ac:dyDescent="0.55000000000000004"/>
    <row r="58178" x14ac:dyDescent="0.55000000000000004"/>
    <row r="58179" x14ac:dyDescent="0.55000000000000004"/>
    <row r="58180" x14ac:dyDescent="0.55000000000000004"/>
    <row r="58181" x14ac:dyDescent="0.55000000000000004"/>
    <row r="58182" x14ac:dyDescent="0.55000000000000004"/>
    <row r="58183" x14ac:dyDescent="0.55000000000000004"/>
    <row r="58184" x14ac:dyDescent="0.55000000000000004"/>
    <row r="58185" x14ac:dyDescent="0.55000000000000004"/>
    <row r="58186" x14ac:dyDescent="0.55000000000000004"/>
    <row r="58187" x14ac:dyDescent="0.55000000000000004"/>
    <row r="58188" x14ac:dyDescent="0.55000000000000004"/>
    <row r="58189" x14ac:dyDescent="0.55000000000000004"/>
    <row r="58190" x14ac:dyDescent="0.55000000000000004"/>
    <row r="58191" x14ac:dyDescent="0.55000000000000004"/>
    <row r="58192" x14ac:dyDescent="0.55000000000000004"/>
    <row r="58193" x14ac:dyDescent="0.55000000000000004"/>
    <row r="58194" x14ac:dyDescent="0.55000000000000004"/>
    <row r="58195" x14ac:dyDescent="0.55000000000000004"/>
    <row r="58196" x14ac:dyDescent="0.55000000000000004"/>
    <row r="58197" x14ac:dyDescent="0.55000000000000004"/>
    <row r="58198" x14ac:dyDescent="0.55000000000000004"/>
    <row r="58199" x14ac:dyDescent="0.55000000000000004"/>
    <row r="58200" x14ac:dyDescent="0.55000000000000004"/>
    <row r="58201" x14ac:dyDescent="0.55000000000000004"/>
    <row r="58202" x14ac:dyDescent="0.55000000000000004"/>
    <row r="58203" x14ac:dyDescent="0.55000000000000004"/>
    <row r="58204" x14ac:dyDescent="0.55000000000000004"/>
    <row r="58205" x14ac:dyDescent="0.55000000000000004"/>
    <row r="58206" x14ac:dyDescent="0.55000000000000004"/>
    <row r="58207" x14ac:dyDescent="0.55000000000000004"/>
    <row r="58208" x14ac:dyDescent="0.55000000000000004"/>
    <row r="58209" x14ac:dyDescent="0.55000000000000004"/>
    <row r="58210" x14ac:dyDescent="0.55000000000000004"/>
    <row r="58211" x14ac:dyDescent="0.55000000000000004"/>
    <row r="58212" x14ac:dyDescent="0.55000000000000004"/>
    <row r="58213" x14ac:dyDescent="0.55000000000000004"/>
    <row r="58214" x14ac:dyDescent="0.55000000000000004"/>
    <row r="58215" x14ac:dyDescent="0.55000000000000004"/>
    <row r="58216" x14ac:dyDescent="0.55000000000000004"/>
    <row r="58217" x14ac:dyDescent="0.55000000000000004"/>
    <row r="58218" x14ac:dyDescent="0.55000000000000004"/>
    <row r="58219" x14ac:dyDescent="0.55000000000000004"/>
    <row r="58220" x14ac:dyDescent="0.55000000000000004"/>
    <row r="58221" x14ac:dyDescent="0.55000000000000004"/>
    <row r="58222" x14ac:dyDescent="0.55000000000000004"/>
    <row r="58223" x14ac:dyDescent="0.55000000000000004"/>
    <row r="58224" x14ac:dyDescent="0.55000000000000004"/>
    <row r="58225" x14ac:dyDescent="0.55000000000000004"/>
    <row r="58226" x14ac:dyDescent="0.55000000000000004"/>
    <row r="58227" x14ac:dyDescent="0.55000000000000004"/>
    <row r="58228" x14ac:dyDescent="0.55000000000000004"/>
    <row r="58229" x14ac:dyDescent="0.55000000000000004"/>
    <row r="58230" x14ac:dyDescent="0.55000000000000004"/>
    <row r="58231" x14ac:dyDescent="0.55000000000000004"/>
    <row r="58232" x14ac:dyDescent="0.55000000000000004"/>
    <row r="58233" x14ac:dyDescent="0.55000000000000004"/>
    <row r="58234" x14ac:dyDescent="0.55000000000000004"/>
    <row r="58235" x14ac:dyDescent="0.55000000000000004"/>
    <row r="58236" x14ac:dyDescent="0.55000000000000004"/>
    <row r="58237" x14ac:dyDescent="0.55000000000000004"/>
    <row r="58238" x14ac:dyDescent="0.55000000000000004"/>
    <row r="58239" x14ac:dyDescent="0.55000000000000004"/>
    <row r="58240" x14ac:dyDescent="0.55000000000000004"/>
    <row r="58241" x14ac:dyDescent="0.55000000000000004"/>
    <row r="58242" x14ac:dyDescent="0.55000000000000004"/>
    <row r="58243" x14ac:dyDescent="0.55000000000000004"/>
    <row r="58244" x14ac:dyDescent="0.55000000000000004"/>
    <row r="58245" x14ac:dyDescent="0.55000000000000004"/>
    <row r="58246" x14ac:dyDescent="0.55000000000000004"/>
    <row r="58247" x14ac:dyDescent="0.55000000000000004"/>
    <row r="58248" x14ac:dyDescent="0.55000000000000004"/>
    <row r="58249" x14ac:dyDescent="0.55000000000000004"/>
    <row r="58250" x14ac:dyDescent="0.55000000000000004"/>
    <row r="58251" x14ac:dyDescent="0.55000000000000004"/>
    <row r="58252" x14ac:dyDescent="0.55000000000000004"/>
    <row r="58253" x14ac:dyDescent="0.55000000000000004"/>
    <row r="58254" x14ac:dyDescent="0.55000000000000004"/>
    <row r="58255" x14ac:dyDescent="0.55000000000000004"/>
    <row r="58256" x14ac:dyDescent="0.55000000000000004"/>
    <row r="58257" x14ac:dyDescent="0.55000000000000004"/>
    <row r="58258" x14ac:dyDescent="0.55000000000000004"/>
    <row r="58259" x14ac:dyDescent="0.55000000000000004"/>
    <row r="58260" x14ac:dyDescent="0.55000000000000004"/>
    <row r="58261" x14ac:dyDescent="0.55000000000000004"/>
    <row r="58262" x14ac:dyDescent="0.55000000000000004"/>
    <row r="58263" x14ac:dyDescent="0.55000000000000004"/>
    <row r="58264" x14ac:dyDescent="0.55000000000000004"/>
    <row r="58265" x14ac:dyDescent="0.55000000000000004"/>
    <row r="58266" x14ac:dyDescent="0.55000000000000004"/>
    <row r="58267" x14ac:dyDescent="0.55000000000000004"/>
    <row r="58268" x14ac:dyDescent="0.55000000000000004"/>
    <row r="58269" x14ac:dyDescent="0.55000000000000004"/>
    <row r="58270" x14ac:dyDescent="0.55000000000000004"/>
    <row r="58271" x14ac:dyDescent="0.55000000000000004"/>
    <row r="58272" x14ac:dyDescent="0.55000000000000004"/>
    <row r="58273" x14ac:dyDescent="0.55000000000000004"/>
    <row r="58274" x14ac:dyDescent="0.55000000000000004"/>
    <row r="58275" x14ac:dyDescent="0.55000000000000004"/>
    <row r="58276" x14ac:dyDescent="0.55000000000000004"/>
    <row r="58277" x14ac:dyDescent="0.55000000000000004"/>
    <row r="58278" x14ac:dyDescent="0.55000000000000004"/>
    <row r="58279" x14ac:dyDescent="0.55000000000000004"/>
    <row r="58280" x14ac:dyDescent="0.55000000000000004"/>
    <row r="58281" x14ac:dyDescent="0.55000000000000004"/>
    <row r="58282" x14ac:dyDescent="0.55000000000000004"/>
    <row r="58283" x14ac:dyDescent="0.55000000000000004"/>
    <row r="58284" x14ac:dyDescent="0.55000000000000004"/>
    <row r="58285" x14ac:dyDescent="0.55000000000000004"/>
    <row r="58286" x14ac:dyDescent="0.55000000000000004"/>
    <row r="58287" x14ac:dyDescent="0.55000000000000004"/>
    <row r="58288" x14ac:dyDescent="0.55000000000000004"/>
    <row r="58289" x14ac:dyDescent="0.55000000000000004"/>
    <row r="58290" x14ac:dyDescent="0.55000000000000004"/>
    <row r="58291" x14ac:dyDescent="0.55000000000000004"/>
    <row r="58292" x14ac:dyDescent="0.55000000000000004"/>
    <row r="58293" x14ac:dyDescent="0.55000000000000004"/>
    <row r="58294" x14ac:dyDescent="0.55000000000000004"/>
    <row r="58295" x14ac:dyDescent="0.55000000000000004"/>
    <row r="58296" x14ac:dyDescent="0.55000000000000004"/>
    <row r="58297" x14ac:dyDescent="0.55000000000000004"/>
    <row r="58298" x14ac:dyDescent="0.55000000000000004"/>
    <row r="58299" x14ac:dyDescent="0.55000000000000004"/>
    <row r="58300" x14ac:dyDescent="0.55000000000000004"/>
    <row r="58301" x14ac:dyDescent="0.55000000000000004"/>
    <row r="58302" x14ac:dyDescent="0.55000000000000004"/>
    <row r="58303" x14ac:dyDescent="0.55000000000000004"/>
    <row r="58304" x14ac:dyDescent="0.55000000000000004"/>
    <row r="58305" x14ac:dyDescent="0.55000000000000004"/>
    <row r="58306" x14ac:dyDescent="0.55000000000000004"/>
    <row r="58307" x14ac:dyDescent="0.55000000000000004"/>
    <row r="58308" x14ac:dyDescent="0.55000000000000004"/>
    <row r="58309" x14ac:dyDescent="0.55000000000000004"/>
    <row r="58310" x14ac:dyDescent="0.55000000000000004"/>
    <row r="58311" x14ac:dyDescent="0.55000000000000004"/>
    <row r="58312" x14ac:dyDescent="0.55000000000000004"/>
    <row r="58313" x14ac:dyDescent="0.55000000000000004"/>
    <row r="58314" x14ac:dyDescent="0.55000000000000004"/>
    <row r="58315" x14ac:dyDescent="0.55000000000000004"/>
    <row r="58316" x14ac:dyDescent="0.55000000000000004"/>
    <row r="58317" x14ac:dyDescent="0.55000000000000004"/>
    <row r="58318" x14ac:dyDescent="0.55000000000000004"/>
    <row r="58319" x14ac:dyDescent="0.55000000000000004"/>
    <row r="58320" x14ac:dyDescent="0.55000000000000004"/>
    <row r="58321" x14ac:dyDescent="0.55000000000000004"/>
    <row r="58322" x14ac:dyDescent="0.55000000000000004"/>
    <row r="58323" x14ac:dyDescent="0.55000000000000004"/>
    <row r="58324" x14ac:dyDescent="0.55000000000000004"/>
    <row r="58325" x14ac:dyDescent="0.55000000000000004"/>
    <row r="58326" x14ac:dyDescent="0.55000000000000004"/>
    <row r="58327" x14ac:dyDescent="0.55000000000000004"/>
    <row r="58328" x14ac:dyDescent="0.55000000000000004"/>
    <row r="58329" x14ac:dyDescent="0.55000000000000004"/>
    <row r="58330" x14ac:dyDescent="0.55000000000000004"/>
    <row r="58331" x14ac:dyDescent="0.55000000000000004"/>
    <row r="58332" x14ac:dyDescent="0.55000000000000004"/>
    <row r="58333" x14ac:dyDescent="0.55000000000000004"/>
    <row r="58334" x14ac:dyDescent="0.55000000000000004"/>
    <row r="58335" x14ac:dyDescent="0.55000000000000004"/>
    <row r="58336" x14ac:dyDescent="0.55000000000000004"/>
    <row r="58337" x14ac:dyDescent="0.55000000000000004"/>
    <row r="58338" x14ac:dyDescent="0.55000000000000004"/>
    <row r="58339" x14ac:dyDescent="0.55000000000000004"/>
    <row r="58340" x14ac:dyDescent="0.55000000000000004"/>
    <row r="58341" x14ac:dyDescent="0.55000000000000004"/>
    <row r="58342" x14ac:dyDescent="0.55000000000000004"/>
    <row r="58343" x14ac:dyDescent="0.55000000000000004"/>
    <row r="58344" x14ac:dyDescent="0.55000000000000004"/>
    <row r="58345" x14ac:dyDescent="0.55000000000000004"/>
    <row r="58346" x14ac:dyDescent="0.55000000000000004"/>
    <row r="58347" x14ac:dyDescent="0.55000000000000004"/>
    <row r="58348" x14ac:dyDescent="0.55000000000000004"/>
    <row r="58349" x14ac:dyDescent="0.55000000000000004"/>
    <row r="58350" x14ac:dyDescent="0.55000000000000004"/>
    <row r="58351" x14ac:dyDescent="0.55000000000000004"/>
    <row r="58352" x14ac:dyDescent="0.55000000000000004"/>
    <row r="58353" x14ac:dyDescent="0.55000000000000004"/>
    <row r="58354" x14ac:dyDescent="0.55000000000000004"/>
    <row r="58355" x14ac:dyDescent="0.55000000000000004"/>
    <row r="58356" x14ac:dyDescent="0.55000000000000004"/>
    <row r="58357" x14ac:dyDescent="0.55000000000000004"/>
    <row r="58358" x14ac:dyDescent="0.55000000000000004"/>
    <row r="58359" x14ac:dyDescent="0.55000000000000004"/>
    <row r="58360" x14ac:dyDescent="0.55000000000000004"/>
    <row r="58361" x14ac:dyDescent="0.55000000000000004"/>
    <row r="58362" x14ac:dyDescent="0.55000000000000004"/>
    <row r="58363" x14ac:dyDescent="0.55000000000000004"/>
    <row r="58364" x14ac:dyDescent="0.55000000000000004"/>
    <row r="58365" x14ac:dyDescent="0.55000000000000004"/>
    <row r="58366" x14ac:dyDescent="0.55000000000000004"/>
    <row r="58367" x14ac:dyDescent="0.55000000000000004"/>
    <row r="58368" x14ac:dyDescent="0.55000000000000004"/>
    <row r="58369" x14ac:dyDescent="0.55000000000000004"/>
    <row r="58370" x14ac:dyDescent="0.55000000000000004"/>
    <row r="58371" x14ac:dyDescent="0.55000000000000004"/>
    <row r="58372" x14ac:dyDescent="0.55000000000000004"/>
    <row r="58373" x14ac:dyDescent="0.55000000000000004"/>
    <row r="58374" x14ac:dyDescent="0.55000000000000004"/>
    <row r="58375" x14ac:dyDescent="0.55000000000000004"/>
    <row r="58376" x14ac:dyDescent="0.55000000000000004"/>
    <row r="58377" x14ac:dyDescent="0.55000000000000004"/>
    <row r="58378" x14ac:dyDescent="0.55000000000000004"/>
    <row r="58379" x14ac:dyDescent="0.55000000000000004"/>
    <row r="58380" x14ac:dyDescent="0.55000000000000004"/>
    <row r="58381" x14ac:dyDescent="0.55000000000000004"/>
    <row r="58382" x14ac:dyDescent="0.55000000000000004"/>
    <row r="58383" x14ac:dyDescent="0.55000000000000004"/>
    <row r="58384" x14ac:dyDescent="0.55000000000000004"/>
    <row r="58385" x14ac:dyDescent="0.55000000000000004"/>
    <row r="58386" x14ac:dyDescent="0.55000000000000004"/>
    <row r="58387" x14ac:dyDescent="0.55000000000000004"/>
    <row r="58388" x14ac:dyDescent="0.55000000000000004"/>
    <row r="58389" x14ac:dyDescent="0.55000000000000004"/>
    <row r="58390" x14ac:dyDescent="0.55000000000000004"/>
    <row r="58391" x14ac:dyDescent="0.55000000000000004"/>
    <row r="58392" x14ac:dyDescent="0.55000000000000004"/>
    <row r="58393" x14ac:dyDescent="0.55000000000000004"/>
    <row r="58394" x14ac:dyDescent="0.55000000000000004"/>
    <row r="58395" x14ac:dyDescent="0.55000000000000004"/>
    <row r="58396" x14ac:dyDescent="0.55000000000000004"/>
    <row r="58397" x14ac:dyDescent="0.55000000000000004"/>
    <row r="58398" x14ac:dyDescent="0.55000000000000004"/>
    <row r="58399" x14ac:dyDescent="0.55000000000000004"/>
    <row r="58400" x14ac:dyDescent="0.55000000000000004"/>
    <row r="58401" x14ac:dyDescent="0.55000000000000004"/>
    <row r="58402" x14ac:dyDescent="0.55000000000000004"/>
    <row r="58403" x14ac:dyDescent="0.55000000000000004"/>
    <row r="58404" x14ac:dyDescent="0.55000000000000004"/>
    <row r="58405" x14ac:dyDescent="0.55000000000000004"/>
    <row r="58406" x14ac:dyDescent="0.55000000000000004"/>
    <row r="58407" x14ac:dyDescent="0.55000000000000004"/>
    <row r="58408" x14ac:dyDescent="0.55000000000000004"/>
    <row r="58409" x14ac:dyDescent="0.55000000000000004"/>
    <row r="58410" x14ac:dyDescent="0.55000000000000004"/>
    <row r="58411" x14ac:dyDescent="0.55000000000000004"/>
    <row r="58412" x14ac:dyDescent="0.55000000000000004"/>
    <row r="58413" x14ac:dyDescent="0.55000000000000004"/>
    <row r="58414" x14ac:dyDescent="0.55000000000000004"/>
    <row r="58415" x14ac:dyDescent="0.55000000000000004"/>
    <row r="58416" x14ac:dyDescent="0.55000000000000004"/>
    <row r="58417" x14ac:dyDescent="0.55000000000000004"/>
    <row r="58418" x14ac:dyDescent="0.55000000000000004"/>
    <row r="58419" x14ac:dyDescent="0.55000000000000004"/>
    <row r="58420" x14ac:dyDescent="0.55000000000000004"/>
    <row r="58421" x14ac:dyDescent="0.55000000000000004"/>
    <row r="58422" x14ac:dyDescent="0.55000000000000004"/>
    <row r="58423" x14ac:dyDescent="0.55000000000000004"/>
    <row r="58424" x14ac:dyDescent="0.55000000000000004"/>
    <row r="58425" x14ac:dyDescent="0.55000000000000004"/>
    <row r="58426" x14ac:dyDescent="0.55000000000000004"/>
    <row r="58427" x14ac:dyDescent="0.55000000000000004"/>
    <row r="58428" x14ac:dyDescent="0.55000000000000004"/>
    <row r="58429" x14ac:dyDescent="0.55000000000000004"/>
    <row r="58430" x14ac:dyDescent="0.55000000000000004"/>
    <row r="58431" x14ac:dyDescent="0.55000000000000004"/>
    <row r="58432" x14ac:dyDescent="0.55000000000000004"/>
    <row r="58433" x14ac:dyDescent="0.55000000000000004"/>
    <row r="58434" x14ac:dyDescent="0.55000000000000004"/>
    <row r="58435" x14ac:dyDescent="0.55000000000000004"/>
    <row r="58436" x14ac:dyDescent="0.55000000000000004"/>
    <row r="58437" x14ac:dyDescent="0.55000000000000004"/>
    <row r="58438" x14ac:dyDescent="0.55000000000000004"/>
    <row r="58439" x14ac:dyDescent="0.55000000000000004"/>
    <row r="58440" x14ac:dyDescent="0.55000000000000004"/>
    <row r="58441" x14ac:dyDescent="0.55000000000000004"/>
    <row r="58442" x14ac:dyDescent="0.55000000000000004"/>
    <row r="58443" x14ac:dyDescent="0.55000000000000004"/>
    <row r="58444" x14ac:dyDescent="0.55000000000000004"/>
    <row r="58445" x14ac:dyDescent="0.55000000000000004"/>
    <row r="58446" x14ac:dyDescent="0.55000000000000004"/>
    <row r="58447" x14ac:dyDescent="0.55000000000000004"/>
    <row r="58448" x14ac:dyDescent="0.55000000000000004"/>
    <row r="58449" x14ac:dyDescent="0.55000000000000004"/>
    <row r="58450" x14ac:dyDescent="0.55000000000000004"/>
    <row r="58451" x14ac:dyDescent="0.55000000000000004"/>
    <row r="58452" x14ac:dyDescent="0.55000000000000004"/>
    <row r="58453" x14ac:dyDescent="0.55000000000000004"/>
    <row r="58454" x14ac:dyDescent="0.55000000000000004"/>
    <row r="58455" x14ac:dyDescent="0.55000000000000004"/>
    <row r="58456" x14ac:dyDescent="0.55000000000000004"/>
    <row r="58457" x14ac:dyDescent="0.55000000000000004"/>
    <row r="58458" x14ac:dyDescent="0.55000000000000004"/>
    <row r="58459" x14ac:dyDescent="0.55000000000000004"/>
    <row r="58460" x14ac:dyDescent="0.55000000000000004"/>
    <row r="58461" x14ac:dyDescent="0.55000000000000004"/>
    <row r="58462" x14ac:dyDescent="0.55000000000000004"/>
    <row r="58463" x14ac:dyDescent="0.55000000000000004"/>
    <row r="58464" x14ac:dyDescent="0.55000000000000004"/>
    <row r="58465" x14ac:dyDescent="0.55000000000000004"/>
    <row r="58466" x14ac:dyDescent="0.55000000000000004"/>
    <row r="58467" x14ac:dyDescent="0.55000000000000004"/>
    <row r="58468" x14ac:dyDescent="0.55000000000000004"/>
    <row r="58469" x14ac:dyDescent="0.55000000000000004"/>
    <row r="58470" x14ac:dyDescent="0.55000000000000004"/>
    <row r="58471" x14ac:dyDescent="0.55000000000000004"/>
    <row r="58472" x14ac:dyDescent="0.55000000000000004"/>
    <row r="58473" x14ac:dyDescent="0.55000000000000004"/>
    <row r="58474" x14ac:dyDescent="0.55000000000000004"/>
    <row r="58475" x14ac:dyDescent="0.55000000000000004"/>
    <row r="58476" x14ac:dyDescent="0.55000000000000004"/>
    <row r="58477" x14ac:dyDescent="0.55000000000000004"/>
    <row r="58478" x14ac:dyDescent="0.55000000000000004"/>
    <row r="58479" x14ac:dyDescent="0.55000000000000004"/>
    <row r="58480" x14ac:dyDescent="0.55000000000000004"/>
    <row r="58481" x14ac:dyDescent="0.55000000000000004"/>
    <row r="58482" x14ac:dyDescent="0.55000000000000004"/>
    <row r="58483" x14ac:dyDescent="0.55000000000000004"/>
    <row r="58484" x14ac:dyDescent="0.55000000000000004"/>
    <row r="58485" x14ac:dyDescent="0.55000000000000004"/>
    <row r="58486" x14ac:dyDescent="0.55000000000000004"/>
    <row r="58487" x14ac:dyDescent="0.55000000000000004"/>
    <row r="58488" x14ac:dyDescent="0.55000000000000004"/>
    <row r="58489" x14ac:dyDescent="0.55000000000000004"/>
    <row r="58490" x14ac:dyDescent="0.55000000000000004"/>
    <row r="58491" x14ac:dyDescent="0.55000000000000004"/>
    <row r="58492" x14ac:dyDescent="0.55000000000000004"/>
    <row r="58493" x14ac:dyDescent="0.55000000000000004"/>
    <row r="58494" x14ac:dyDescent="0.55000000000000004"/>
    <row r="58495" x14ac:dyDescent="0.55000000000000004"/>
    <row r="58496" x14ac:dyDescent="0.55000000000000004"/>
    <row r="58497" x14ac:dyDescent="0.55000000000000004"/>
    <row r="58498" x14ac:dyDescent="0.55000000000000004"/>
    <row r="58499" x14ac:dyDescent="0.55000000000000004"/>
    <row r="58500" x14ac:dyDescent="0.55000000000000004"/>
    <row r="58501" x14ac:dyDescent="0.55000000000000004"/>
    <row r="58502" x14ac:dyDescent="0.55000000000000004"/>
    <row r="58503" x14ac:dyDescent="0.55000000000000004"/>
    <row r="58504" x14ac:dyDescent="0.55000000000000004"/>
    <row r="58505" x14ac:dyDescent="0.55000000000000004"/>
    <row r="58506" x14ac:dyDescent="0.55000000000000004"/>
    <row r="58507" x14ac:dyDescent="0.55000000000000004"/>
    <row r="58508" x14ac:dyDescent="0.55000000000000004"/>
    <row r="58509" x14ac:dyDescent="0.55000000000000004"/>
    <row r="58510" x14ac:dyDescent="0.55000000000000004"/>
    <row r="58511" x14ac:dyDescent="0.55000000000000004"/>
    <row r="58512" x14ac:dyDescent="0.55000000000000004"/>
    <row r="58513" x14ac:dyDescent="0.55000000000000004"/>
    <row r="58514" x14ac:dyDescent="0.55000000000000004"/>
    <row r="58515" x14ac:dyDescent="0.55000000000000004"/>
    <row r="58516" x14ac:dyDescent="0.55000000000000004"/>
    <row r="58517" x14ac:dyDescent="0.55000000000000004"/>
    <row r="58518" x14ac:dyDescent="0.55000000000000004"/>
    <row r="58519" x14ac:dyDescent="0.55000000000000004"/>
    <row r="58520" x14ac:dyDescent="0.55000000000000004"/>
    <row r="58521" x14ac:dyDescent="0.55000000000000004"/>
    <row r="58522" x14ac:dyDescent="0.55000000000000004"/>
    <row r="58523" x14ac:dyDescent="0.55000000000000004"/>
    <row r="58524" x14ac:dyDescent="0.55000000000000004"/>
    <row r="58525" x14ac:dyDescent="0.55000000000000004"/>
    <row r="58526" x14ac:dyDescent="0.55000000000000004"/>
    <row r="58527" x14ac:dyDescent="0.55000000000000004"/>
    <row r="58528" x14ac:dyDescent="0.55000000000000004"/>
    <row r="58529" x14ac:dyDescent="0.55000000000000004"/>
    <row r="58530" x14ac:dyDescent="0.55000000000000004"/>
    <row r="58531" x14ac:dyDescent="0.55000000000000004"/>
    <row r="58532" x14ac:dyDescent="0.55000000000000004"/>
    <row r="58533" x14ac:dyDescent="0.55000000000000004"/>
    <row r="58534" x14ac:dyDescent="0.55000000000000004"/>
    <row r="58535" x14ac:dyDescent="0.55000000000000004"/>
    <row r="58536" x14ac:dyDescent="0.55000000000000004"/>
    <row r="58537" x14ac:dyDescent="0.55000000000000004"/>
    <row r="58538" x14ac:dyDescent="0.55000000000000004"/>
    <row r="58539" x14ac:dyDescent="0.55000000000000004"/>
    <row r="58540" x14ac:dyDescent="0.55000000000000004"/>
    <row r="58541" x14ac:dyDescent="0.55000000000000004"/>
    <row r="58542" x14ac:dyDescent="0.55000000000000004"/>
    <row r="58543" x14ac:dyDescent="0.55000000000000004"/>
    <row r="58544" x14ac:dyDescent="0.55000000000000004"/>
    <row r="58545" x14ac:dyDescent="0.55000000000000004"/>
    <row r="58546" x14ac:dyDescent="0.55000000000000004"/>
    <row r="58547" x14ac:dyDescent="0.55000000000000004"/>
    <row r="58548" x14ac:dyDescent="0.55000000000000004"/>
    <row r="58549" x14ac:dyDescent="0.55000000000000004"/>
    <row r="58550" x14ac:dyDescent="0.55000000000000004"/>
    <row r="58551" x14ac:dyDescent="0.55000000000000004"/>
    <row r="58552" x14ac:dyDescent="0.55000000000000004"/>
    <row r="58553" x14ac:dyDescent="0.55000000000000004"/>
    <row r="58554" x14ac:dyDescent="0.55000000000000004"/>
    <row r="58555" x14ac:dyDescent="0.55000000000000004"/>
    <row r="58556" x14ac:dyDescent="0.55000000000000004"/>
    <row r="58557" x14ac:dyDescent="0.55000000000000004"/>
    <row r="58558" x14ac:dyDescent="0.55000000000000004"/>
    <row r="58559" x14ac:dyDescent="0.55000000000000004"/>
    <row r="58560" x14ac:dyDescent="0.55000000000000004"/>
    <row r="58561" x14ac:dyDescent="0.55000000000000004"/>
    <row r="58562" x14ac:dyDescent="0.55000000000000004"/>
    <row r="58563" x14ac:dyDescent="0.55000000000000004"/>
    <row r="58564" x14ac:dyDescent="0.55000000000000004"/>
    <row r="58565" x14ac:dyDescent="0.55000000000000004"/>
    <row r="58566" x14ac:dyDescent="0.55000000000000004"/>
    <row r="58567" x14ac:dyDescent="0.55000000000000004"/>
    <row r="58568" x14ac:dyDescent="0.55000000000000004"/>
    <row r="58569" x14ac:dyDescent="0.55000000000000004"/>
    <row r="58570" x14ac:dyDescent="0.55000000000000004"/>
    <row r="58571" x14ac:dyDescent="0.55000000000000004"/>
    <row r="58572" x14ac:dyDescent="0.55000000000000004"/>
    <row r="58573" x14ac:dyDescent="0.55000000000000004"/>
    <row r="58574" x14ac:dyDescent="0.55000000000000004"/>
    <row r="58575" x14ac:dyDescent="0.55000000000000004"/>
    <row r="58576" x14ac:dyDescent="0.55000000000000004"/>
    <row r="58577" x14ac:dyDescent="0.55000000000000004"/>
    <row r="58578" x14ac:dyDescent="0.55000000000000004"/>
    <row r="58579" x14ac:dyDescent="0.55000000000000004"/>
    <row r="58580" x14ac:dyDescent="0.55000000000000004"/>
    <row r="58581" x14ac:dyDescent="0.55000000000000004"/>
    <row r="58582" x14ac:dyDescent="0.55000000000000004"/>
    <row r="58583" x14ac:dyDescent="0.55000000000000004"/>
    <row r="58584" x14ac:dyDescent="0.55000000000000004"/>
    <row r="58585" x14ac:dyDescent="0.55000000000000004"/>
    <row r="58586" x14ac:dyDescent="0.55000000000000004"/>
    <row r="58587" x14ac:dyDescent="0.55000000000000004"/>
    <row r="58588" x14ac:dyDescent="0.55000000000000004"/>
    <row r="58589" x14ac:dyDescent="0.55000000000000004"/>
    <row r="58590" x14ac:dyDescent="0.55000000000000004"/>
    <row r="58591" x14ac:dyDescent="0.55000000000000004"/>
    <row r="58592" x14ac:dyDescent="0.55000000000000004"/>
    <row r="58593" x14ac:dyDescent="0.55000000000000004"/>
    <row r="58594" x14ac:dyDescent="0.55000000000000004"/>
    <row r="58595" x14ac:dyDescent="0.55000000000000004"/>
    <row r="58596" x14ac:dyDescent="0.55000000000000004"/>
    <row r="58597" x14ac:dyDescent="0.55000000000000004"/>
    <row r="58598" x14ac:dyDescent="0.55000000000000004"/>
    <row r="58599" x14ac:dyDescent="0.55000000000000004"/>
    <row r="58600" x14ac:dyDescent="0.55000000000000004"/>
    <row r="58601" x14ac:dyDescent="0.55000000000000004"/>
    <row r="58602" x14ac:dyDescent="0.55000000000000004"/>
    <row r="58603" x14ac:dyDescent="0.55000000000000004"/>
    <row r="58604" x14ac:dyDescent="0.55000000000000004"/>
    <row r="58605" x14ac:dyDescent="0.55000000000000004"/>
    <row r="58606" x14ac:dyDescent="0.55000000000000004"/>
    <row r="58607" x14ac:dyDescent="0.55000000000000004"/>
    <row r="58608" x14ac:dyDescent="0.55000000000000004"/>
    <row r="58609" x14ac:dyDescent="0.55000000000000004"/>
    <row r="58610" x14ac:dyDescent="0.55000000000000004"/>
    <row r="58611" x14ac:dyDescent="0.55000000000000004"/>
    <row r="58612" x14ac:dyDescent="0.55000000000000004"/>
    <row r="58613" x14ac:dyDescent="0.55000000000000004"/>
    <row r="58614" x14ac:dyDescent="0.55000000000000004"/>
    <row r="58615" x14ac:dyDescent="0.55000000000000004"/>
    <row r="58616" x14ac:dyDescent="0.55000000000000004"/>
    <row r="58617" x14ac:dyDescent="0.55000000000000004"/>
    <row r="58618" x14ac:dyDescent="0.55000000000000004"/>
    <row r="58619" x14ac:dyDescent="0.55000000000000004"/>
    <row r="58620" x14ac:dyDescent="0.55000000000000004"/>
    <row r="58621" x14ac:dyDescent="0.55000000000000004"/>
    <row r="58622" x14ac:dyDescent="0.55000000000000004"/>
    <row r="58623" x14ac:dyDescent="0.55000000000000004"/>
    <row r="58624" x14ac:dyDescent="0.55000000000000004"/>
    <row r="58625" x14ac:dyDescent="0.55000000000000004"/>
    <row r="58626" x14ac:dyDescent="0.55000000000000004"/>
    <row r="58627" x14ac:dyDescent="0.55000000000000004"/>
    <row r="58628" x14ac:dyDescent="0.55000000000000004"/>
    <row r="58629" x14ac:dyDescent="0.55000000000000004"/>
    <row r="58630" x14ac:dyDescent="0.55000000000000004"/>
    <row r="58631" x14ac:dyDescent="0.55000000000000004"/>
    <row r="58632" x14ac:dyDescent="0.55000000000000004"/>
    <row r="58633" x14ac:dyDescent="0.55000000000000004"/>
    <row r="58634" x14ac:dyDescent="0.55000000000000004"/>
    <row r="58635" x14ac:dyDescent="0.55000000000000004"/>
    <row r="58636" x14ac:dyDescent="0.55000000000000004"/>
    <row r="58637" x14ac:dyDescent="0.55000000000000004"/>
    <row r="58638" x14ac:dyDescent="0.55000000000000004"/>
    <row r="58639" x14ac:dyDescent="0.55000000000000004"/>
    <row r="58640" x14ac:dyDescent="0.55000000000000004"/>
    <row r="58641" x14ac:dyDescent="0.55000000000000004"/>
    <row r="58642" x14ac:dyDescent="0.55000000000000004"/>
    <row r="58643" x14ac:dyDescent="0.55000000000000004"/>
    <row r="58644" x14ac:dyDescent="0.55000000000000004"/>
    <row r="58645" x14ac:dyDescent="0.55000000000000004"/>
    <row r="58646" x14ac:dyDescent="0.55000000000000004"/>
    <row r="58647" x14ac:dyDescent="0.55000000000000004"/>
    <row r="58648" x14ac:dyDescent="0.55000000000000004"/>
    <row r="58649" x14ac:dyDescent="0.55000000000000004"/>
    <row r="58650" x14ac:dyDescent="0.55000000000000004"/>
    <row r="58651" x14ac:dyDescent="0.55000000000000004"/>
    <row r="58652" x14ac:dyDescent="0.55000000000000004"/>
    <row r="58653" x14ac:dyDescent="0.55000000000000004"/>
    <row r="58654" x14ac:dyDescent="0.55000000000000004"/>
    <row r="58655" x14ac:dyDescent="0.55000000000000004"/>
    <row r="58656" x14ac:dyDescent="0.55000000000000004"/>
    <row r="58657" x14ac:dyDescent="0.55000000000000004"/>
    <row r="58658" x14ac:dyDescent="0.55000000000000004"/>
    <row r="58659" x14ac:dyDescent="0.55000000000000004"/>
    <row r="58660" x14ac:dyDescent="0.55000000000000004"/>
    <row r="58661" x14ac:dyDescent="0.55000000000000004"/>
    <row r="58662" x14ac:dyDescent="0.55000000000000004"/>
    <row r="58663" x14ac:dyDescent="0.55000000000000004"/>
    <row r="58664" x14ac:dyDescent="0.55000000000000004"/>
    <row r="58665" x14ac:dyDescent="0.55000000000000004"/>
    <row r="58666" x14ac:dyDescent="0.55000000000000004"/>
    <row r="58667" x14ac:dyDescent="0.55000000000000004"/>
    <row r="58668" x14ac:dyDescent="0.55000000000000004"/>
    <row r="58669" x14ac:dyDescent="0.55000000000000004"/>
    <row r="58670" x14ac:dyDescent="0.55000000000000004"/>
    <row r="58671" x14ac:dyDescent="0.55000000000000004"/>
    <row r="58672" x14ac:dyDescent="0.55000000000000004"/>
    <row r="58673" x14ac:dyDescent="0.55000000000000004"/>
    <row r="58674" x14ac:dyDescent="0.55000000000000004"/>
    <row r="58675" x14ac:dyDescent="0.55000000000000004"/>
    <row r="58676" x14ac:dyDescent="0.55000000000000004"/>
    <row r="58677" x14ac:dyDescent="0.55000000000000004"/>
    <row r="58678" x14ac:dyDescent="0.55000000000000004"/>
    <row r="58679" x14ac:dyDescent="0.55000000000000004"/>
    <row r="58680" x14ac:dyDescent="0.55000000000000004"/>
    <row r="58681" x14ac:dyDescent="0.55000000000000004"/>
    <row r="58682" x14ac:dyDescent="0.55000000000000004"/>
    <row r="58683" x14ac:dyDescent="0.55000000000000004"/>
    <row r="58684" x14ac:dyDescent="0.55000000000000004"/>
    <row r="58685" x14ac:dyDescent="0.55000000000000004"/>
    <row r="58686" x14ac:dyDescent="0.55000000000000004"/>
    <row r="58687" x14ac:dyDescent="0.55000000000000004"/>
    <row r="58688" x14ac:dyDescent="0.55000000000000004"/>
    <row r="58689" x14ac:dyDescent="0.55000000000000004"/>
    <row r="58690" x14ac:dyDescent="0.55000000000000004"/>
    <row r="58691" x14ac:dyDescent="0.55000000000000004"/>
    <row r="58692" x14ac:dyDescent="0.55000000000000004"/>
    <row r="58693" x14ac:dyDescent="0.55000000000000004"/>
    <row r="58694" x14ac:dyDescent="0.55000000000000004"/>
    <row r="58695" x14ac:dyDescent="0.55000000000000004"/>
    <row r="58696" x14ac:dyDescent="0.55000000000000004"/>
    <row r="58697" x14ac:dyDescent="0.55000000000000004"/>
    <row r="58698" x14ac:dyDescent="0.55000000000000004"/>
    <row r="58699" x14ac:dyDescent="0.55000000000000004"/>
    <row r="58700" x14ac:dyDescent="0.55000000000000004"/>
    <row r="58701" x14ac:dyDescent="0.55000000000000004"/>
    <row r="58702" x14ac:dyDescent="0.55000000000000004"/>
    <row r="58703" x14ac:dyDescent="0.55000000000000004"/>
    <row r="58704" x14ac:dyDescent="0.55000000000000004"/>
    <row r="58705" x14ac:dyDescent="0.55000000000000004"/>
    <row r="58706" x14ac:dyDescent="0.55000000000000004"/>
    <row r="58707" x14ac:dyDescent="0.55000000000000004"/>
    <row r="58708" x14ac:dyDescent="0.55000000000000004"/>
    <row r="58709" x14ac:dyDescent="0.55000000000000004"/>
    <row r="58710" x14ac:dyDescent="0.55000000000000004"/>
    <row r="58711" x14ac:dyDescent="0.55000000000000004"/>
    <row r="58712" x14ac:dyDescent="0.55000000000000004"/>
    <row r="58713" x14ac:dyDescent="0.55000000000000004"/>
    <row r="58714" x14ac:dyDescent="0.55000000000000004"/>
    <row r="58715" x14ac:dyDescent="0.55000000000000004"/>
    <row r="58716" x14ac:dyDescent="0.55000000000000004"/>
    <row r="58717" x14ac:dyDescent="0.55000000000000004"/>
    <row r="58718" x14ac:dyDescent="0.55000000000000004"/>
    <row r="58719" x14ac:dyDescent="0.55000000000000004"/>
    <row r="58720" x14ac:dyDescent="0.55000000000000004"/>
    <row r="58721" x14ac:dyDescent="0.55000000000000004"/>
    <row r="58722" x14ac:dyDescent="0.55000000000000004"/>
    <row r="58723" x14ac:dyDescent="0.55000000000000004"/>
    <row r="58724" x14ac:dyDescent="0.55000000000000004"/>
    <row r="58725" x14ac:dyDescent="0.55000000000000004"/>
    <row r="58726" x14ac:dyDescent="0.55000000000000004"/>
    <row r="58727" x14ac:dyDescent="0.55000000000000004"/>
    <row r="58728" x14ac:dyDescent="0.55000000000000004"/>
    <row r="58729" x14ac:dyDescent="0.55000000000000004"/>
    <row r="58730" x14ac:dyDescent="0.55000000000000004"/>
    <row r="58731" x14ac:dyDescent="0.55000000000000004"/>
    <row r="58732" x14ac:dyDescent="0.55000000000000004"/>
    <row r="58733" x14ac:dyDescent="0.55000000000000004"/>
    <row r="58734" x14ac:dyDescent="0.55000000000000004"/>
    <row r="58735" x14ac:dyDescent="0.55000000000000004"/>
    <row r="58736" x14ac:dyDescent="0.55000000000000004"/>
    <row r="58737" x14ac:dyDescent="0.55000000000000004"/>
    <row r="58738" x14ac:dyDescent="0.55000000000000004"/>
    <row r="58739" x14ac:dyDescent="0.55000000000000004"/>
    <row r="58740" x14ac:dyDescent="0.55000000000000004"/>
    <row r="58741" x14ac:dyDescent="0.55000000000000004"/>
    <row r="58742" x14ac:dyDescent="0.55000000000000004"/>
    <row r="58743" x14ac:dyDescent="0.55000000000000004"/>
    <row r="58744" x14ac:dyDescent="0.55000000000000004"/>
    <row r="58745" x14ac:dyDescent="0.55000000000000004"/>
    <row r="58746" x14ac:dyDescent="0.55000000000000004"/>
    <row r="58747" x14ac:dyDescent="0.55000000000000004"/>
    <row r="58748" x14ac:dyDescent="0.55000000000000004"/>
    <row r="58749" x14ac:dyDescent="0.55000000000000004"/>
    <row r="58750" x14ac:dyDescent="0.55000000000000004"/>
    <row r="58751" x14ac:dyDescent="0.55000000000000004"/>
    <row r="58752" x14ac:dyDescent="0.55000000000000004"/>
    <row r="58753" x14ac:dyDescent="0.55000000000000004"/>
    <row r="58754" x14ac:dyDescent="0.55000000000000004"/>
    <row r="58755" x14ac:dyDescent="0.55000000000000004"/>
    <row r="58756" x14ac:dyDescent="0.55000000000000004"/>
    <row r="58757" x14ac:dyDescent="0.55000000000000004"/>
    <row r="58758" x14ac:dyDescent="0.55000000000000004"/>
    <row r="58759" x14ac:dyDescent="0.55000000000000004"/>
    <row r="58760" x14ac:dyDescent="0.55000000000000004"/>
    <row r="58761" x14ac:dyDescent="0.55000000000000004"/>
    <row r="58762" x14ac:dyDescent="0.55000000000000004"/>
    <row r="58763" x14ac:dyDescent="0.55000000000000004"/>
    <row r="58764" x14ac:dyDescent="0.55000000000000004"/>
    <row r="58765" x14ac:dyDescent="0.55000000000000004"/>
    <row r="58766" x14ac:dyDescent="0.55000000000000004"/>
    <row r="58767" x14ac:dyDescent="0.55000000000000004"/>
    <row r="58768" x14ac:dyDescent="0.55000000000000004"/>
    <row r="58769" x14ac:dyDescent="0.55000000000000004"/>
    <row r="58770" x14ac:dyDescent="0.55000000000000004"/>
    <row r="58771" x14ac:dyDescent="0.55000000000000004"/>
    <row r="58772" x14ac:dyDescent="0.55000000000000004"/>
    <row r="58773" x14ac:dyDescent="0.55000000000000004"/>
    <row r="58774" x14ac:dyDescent="0.55000000000000004"/>
    <row r="58775" x14ac:dyDescent="0.55000000000000004"/>
    <row r="58776" x14ac:dyDescent="0.55000000000000004"/>
    <row r="58777" x14ac:dyDescent="0.55000000000000004"/>
    <row r="58778" x14ac:dyDescent="0.55000000000000004"/>
    <row r="58779" x14ac:dyDescent="0.55000000000000004"/>
    <row r="58780" x14ac:dyDescent="0.55000000000000004"/>
    <row r="58781" x14ac:dyDescent="0.55000000000000004"/>
    <row r="58782" x14ac:dyDescent="0.55000000000000004"/>
    <row r="58783" x14ac:dyDescent="0.55000000000000004"/>
    <row r="58784" x14ac:dyDescent="0.55000000000000004"/>
    <row r="58785" x14ac:dyDescent="0.55000000000000004"/>
    <row r="58786" x14ac:dyDescent="0.55000000000000004"/>
    <row r="58787" x14ac:dyDescent="0.55000000000000004"/>
    <row r="58788" x14ac:dyDescent="0.55000000000000004"/>
    <row r="58789" x14ac:dyDescent="0.55000000000000004"/>
    <row r="58790" x14ac:dyDescent="0.55000000000000004"/>
    <row r="58791" x14ac:dyDescent="0.55000000000000004"/>
    <row r="58792" x14ac:dyDescent="0.55000000000000004"/>
    <row r="58793" x14ac:dyDescent="0.55000000000000004"/>
    <row r="58794" x14ac:dyDescent="0.55000000000000004"/>
    <row r="58795" x14ac:dyDescent="0.55000000000000004"/>
    <row r="58796" x14ac:dyDescent="0.55000000000000004"/>
    <row r="58797" x14ac:dyDescent="0.55000000000000004"/>
    <row r="58798" x14ac:dyDescent="0.55000000000000004"/>
    <row r="58799" x14ac:dyDescent="0.55000000000000004"/>
    <row r="58800" x14ac:dyDescent="0.55000000000000004"/>
    <row r="58801" x14ac:dyDescent="0.55000000000000004"/>
    <row r="58802" x14ac:dyDescent="0.55000000000000004"/>
    <row r="58803" x14ac:dyDescent="0.55000000000000004"/>
    <row r="58804" x14ac:dyDescent="0.55000000000000004"/>
    <row r="58805" x14ac:dyDescent="0.55000000000000004"/>
    <row r="58806" x14ac:dyDescent="0.55000000000000004"/>
    <row r="58807" x14ac:dyDescent="0.55000000000000004"/>
    <row r="58808" x14ac:dyDescent="0.55000000000000004"/>
    <row r="58809" x14ac:dyDescent="0.55000000000000004"/>
    <row r="58810" x14ac:dyDescent="0.55000000000000004"/>
    <row r="58811" x14ac:dyDescent="0.55000000000000004"/>
    <row r="58812" x14ac:dyDescent="0.55000000000000004"/>
    <row r="58813" x14ac:dyDescent="0.55000000000000004"/>
    <row r="58814" x14ac:dyDescent="0.55000000000000004"/>
    <row r="58815" x14ac:dyDescent="0.55000000000000004"/>
    <row r="58816" x14ac:dyDescent="0.55000000000000004"/>
    <row r="58817" x14ac:dyDescent="0.55000000000000004"/>
    <row r="58818" x14ac:dyDescent="0.55000000000000004"/>
    <row r="58819" x14ac:dyDescent="0.55000000000000004"/>
    <row r="58820" x14ac:dyDescent="0.55000000000000004"/>
    <row r="58821" x14ac:dyDescent="0.55000000000000004"/>
    <row r="58822" x14ac:dyDescent="0.55000000000000004"/>
    <row r="58823" x14ac:dyDescent="0.55000000000000004"/>
    <row r="58824" x14ac:dyDescent="0.55000000000000004"/>
    <row r="58825" x14ac:dyDescent="0.55000000000000004"/>
    <row r="58826" x14ac:dyDescent="0.55000000000000004"/>
    <row r="58827" x14ac:dyDescent="0.55000000000000004"/>
    <row r="58828" x14ac:dyDescent="0.55000000000000004"/>
    <row r="58829" x14ac:dyDescent="0.55000000000000004"/>
    <row r="58830" x14ac:dyDescent="0.55000000000000004"/>
    <row r="58831" x14ac:dyDescent="0.55000000000000004"/>
    <row r="58832" x14ac:dyDescent="0.55000000000000004"/>
    <row r="58833" x14ac:dyDescent="0.55000000000000004"/>
    <row r="58834" x14ac:dyDescent="0.55000000000000004"/>
    <row r="58835" x14ac:dyDescent="0.55000000000000004"/>
    <row r="58836" x14ac:dyDescent="0.55000000000000004"/>
    <row r="58837" x14ac:dyDescent="0.55000000000000004"/>
    <row r="58838" x14ac:dyDescent="0.55000000000000004"/>
    <row r="58839" x14ac:dyDescent="0.55000000000000004"/>
    <row r="58840" x14ac:dyDescent="0.55000000000000004"/>
    <row r="58841" x14ac:dyDescent="0.55000000000000004"/>
    <row r="58842" x14ac:dyDescent="0.55000000000000004"/>
    <row r="58843" x14ac:dyDescent="0.55000000000000004"/>
    <row r="58844" x14ac:dyDescent="0.55000000000000004"/>
    <row r="58845" x14ac:dyDescent="0.55000000000000004"/>
    <row r="58846" x14ac:dyDescent="0.55000000000000004"/>
    <row r="58847" x14ac:dyDescent="0.55000000000000004"/>
    <row r="58848" x14ac:dyDescent="0.55000000000000004"/>
    <row r="58849" x14ac:dyDescent="0.55000000000000004"/>
    <row r="58850" x14ac:dyDescent="0.55000000000000004"/>
    <row r="58851" x14ac:dyDescent="0.55000000000000004"/>
    <row r="58852" x14ac:dyDescent="0.55000000000000004"/>
    <row r="58853" x14ac:dyDescent="0.55000000000000004"/>
    <row r="58854" x14ac:dyDescent="0.55000000000000004"/>
    <row r="58855" x14ac:dyDescent="0.55000000000000004"/>
    <row r="58856" x14ac:dyDescent="0.55000000000000004"/>
    <row r="58857" x14ac:dyDescent="0.55000000000000004"/>
    <row r="58858" x14ac:dyDescent="0.55000000000000004"/>
    <row r="58859" x14ac:dyDescent="0.55000000000000004"/>
    <row r="58860" x14ac:dyDescent="0.55000000000000004"/>
    <row r="58861" x14ac:dyDescent="0.55000000000000004"/>
    <row r="58862" x14ac:dyDescent="0.55000000000000004"/>
    <row r="58863" x14ac:dyDescent="0.55000000000000004"/>
    <row r="58864" x14ac:dyDescent="0.55000000000000004"/>
    <row r="58865" x14ac:dyDescent="0.55000000000000004"/>
    <row r="58866" x14ac:dyDescent="0.55000000000000004"/>
    <row r="58867" x14ac:dyDescent="0.55000000000000004"/>
    <row r="58868" x14ac:dyDescent="0.55000000000000004"/>
    <row r="58869" x14ac:dyDescent="0.55000000000000004"/>
    <row r="58870" x14ac:dyDescent="0.55000000000000004"/>
    <row r="58871" x14ac:dyDescent="0.55000000000000004"/>
    <row r="58872" x14ac:dyDescent="0.55000000000000004"/>
    <row r="58873" x14ac:dyDescent="0.55000000000000004"/>
    <row r="58874" x14ac:dyDescent="0.55000000000000004"/>
    <row r="58875" x14ac:dyDescent="0.55000000000000004"/>
    <row r="58876" x14ac:dyDescent="0.55000000000000004"/>
    <row r="58877" x14ac:dyDescent="0.55000000000000004"/>
    <row r="58878" x14ac:dyDescent="0.55000000000000004"/>
    <row r="58879" x14ac:dyDescent="0.55000000000000004"/>
    <row r="58880" x14ac:dyDescent="0.55000000000000004"/>
    <row r="58881" x14ac:dyDescent="0.55000000000000004"/>
    <row r="58882" x14ac:dyDescent="0.55000000000000004"/>
    <row r="58883" x14ac:dyDescent="0.55000000000000004"/>
    <row r="58884" x14ac:dyDescent="0.55000000000000004"/>
    <row r="58885" x14ac:dyDescent="0.55000000000000004"/>
    <row r="58886" x14ac:dyDescent="0.55000000000000004"/>
    <row r="58887" x14ac:dyDescent="0.55000000000000004"/>
    <row r="58888" x14ac:dyDescent="0.55000000000000004"/>
    <row r="58889" x14ac:dyDescent="0.55000000000000004"/>
    <row r="58890" x14ac:dyDescent="0.55000000000000004"/>
    <row r="58891" x14ac:dyDescent="0.55000000000000004"/>
    <row r="58892" x14ac:dyDescent="0.55000000000000004"/>
    <row r="58893" x14ac:dyDescent="0.55000000000000004"/>
    <row r="58894" x14ac:dyDescent="0.55000000000000004"/>
    <row r="58895" x14ac:dyDescent="0.55000000000000004"/>
    <row r="58896" x14ac:dyDescent="0.55000000000000004"/>
    <row r="58897" x14ac:dyDescent="0.55000000000000004"/>
    <row r="58898" x14ac:dyDescent="0.55000000000000004"/>
    <row r="58899" x14ac:dyDescent="0.55000000000000004"/>
    <row r="58900" x14ac:dyDescent="0.55000000000000004"/>
    <row r="58901" x14ac:dyDescent="0.55000000000000004"/>
    <row r="58902" x14ac:dyDescent="0.55000000000000004"/>
    <row r="58903" x14ac:dyDescent="0.55000000000000004"/>
    <row r="58904" x14ac:dyDescent="0.55000000000000004"/>
    <row r="58905" x14ac:dyDescent="0.55000000000000004"/>
    <row r="58906" x14ac:dyDescent="0.55000000000000004"/>
    <row r="58907" x14ac:dyDescent="0.55000000000000004"/>
    <row r="58908" x14ac:dyDescent="0.55000000000000004"/>
    <row r="58909" x14ac:dyDescent="0.55000000000000004"/>
    <row r="58910" x14ac:dyDescent="0.55000000000000004"/>
    <row r="58911" x14ac:dyDescent="0.55000000000000004"/>
    <row r="58912" x14ac:dyDescent="0.55000000000000004"/>
    <row r="58913" x14ac:dyDescent="0.55000000000000004"/>
    <row r="58914" x14ac:dyDescent="0.55000000000000004"/>
    <row r="58915" x14ac:dyDescent="0.55000000000000004"/>
    <row r="58916" x14ac:dyDescent="0.55000000000000004"/>
    <row r="58917" x14ac:dyDescent="0.55000000000000004"/>
    <row r="58918" x14ac:dyDescent="0.55000000000000004"/>
    <row r="58919" x14ac:dyDescent="0.55000000000000004"/>
    <row r="58920" x14ac:dyDescent="0.55000000000000004"/>
    <row r="58921" x14ac:dyDescent="0.55000000000000004"/>
    <row r="58922" x14ac:dyDescent="0.55000000000000004"/>
    <row r="58923" x14ac:dyDescent="0.55000000000000004"/>
    <row r="58924" x14ac:dyDescent="0.55000000000000004"/>
    <row r="58925" x14ac:dyDescent="0.55000000000000004"/>
    <row r="58926" x14ac:dyDescent="0.55000000000000004"/>
    <row r="58927" x14ac:dyDescent="0.55000000000000004"/>
    <row r="58928" x14ac:dyDescent="0.55000000000000004"/>
    <row r="58929" x14ac:dyDescent="0.55000000000000004"/>
    <row r="58930" x14ac:dyDescent="0.55000000000000004"/>
    <row r="58931" x14ac:dyDescent="0.55000000000000004"/>
    <row r="58932" x14ac:dyDescent="0.55000000000000004"/>
    <row r="58933" x14ac:dyDescent="0.55000000000000004"/>
    <row r="58934" x14ac:dyDescent="0.55000000000000004"/>
    <row r="58935" x14ac:dyDescent="0.55000000000000004"/>
    <row r="58936" x14ac:dyDescent="0.55000000000000004"/>
    <row r="58937" x14ac:dyDescent="0.55000000000000004"/>
    <row r="58938" x14ac:dyDescent="0.55000000000000004"/>
    <row r="58939" x14ac:dyDescent="0.55000000000000004"/>
    <row r="58940" x14ac:dyDescent="0.55000000000000004"/>
    <row r="58941" x14ac:dyDescent="0.55000000000000004"/>
    <row r="58942" x14ac:dyDescent="0.55000000000000004"/>
    <row r="58943" x14ac:dyDescent="0.55000000000000004"/>
    <row r="58944" x14ac:dyDescent="0.55000000000000004"/>
    <row r="58945" x14ac:dyDescent="0.55000000000000004"/>
    <row r="58946" x14ac:dyDescent="0.55000000000000004"/>
    <row r="58947" x14ac:dyDescent="0.55000000000000004"/>
    <row r="58948" x14ac:dyDescent="0.55000000000000004"/>
    <row r="58949" x14ac:dyDescent="0.55000000000000004"/>
    <row r="58950" x14ac:dyDescent="0.55000000000000004"/>
    <row r="58951" x14ac:dyDescent="0.55000000000000004"/>
    <row r="58952" x14ac:dyDescent="0.55000000000000004"/>
    <row r="58953" x14ac:dyDescent="0.55000000000000004"/>
    <row r="58954" x14ac:dyDescent="0.55000000000000004"/>
    <row r="58955" x14ac:dyDescent="0.55000000000000004"/>
    <row r="58956" x14ac:dyDescent="0.55000000000000004"/>
    <row r="58957" x14ac:dyDescent="0.55000000000000004"/>
    <row r="58958" x14ac:dyDescent="0.55000000000000004"/>
    <row r="58959" x14ac:dyDescent="0.55000000000000004"/>
    <row r="58960" x14ac:dyDescent="0.55000000000000004"/>
    <row r="58961" x14ac:dyDescent="0.55000000000000004"/>
    <row r="58962" x14ac:dyDescent="0.55000000000000004"/>
    <row r="58963" x14ac:dyDescent="0.55000000000000004"/>
    <row r="58964" x14ac:dyDescent="0.55000000000000004"/>
    <row r="58965" x14ac:dyDescent="0.55000000000000004"/>
    <row r="58966" x14ac:dyDescent="0.55000000000000004"/>
    <row r="58967" x14ac:dyDescent="0.55000000000000004"/>
    <row r="58968" x14ac:dyDescent="0.55000000000000004"/>
    <row r="58969" x14ac:dyDescent="0.55000000000000004"/>
    <row r="58970" x14ac:dyDescent="0.55000000000000004"/>
    <row r="58971" x14ac:dyDescent="0.55000000000000004"/>
    <row r="58972" x14ac:dyDescent="0.55000000000000004"/>
    <row r="58973" x14ac:dyDescent="0.55000000000000004"/>
    <row r="58974" x14ac:dyDescent="0.55000000000000004"/>
    <row r="58975" x14ac:dyDescent="0.55000000000000004"/>
    <row r="58976" x14ac:dyDescent="0.55000000000000004"/>
    <row r="58977" x14ac:dyDescent="0.55000000000000004"/>
    <row r="58978" x14ac:dyDescent="0.55000000000000004"/>
    <row r="58979" x14ac:dyDescent="0.55000000000000004"/>
    <row r="58980" x14ac:dyDescent="0.55000000000000004"/>
    <row r="58981" x14ac:dyDescent="0.55000000000000004"/>
    <row r="58982" x14ac:dyDescent="0.55000000000000004"/>
    <row r="58983" x14ac:dyDescent="0.55000000000000004"/>
    <row r="58984" x14ac:dyDescent="0.55000000000000004"/>
    <row r="58985" x14ac:dyDescent="0.55000000000000004"/>
    <row r="58986" x14ac:dyDescent="0.55000000000000004"/>
    <row r="58987" x14ac:dyDescent="0.55000000000000004"/>
    <row r="58988" x14ac:dyDescent="0.55000000000000004"/>
    <row r="58989" x14ac:dyDescent="0.55000000000000004"/>
    <row r="58990" x14ac:dyDescent="0.55000000000000004"/>
    <row r="58991" x14ac:dyDescent="0.55000000000000004"/>
    <row r="58992" x14ac:dyDescent="0.55000000000000004"/>
    <row r="58993" x14ac:dyDescent="0.55000000000000004"/>
    <row r="58994" x14ac:dyDescent="0.55000000000000004"/>
    <row r="58995" x14ac:dyDescent="0.55000000000000004"/>
    <row r="58996" x14ac:dyDescent="0.55000000000000004"/>
    <row r="58997" x14ac:dyDescent="0.55000000000000004"/>
    <row r="58998" x14ac:dyDescent="0.55000000000000004"/>
    <row r="58999" x14ac:dyDescent="0.55000000000000004"/>
    <row r="59000" x14ac:dyDescent="0.55000000000000004"/>
    <row r="59001" x14ac:dyDescent="0.55000000000000004"/>
    <row r="59002" x14ac:dyDescent="0.55000000000000004"/>
    <row r="59003" x14ac:dyDescent="0.55000000000000004"/>
    <row r="59004" x14ac:dyDescent="0.55000000000000004"/>
    <row r="59005" x14ac:dyDescent="0.55000000000000004"/>
    <row r="59006" x14ac:dyDescent="0.55000000000000004"/>
    <row r="59007" x14ac:dyDescent="0.55000000000000004"/>
    <row r="59008" x14ac:dyDescent="0.55000000000000004"/>
    <row r="59009" x14ac:dyDescent="0.55000000000000004"/>
    <row r="59010" x14ac:dyDescent="0.55000000000000004"/>
    <row r="59011" x14ac:dyDescent="0.55000000000000004"/>
    <row r="59012" x14ac:dyDescent="0.55000000000000004"/>
    <row r="59013" x14ac:dyDescent="0.55000000000000004"/>
    <row r="59014" x14ac:dyDescent="0.55000000000000004"/>
    <row r="59015" x14ac:dyDescent="0.55000000000000004"/>
    <row r="59016" x14ac:dyDescent="0.55000000000000004"/>
    <row r="59017" x14ac:dyDescent="0.55000000000000004"/>
    <row r="59018" x14ac:dyDescent="0.55000000000000004"/>
    <row r="59019" x14ac:dyDescent="0.55000000000000004"/>
    <row r="59020" x14ac:dyDescent="0.55000000000000004"/>
    <row r="59021" x14ac:dyDescent="0.55000000000000004"/>
    <row r="59022" x14ac:dyDescent="0.55000000000000004"/>
    <row r="59023" x14ac:dyDescent="0.55000000000000004"/>
    <row r="59024" x14ac:dyDescent="0.55000000000000004"/>
    <row r="59025" x14ac:dyDescent="0.55000000000000004"/>
    <row r="59026" x14ac:dyDescent="0.55000000000000004"/>
    <row r="59027" x14ac:dyDescent="0.55000000000000004"/>
    <row r="59028" x14ac:dyDescent="0.55000000000000004"/>
    <row r="59029" x14ac:dyDescent="0.55000000000000004"/>
    <row r="59030" x14ac:dyDescent="0.55000000000000004"/>
    <row r="59031" x14ac:dyDescent="0.55000000000000004"/>
    <row r="59032" x14ac:dyDescent="0.55000000000000004"/>
    <row r="59033" x14ac:dyDescent="0.55000000000000004"/>
    <row r="59034" x14ac:dyDescent="0.55000000000000004"/>
    <row r="59035" x14ac:dyDescent="0.55000000000000004"/>
    <row r="59036" x14ac:dyDescent="0.55000000000000004"/>
    <row r="59037" x14ac:dyDescent="0.55000000000000004"/>
    <row r="59038" x14ac:dyDescent="0.55000000000000004"/>
    <row r="59039" x14ac:dyDescent="0.55000000000000004"/>
    <row r="59040" x14ac:dyDescent="0.55000000000000004"/>
    <row r="59041" x14ac:dyDescent="0.55000000000000004"/>
    <row r="59042" x14ac:dyDescent="0.55000000000000004"/>
    <row r="59043" x14ac:dyDescent="0.55000000000000004"/>
    <row r="59044" x14ac:dyDescent="0.55000000000000004"/>
    <row r="59045" x14ac:dyDescent="0.55000000000000004"/>
    <row r="59046" x14ac:dyDescent="0.55000000000000004"/>
    <row r="59047" x14ac:dyDescent="0.55000000000000004"/>
    <row r="59048" x14ac:dyDescent="0.55000000000000004"/>
    <row r="59049" x14ac:dyDescent="0.55000000000000004"/>
    <row r="59050" x14ac:dyDescent="0.55000000000000004"/>
    <row r="59051" x14ac:dyDescent="0.55000000000000004"/>
    <row r="59052" x14ac:dyDescent="0.55000000000000004"/>
    <row r="59053" x14ac:dyDescent="0.55000000000000004"/>
    <row r="59054" x14ac:dyDescent="0.55000000000000004"/>
    <row r="59055" x14ac:dyDescent="0.55000000000000004"/>
    <row r="59056" x14ac:dyDescent="0.55000000000000004"/>
    <row r="59057" x14ac:dyDescent="0.55000000000000004"/>
    <row r="59058" x14ac:dyDescent="0.55000000000000004"/>
    <row r="59059" x14ac:dyDescent="0.55000000000000004"/>
    <row r="59060" x14ac:dyDescent="0.55000000000000004"/>
    <row r="59061" x14ac:dyDescent="0.55000000000000004"/>
    <row r="59062" x14ac:dyDescent="0.55000000000000004"/>
    <row r="59063" x14ac:dyDescent="0.55000000000000004"/>
    <row r="59064" x14ac:dyDescent="0.55000000000000004"/>
    <row r="59065" x14ac:dyDescent="0.55000000000000004"/>
    <row r="59066" x14ac:dyDescent="0.55000000000000004"/>
    <row r="59067" x14ac:dyDescent="0.55000000000000004"/>
    <row r="59068" x14ac:dyDescent="0.55000000000000004"/>
    <row r="59069" x14ac:dyDescent="0.55000000000000004"/>
    <row r="59070" x14ac:dyDescent="0.55000000000000004"/>
    <row r="59071" x14ac:dyDescent="0.55000000000000004"/>
    <row r="59072" x14ac:dyDescent="0.55000000000000004"/>
    <row r="59073" x14ac:dyDescent="0.55000000000000004"/>
    <row r="59074" x14ac:dyDescent="0.55000000000000004"/>
    <row r="59075" x14ac:dyDescent="0.55000000000000004"/>
    <row r="59076" x14ac:dyDescent="0.55000000000000004"/>
    <row r="59077" x14ac:dyDescent="0.55000000000000004"/>
    <row r="59078" x14ac:dyDescent="0.55000000000000004"/>
    <row r="59079" x14ac:dyDescent="0.55000000000000004"/>
    <row r="59080" x14ac:dyDescent="0.55000000000000004"/>
    <row r="59081" x14ac:dyDescent="0.55000000000000004"/>
    <row r="59082" x14ac:dyDescent="0.55000000000000004"/>
    <row r="59083" x14ac:dyDescent="0.55000000000000004"/>
    <row r="59084" x14ac:dyDescent="0.55000000000000004"/>
    <row r="59085" x14ac:dyDescent="0.55000000000000004"/>
    <row r="59086" x14ac:dyDescent="0.55000000000000004"/>
    <row r="59087" x14ac:dyDescent="0.55000000000000004"/>
    <row r="59088" x14ac:dyDescent="0.55000000000000004"/>
    <row r="59089" x14ac:dyDescent="0.55000000000000004"/>
    <row r="59090" x14ac:dyDescent="0.55000000000000004"/>
    <row r="59091" x14ac:dyDescent="0.55000000000000004"/>
    <row r="59092" x14ac:dyDescent="0.55000000000000004"/>
    <row r="59093" x14ac:dyDescent="0.55000000000000004"/>
    <row r="59094" x14ac:dyDescent="0.55000000000000004"/>
    <row r="59095" x14ac:dyDescent="0.55000000000000004"/>
    <row r="59096" x14ac:dyDescent="0.55000000000000004"/>
    <row r="59097" x14ac:dyDescent="0.55000000000000004"/>
    <row r="59098" x14ac:dyDescent="0.55000000000000004"/>
    <row r="59099" x14ac:dyDescent="0.55000000000000004"/>
    <row r="59100" x14ac:dyDescent="0.55000000000000004"/>
    <row r="59101" x14ac:dyDescent="0.55000000000000004"/>
    <row r="59102" x14ac:dyDescent="0.55000000000000004"/>
    <row r="59103" x14ac:dyDescent="0.55000000000000004"/>
    <row r="59104" x14ac:dyDescent="0.55000000000000004"/>
    <row r="59105" x14ac:dyDescent="0.55000000000000004"/>
    <row r="59106" x14ac:dyDescent="0.55000000000000004"/>
    <row r="59107" x14ac:dyDescent="0.55000000000000004"/>
    <row r="59108" x14ac:dyDescent="0.55000000000000004"/>
    <row r="59109" x14ac:dyDescent="0.55000000000000004"/>
    <row r="59110" x14ac:dyDescent="0.55000000000000004"/>
    <row r="59111" x14ac:dyDescent="0.55000000000000004"/>
    <row r="59112" x14ac:dyDescent="0.55000000000000004"/>
    <row r="59113" x14ac:dyDescent="0.55000000000000004"/>
    <row r="59114" x14ac:dyDescent="0.55000000000000004"/>
    <row r="59115" x14ac:dyDescent="0.55000000000000004"/>
    <row r="59116" x14ac:dyDescent="0.55000000000000004"/>
    <row r="59117" x14ac:dyDescent="0.55000000000000004"/>
    <row r="59118" x14ac:dyDescent="0.55000000000000004"/>
    <row r="59119" x14ac:dyDescent="0.55000000000000004"/>
    <row r="59120" x14ac:dyDescent="0.55000000000000004"/>
    <row r="59121" x14ac:dyDescent="0.55000000000000004"/>
    <row r="59122" x14ac:dyDescent="0.55000000000000004"/>
    <row r="59123" x14ac:dyDescent="0.55000000000000004"/>
    <row r="59124" x14ac:dyDescent="0.55000000000000004"/>
    <row r="59125" x14ac:dyDescent="0.55000000000000004"/>
    <row r="59126" x14ac:dyDescent="0.55000000000000004"/>
    <row r="59127" x14ac:dyDescent="0.55000000000000004"/>
    <row r="59128" x14ac:dyDescent="0.55000000000000004"/>
    <row r="59129" x14ac:dyDescent="0.55000000000000004"/>
    <row r="59130" x14ac:dyDescent="0.55000000000000004"/>
    <row r="59131" x14ac:dyDescent="0.55000000000000004"/>
    <row r="59132" x14ac:dyDescent="0.55000000000000004"/>
    <row r="59133" x14ac:dyDescent="0.55000000000000004"/>
    <row r="59134" x14ac:dyDescent="0.55000000000000004"/>
    <row r="59135" x14ac:dyDescent="0.55000000000000004"/>
    <row r="59136" x14ac:dyDescent="0.55000000000000004"/>
    <row r="59137" x14ac:dyDescent="0.55000000000000004"/>
    <row r="59138" x14ac:dyDescent="0.55000000000000004"/>
    <row r="59139" x14ac:dyDescent="0.55000000000000004"/>
    <row r="59140" x14ac:dyDescent="0.55000000000000004"/>
    <row r="59141" x14ac:dyDescent="0.55000000000000004"/>
    <row r="59142" x14ac:dyDescent="0.55000000000000004"/>
    <row r="59143" x14ac:dyDescent="0.55000000000000004"/>
    <row r="59144" x14ac:dyDescent="0.55000000000000004"/>
    <row r="59145" x14ac:dyDescent="0.55000000000000004"/>
    <row r="59146" x14ac:dyDescent="0.55000000000000004"/>
    <row r="59147" x14ac:dyDescent="0.55000000000000004"/>
    <row r="59148" x14ac:dyDescent="0.55000000000000004"/>
    <row r="59149" x14ac:dyDescent="0.55000000000000004"/>
    <row r="59150" x14ac:dyDescent="0.55000000000000004"/>
    <row r="59151" x14ac:dyDescent="0.55000000000000004"/>
    <row r="59152" x14ac:dyDescent="0.55000000000000004"/>
    <row r="59153" x14ac:dyDescent="0.55000000000000004"/>
    <row r="59154" x14ac:dyDescent="0.55000000000000004"/>
    <row r="59155" x14ac:dyDescent="0.55000000000000004"/>
    <row r="59156" x14ac:dyDescent="0.55000000000000004"/>
    <row r="59157" x14ac:dyDescent="0.55000000000000004"/>
    <row r="59158" x14ac:dyDescent="0.55000000000000004"/>
    <row r="59159" x14ac:dyDescent="0.55000000000000004"/>
    <row r="59160" x14ac:dyDescent="0.55000000000000004"/>
    <row r="59161" x14ac:dyDescent="0.55000000000000004"/>
    <row r="59162" x14ac:dyDescent="0.55000000000000004"/>
    <row r="59163" x14ac:dyDescent="0.55000000000000004"/>
    <row r="59164" x14ac:dyDescent="0.55000000000000004"/>
    <row r="59165" x14ac:dyDescent="0.55000000000000004"/>
    <row r="59166" x14ac:dyDescent="0.55000000000000004"/>
    <row r="59167" x14ac:dyDescent="0.55000000000000004"/>
    <row r="59168" x14ac:dyDescent="0.55000000000000004"/>
    <row r="59169" x14ac:dyDescent="0.55000000000000004"/>
    <row r="59170" x14ac:dyDescent="0.55000000000000004"/>
    <row r="59171" x14ac:dyDescent="0.55000000000000004"/>
    <row r="59172" x14ac:dyDescent="0.55000000000000004"/>
    <row r="59173" x14ac:dyDescent="0.55000000000000004"/>
    <row r="59174" x14ac:dyDescent="0.55000000000000004"/>
    <row r="59175" x14ac:dyDescent="0.55000000000000004"/>
    <row r="59176" x14ac:dyDescent="0.55000000000000004"/>
    <row r="59177" x14ac:dyDescent="0.55000000000000004"/>
    <row r="59178" x14ac:dyDescent="0.55000000000000004"/>
    <row r="59179" x14ac:dyDescent="0.55000000000000004"/>
    <row r="59180" x14ac:dyDescent="0.55000000000000004"/>
    <row r="59181" x14ac:dyDescent="0.55000000000000004"/>
    <row r="59182" x14ac:dyDescent="0.55000000000000004"/>
    <row r="59183" x14ac:dyDescent="0.55000000000000004"/>
    <row r="59184" x14ac:dyDescent="0.55000000000000004"/>
    <row r="59185" x14ac:dyDescent="0.55000000000000004"/>
    <row r="59186" x14ac:dyDescent="0.55000000000000004"/>
    <row r="59187" x14ac:dyDescent="0.55000000000000004"/>
    <row r="59188" x14ac:dyDescent="0.55000000000000004"/>
    <row r="59189" x14ac:dyDescent="0.55000000000000004"/>
    <row r="59190" x14ac:dyDescent="0.55000000000000004"/>
    <row r="59191" x14ac:dyDescent="0.55000000000000004"/>
    <row r="59192" x14ac:dyDescent="0.55000000000000004"/>
    <row r="59193" x14ac:dyDescent="0.55000000000000004"/>
    <row r="59194" x14ac:dyDescent="0.55000000000000004"/>
    <row r="59195" x14ac:dyDescent="0.55000000000000004"/>
    <row r="59196" x14ac:dyDescent="0.55000000000000004"/>
    <row r="59197" x14ac:dyDescent="0.55000000000000004"/>
    <row r="59198" x14ac:dyDescent="0.55000000000000004"/>
    <row r="59199" x14ac:dyDescent="0.55000000000000004"/>
    <row r="59200" x14ac:dyDescent="0.55000000000000004"/>
    <row r="59201" x14ac:dyDescent="0.55000000000000004"/>
    <row r="59202" x14ac:dyDescent="0.55000000000000004"/>
    <row r="59203" x14ac:dyDescent="0.55000000000000004"/>
    <row r="59204" x14ac:dyDescent="0.55000000000000004"/>
    <row r="59205" x14ac:dyDescent="0.55000000000000004"/>
    <row r="59206" x14ac:dyDescent="0.55000000000000004"/>
    <row r="59207" x14ac:dyDescent="0.55000000000000004"/>
    <row r="59208" x14ac:dyDescent="0.55000000000000004"/>
    <row r="59209" x14ac:dyDescent="0.55000000000000004"/>
    <row r="59210" x14ac:dyDescent="0.55000000000000004"/>
    <row r="59211" x14ac:dyDescent="0.55000000000000004"/>
    <row r="59212" x14ac:dyDescent="0.55000000000000004"/>
    <row r="59213" x14ac:dyDescent="0.55000000000000004"/>
    <row r="59214" x14ac:dyDescent="0.55000000000000004"/>
    <row r="59215" x14ac:dyDescent="0.55000000000000004"/>
    <row r="59216" x14ac:dyDescent="0.55000000000000004"/>
    <row r="59217" x14ac:dyDescent="0.55000000000000004"/>
    <row r="59218" x14ac:dyDescent="0.55000000000000004"/>
    <row r="59219" x14ac:dyDescent="0.55000000000000004"/>
    <row r="59220" x14ac:dyDescent="0.55000000000000004"/>
    <row r="59221" x14ac:dyDescent="0.55000000000000004"/>
    <row r="59222" x14ac:dyDescent="0.55000000000000004"/>
    <row r="59223" x14ac:dyDescent="0.55000000000000004"/>
    <row r="59224" x14ac:dyDescent="0.55000000000000004"/>
    <row r="59225" x14ac:dyDescent="0.55000000000000004"/>
    <row r="59226" x14ac:dyDescent="0.55000000000000004"/>
    <row r="59227" x14ac:dyDescent="0.55000000000000004"/>
    <row r="59228" x14ac:dyDescent="0.55000000000000004"/>
    <row r="59229" x14ac:dyDescent="0.55000000000000004"/>
    <row r="59230" x14ac:dyDescent="0.55000000000000004"/>
    <row r="59231" x14ac:dyDescent="0.55000000000000004"/>
    <row r="59232" x14ac:dyDescent="0.55000000000000004"/>
    <row r="59233" x14ac:dyDescent="0.55000000000000004"/>
    <row r="59234" x14ac:dyDescent="0.55000000000000004"/>
    <row r="59235" x14ac:dyDescent="0.55000000000000004"/>
    <row r="59236" x14ac:dyDescent="0.55000000000000004"/>
    <row r="59237" x14ac:dyDescent="0.55000000000000004"/>
    <row r="59238" x14ac:dyDescent="0.55000000000000004"/>
    <row r="59239" x14ac:dyDescent="0.55000000000000004"/>
    <row r="59240" x14ac:dyDescent="0.55000000000000004"/>
    <row r="59241" x14ac:dyDescent="0.55000000000000004"/>
    <row r="59242" x14ac:dyDescent="0.55000000000000004"/>
    <row r="59243" x14ac:dyDescent="0.55000000000000004"/>
    <row r="59244" x14ac:dyDescent="0.55000000000000004"/>
    <row r="59245" x14ac:dyDescent="0.55000000000000004"/>
    <row r="59246" x14ac:dyDescent="0.55000000000000004"/>
    <row r="59247" x14ac:dyDescent="0.55000000000000004"/>
    <row r="59248" x14ac:dyDescent="0.55000000000000004"/>
    <row r="59249" x14ac:dyDescent="0.55000000000000004"/>
    <row r="59250" x14ac:dyDescent="0.55000000000000004"/>
    <row r="59251" x14ac:dyDescent="0.55000000000000004"/>
    <row r="59252" x14ac:dyDescent="0.55000000000000004"/>
    <row r="59253" x14ac:dyDescent="0.55000000000000004"/>
    <row r="59254" x14ac:dyDescent="0.55000000000000004"/>
    <row r="59255" x14ac:dyDescent="0.55000000000000004"/>
    <row r="59256" x14ac:dyDescent="0.55000000000000004"/>
    <row r="59257" x14ac:dyDescent="0.55000000000000004"/>
    <row r="59258" x14ac:dyDescent="0.55000000000000004"/>
    <row r="59259" x14ac:dyDescent="0.55000000000000004"/>
    <row r="59260" x14ac:dyDescent="0.55000000000000004"/>
    <row r="59261" x14ac:dyDescent="0.55000000000000004"/>
    <row r="59262" x14ac:dyDescent="0.55000000000000004"/>
    <row r="59263" x14ac:dyDescent="0.55000000000000004"/>
    <row r="59264" x14ac:dyDescent="0.55000000000000004"/>
    <row r="59265" x14ac:dyDescent="0.55000000000000004"/>
    <row r="59266" x14ac:dyDescent="0.55000000000000004"/>
    <row r="59267" x14ac:dyDescent="0.55000000000000004"/>
    <row r="59268" x14ac:dyDescent="0.55000000000000004"/>
    <row r="59269" x14ac:dyDescent="0.55000000000000004"/>
    <row r="59270" x14ac:dyDescent="0.55000000000000004"/>
    <row r="59271" x14ac:dyDescent="0.55000000000000004"/>
    <row r="59272" x14ac:dyDescent="0.55000000000000004"/>
    <row r="59273" x14ac:dyDescent="0.55000000000000004"/>
    <row r="59274" x14ac:dyDescent="0.55000000000000004"/>
    <row r="59275" x14ac:dyDescent="0.55000000000000004"/>
    <row r="59276" x14ac:dyDescent="0.55000000000000004"/>
    <row r="59277" x14ac:dyDescent="0.55000000000000004"/>
    <row r="59278" x14ac:dyDescent="0.55000000000000004"/>
    <row r="59279" x14ac:dyDescent="0.55000000000000004"/>
    <row r="59280" x14ac:dyDescent="0.55000000000000004"/>
    <row r="59281" x14ac:dyDescent="0.55000000000000004"/>
    <row r="59282" x14ac:dyDescent="0.55000000000000004"/>
    <row r="59283" x14ac:dyDescent="0.55000000000000004"/>
    <row r="59284" x14ac:dyDescent="0.55000000000000004"/>
    <row r="59285" x14ac:dyDescent="0.55000000000000004"/>
    <row r="59286" x14ac:dyDescent="0.55000000000000004"/>
    <row r="59287" x14ac:dyDescent="0.55000000000000004"/>
    <row r="59288" x14ac:dyDescent="0.55000000000000004"/>
    <row r="59289" x14ac:dyDescent="0.55000000000000004"/>
    <row r="59290" x14ac:dyDescent="0.55000000000000004"/>
    <row r="59291" x14ac:dyDescent="0.55000000000000004"/>
    <row r="59292" x14ac:dyDescent="0.55000000000000004"/>
    <row r="59293" x14ac:dyDescent="0.55000000000000004"/>
    <row r="59294" x14ac:dyDescent="0.55000000000000004"/>
    <row r="59295" x14ac:dyDescent="0.55000000000000004"/>
    <row r="59296" x14ac:dyDescent="0.55000000000000004"/>
    <row r="59297" x14ac:dyDescent="0.55000000000000004"/>
    <row r="59298" x14ac:dyDescent="0.55000000000000004"/>
    <row r="59299" x14ac:dyDescent="0.55000000000000004"/>
    <row r="59300" x14ac:dyDescent="0.55000000000000004"/>
    <row r="59301" x14ac:dyDescent="0.55000000000000004"/>
    <row r="59302" x14ac:dyDescent="0.55000000000000004"/>
    <row r="59303" x14ac:dyDescent="0.55000000000000004"/>
    <row r="59304" x14ac:dyDescent="0.55000000000000004"/>
    <row r="59305" x14ac:dyDescent="0.55000000000000004"/>
    <row r="59306" x14ac:dyDescent="0.55000000000000004"/>
    <row r="59307" x14ac:dyDescent="0.55000000000000004"/>
    <row r="59308" x14ac:dyDescent="0.55000000000000004"/>
    <row r="59309" x14ac:dyDescent="0.55000000000000004"/>
    <row r="59310" x14ac:dyDescent="0.55000000000000004"/>
    <row r="59311" x14ac:dyDescent="0.55000000000000004"/>
    <row r="59312" x14ac:dyDescent="0.55000000000000004"/>
    <row r="59313" x14ac:dyDescent="0.55000000000000004"/>
    <row r="59314" x14ac:dyDescent="0.55000000000000004"/>
    <row r="59315" x14ac:dyDescent="0.55000000000000004"/>
    <row r="59316" x14ac:dyDescent="0.55000000000000004"/>
    <row r="59317" x14ac:dyDescent="0.55000000000000004"/>
    <row r="59318" x14ac:dyDescent="0.55000000000000004"/>
    <row r="59319" x14ac:dyDescent="0.55000000000000004"/>
    <row r="59320" x14ac:dyDescent="0.55000000000000004"/>
    <row r="59321" x14ac:dyDescent="0.55000000000000004"/>
    <row r="59322" x14ac:dyDescent="0.55000000000000004"/>
    <row r="59323" x14ac:dyDescent="0.55000000000000004"/>
    <row r="59324" x14ac:dyDescent="0.55000000000000004"/>
    <row r="59325" x14ac:dyDescent="0.55000000000000004"/>
    <row r="59326" x14ac:dyDescent="0.55000000000000004"/>
    <row r="59327" x14ac:dyDescent="0.55000000000000004"/>
    <row r="59328" x14ac:dyDescent="0.55000000000000004"/>
    <row r="59329" x14ac:dyDescent="0.55000000000000004"/>
    <row r="59330" x14ac:dyDescent="0.55000000000000004"/>
    <row r="59331" x14ac:dyDescent="0.55000000000000004"/>
    <row r="59332" x14ac:dyDescent="0.55000000000000004"/>
    <row r="59333" x14ac:dyDescent="0.55000000000000004"/>
    <row r="59334" x14ac:dyDescent="0.55000000000000004"/>
    <row r="59335" x14ac:dyDescent="0.55000000000000004"/>
    <row r="59336" x14ac:dyDescent="0.55000000000000004"/>
    <row r="59337" x14ac:dyDescent="0.55000000000000004"/>
    <row r="59338" x14ac:dyDescent="0.55000000000000004"/>
    <row r="59339" x14ac:dyDescent="0.55000000000000004"/>
    <row r="59340" x14ac:dyDescent="0.55000000000000004"/>
    <row r="59341" x14ac:dyDescent="0.55000000000000004"/>
    <row r="59342" x14ac:dyDescent="0.55000000000000004"/>
    <row r="59343" x14ac:dyDescent="0.55000000000000004"/>
    <row r="59344" x14ac:dyDescent="0.55000000000000004"/>
    <row r="59345" x14ac:dyDescent="0.55000000000000004"/>
    <row r="59346" x14ac:dyDescent="0.55000000000000004"/>
    <row r="59347" x14ac:dyDescent="0.55000000000000004"/>
    <row r="59348" x14ac:dyDescent="0.55000000000000004"/>
    <row r="59349" x14ac:dyDescent="0.55000000000000004"/>
    <row r="59350" x14ac:dyDescent="0.55000000000000004"/>
    <row r="59351" x14ac:dyDescent="0.55000000000000004"/>
    <row r="59352" x14ac:dyDescent="0.55000000000000004"/>
    <row r="59353" x14ac:dyDescent="0.55000000000000004"/>
    <row r="59354" x14ac:dyDescent="0.55000000000000004"/>
    <row r="59355" x14ac:dyDescent="0.55000000000000004"/>
    <row r="59356" x14ac:dyDescent="0.55000000000000004"/>
    <row r="59357" x14ac:dyDescent="0.55000000000000004"/>
    <row r="59358" x14ac:dyDescent="0.55000000000000004"/>
    <row r="59359" x14ac:dyDescent="0.55000000000000004"/>
    <row r="59360" x14ac:dyDescent="0.55000000000000004"/>
    <row r="59361" x14ac:dyDescent="0.55000000000000004"/>
    <row r="59362" x14ac:dyDescent="0.55000000000000004"/>
    <row r="59363" x14ac:dyDescent="0.55000000000000004"/>
    <row r="59364" x14ac:dyDescent="0.55000000000000004"/>
    <row r="59365" x14ac:dyDescent="0.55000000000000004"/>
    <row r="59366" x14ac:dyDescent="0.55000000000000004"/>
    <row r="59367" x14ac:dyDescent="0.55000000000000004"/>
    <row r="59368" x14ac:dyDescent="0.55000000000000004"/>
    <row r="59369" x14ac:dyDescent="0.55000000000000004"/>
    <row r="59370" x14ac:dyDescent="0.55000000000000004"/>
    <row r="59371" x14ac:dyDescent="0.55000000000000004"/>
    <row r="59372" x14ac:dyDescent="0.55000000000000004"/>
    <row r="59373" x14ac:dyDescent="0.55000000000000004"/>
    <row r="59374" x14ac:dyDescent="0.55000000000000004"/>
    <row r="59375" x14ac:dyDescent="0.55000000000000004"/>
    <row r="59376" x14ac:dyDescent="0.55000000000000004"/>
    <row r="59377" x14ac:dyDescent="0.55000000000000004"/>
    <row r="59378" x14ac:dyDescent="0.55000000000000004"/>
    <row r="59379" x14ac:dyDescent="0.55000000000000004"/>
    <row r="59380" x14ac:dyDescent="0.55000000000000004"/>
    <row r="59381" x14ac:dyDescent="0.55000000000000004"/>
    <row r="59382" x14ac:dyDescent="0.55000000000000004"/>
    <row r="59383" x14ac:dyDescent="0.55000000000000004"/>
    <row r="59384" x14ac:dyDescent="0.55000000000000004"/>
    <row r="59385" x14ac:dyDescent="0.55000000000000004"/>
    <row r="59386" x14ac:dyDescent="0.55000000000000004"/>
    <row r="59387" x14ac:dyDescent="0.55000000000000004"/>
    <row r="59388" x14ac:dyDescent="0.55000000000000004"/>
    <row r="59389" x14ac:dyDescent="0.55000000000000004"/>
    <row r="59390" x14ac:dyDescent="0.55000000000000004"/>
    <row r="59391" x14ac:dyDescent="0.55000000000000004"/>
    <row r="59392" x14ac:dyDescent="0.55000000000000004"/>
    <row r="59393" x14ac:dyDescent="0.55000000000000004"/>
    <row r="59394" x14ac:dyDescent="0.55000000000000004"/>
    <row r="59395" x14ac:dyDescent="0.55000000000000004"/>
    <row r="59396" x14ac:dyDescent="0.55000000000000004"/>
    <row r="59397" x14ac:dyDescent="0.55000000000000004"/>
    <row r="59398" x14ac:dyDescent="0.55000000000000004"/>
    <row r="59399" x14ac:dyDescent="0.55000000000000004"/>
    <row r="59400" x14ac:dyDescent="0.55000000000000004"/>
    <row r="59401" x14ac:dyDescent="0.55000000000000004"/>
    <row r="59402" x14ac:dyDescent="0.55000000000000004"/>
    <row r="59403" x14ac:dyDescent="0.55000000000000004"/>
    <row r="59404" x14ac:dyDescent="0.55000000000000004"/>
    <row r="59405" x14ac:dyDescent="0.55000000000000004"/>
    <row r="59406" x14ac:dyDescent="0.55000000000000004"/>
    <row r="59407" x14ac:dyDescent="0.55000000000000004"/>
    <row r="59408" x14ac:dyDescent="0.55000000000000004"/>
    <row r="59409" x14ac:dyDescent="0.55000000000000004"/>
    <row r="59410" x14ac:dyDescent="0.55000000000000004"/>
    <row r="59411" x14ac:dyDescent="0.55000000000000004"/>
    <row r="59412" x14ac:dyDescent="0.55000000000000004"/>
    <row r="59413" x14ac:dyDescent="0.55000000000000004"/>
    <row r="59414" x14ac:dyDescent="0.55000000000000004"/>
    <row r="59415" x14ac:dyDescent="0.55000000000000004"/>
    <row r="59416" x14ac:dyDescent="0.55000000000000004"/>
    <row r="59417" x14ac:dyDescent="0.55000000000000004"/>
    <row r="59418" x14ac:dyDescent="0.55000000000000004"/>
    <row r="59419" x14ac:dyDescent="0.55000000000000004"/>
    <row r="59420" x14ac:dyDescent="0.55000000000000004"/>
    <row r="59421" x14ac:dyDescent="0.55000000000000004"/>
    <row r="59422" x14ac:dyDescent="0.55000000000000004"/>
    <row r="59423" x14ac:dyDescent="0.55000000000000004"/>
    <row r="59424" x14ac:dyDescent="0.55000000000000004"/>
    <row r="59425" x14ac:dyDescent="0.55000000000000004"/>
    <row r="59426" x14ac:dyDescent="0.55000000000000004"/>
    <row r="59427" x14ac:dyDescent="0.55000000000000004"/>
    <row r="59428" x14ac:dyDescent="0.55000000000000004"/>
    <row r="59429" x14ac:dyDescent="0.55000000000000004"/>
    <row r="59430" x14ac:dyDescent="0.55000000000000004"/>
    <row r="59431" x14ac:dyDescent="0.55000000000000004"/>
    <row r="59432" x14ac:dyDescent="0.55000000000000004"/>
    <row r="59433" x14ac:dyDescent="0.55000000000000004"/>
    <row r="59434" x14ac:dyDescent="0.55000000000000004"/>
    <row r="59435" x14ac:dyDescent="0.55000000000000004"/>
    <row r="59436" x14ac:dyDescent="0.55000000000000004"/>
    <row r="59437" x14ac:dyDescent="0.55000000000000004"/>
    <row r="59438" x14ac:dyDescent="0.55000000000000004"/>
    <row r="59439" x14ac:dyDescent="0.55000000000000004"/>
    <row r="59440" x14ac:dyDescent="0.55000000000000004"/>
    <row r="59441" x14ac:dyDescent="0.55000000000000004"/>
    <row r="59442" x14ac:dyDescent="0.55000000000000004"/>
    <row r="59443" x14ac:dyDescent="0.55000000000000004"/>
    <row r="59444" x14ac:dyDescent="0.55000000000000004"/>
    <row r="59445" x14ac:dyDescent="0.55000000000000004"/>
    <row r="59446" x14ac:dyDescent="0.55000000000000004"/>
    <row r="59447" x14ac:dyDescent="0.55000000000000004"/>
    <row r="59448" x14ac:dyDescent="0.55000000000000004"/>
    <row r="59449" x14ac:dyDescent="0.55000000000000004"/>
    <row r="59450" x14ac:dyDescent="0.55000000000000004"/>
    <row r="59451" x14ac:dyDescent="0.55000000000000004"/>
    <row r="59452" x14ac:dyDescent="0.55000000000000004"/>
    <row r="59453" x14ac:dyDescent="0.55000000000000004"/>
    <row r="59454" x14ac:dyDescent="0.55000000000000004"/>
    <row r="59455" x14ac:dyDescent="0.55000000000000004"/>
    <row r="59456" x14ac:dyDescent="0.55000000000000004"/>
    <row r="59457" x14ac:dyDescent="0.55000000000000004"/>
    <row r="59458" x14ac:dyDescent="0.55000000000000004"/>
    <row r="59459" x14ac:dyDescent="0.55000000000000004"/>
    <row r="59460" x14ac:dyDescent="0.55000000000000004"/>
    <row r="59461" x14ac:dyDescent="0.55000000000000004"/>
    <row r="59462" x14ac:dyDescent="0.55000000000000004"/>
    <row r="59463" x14ac:dyDescent="0.55000000000000004"/>
    <row r="59464" x14ac:dyDescent="0.55000000000000004"/>
    <row r="59465" x14ac:dyDescent="0.55000000000000004"/>
    <row r="59466" x14ac:dyDescent="0.55000000000000004"/>
    <row r="59467" x14ac:dyDescent="0.55000000000000004"/>
    <row r="59468" x14ac:dyDescent="0.55000000000000004"/>
    <row r="59469" x14ac:dyDescent="0.55000000000000004"/>
    <row r="59470" x14ac:dyDescent="0.55000000000000004"/>
    <row r="59471" x14ac:dyDescent="0.55000000000000004"/>
    <row r="59472" x14ac:dyDescent="0.55000000000000004"/>
    <row r="59473" x14ac:dyDescent="0.55000000000000004"/>
    <row r="59474" x14ac:dyDescent="0.55000000000000004"/>
    <row r="59475" x14ac:dyDescent="0.55000000000000004"/>
    <row r="59476" x14ac:dyDescent="0.55000000000000004"/>
    <row r="59477" x14ac:dyDescent="0.55000000000000004"/>
    <row r="59478" x14ac:dyDescent="0.55000000000000004"/>
    <row r="59479" x14ac:dyDescent="0.55000000000000004"/>
    <row r="59480" x14ac:dyDescent="0.55000000000000004"/>
    <row r="59481" x14ac:dyDescent="0.55000000000000004"/>
    <row r="59482" x14ac:dyDescent="0.55000000000000004"/>
    <row r="59483" x14ac:dyDescent="0.55000000000000004"/>
    <row r="59484" x14ac:dyDescent="0.55000000000000004"/>
    <row r="59485" x14ac:dyDescent="0.55000000000000004"/>
    <row r="59486" x14ac:dyDescent="0.55000000000000004"/>
    <row r="59487" x14ac:dyDescent="0.55000000000000004"/>
    <row r="59488" x14ac:dyDescent="0.55000000000000004"/>
    <row r="59489" x14ac:dyDescent="0.55000000000000004"/>
    <row r="59490" x14ac:dyDescent="0.55000000000000004"/>
    <row r="59491" x14ac:dyDescent="0.55000000000000004"/>
    <row r="59492" x14ac:dyDescent="0.55000000000000004"/>
    <row r="59493" x14ac:dyDescent="0.55000000000000004"/>
    <row r="59494" x14ac:dyDescent="0.55000000000000004"/>
    <row r="59495" x14ac:dyDescent="0.55000000000000004"/>
    <row r="59496" x14ac:dyDescent="0.55000000000000004"/>
    <row r="59497" x14ac:dyDescent="0.55000000000000004"/>
    <row r="59498" x14ac:dyDescent="0.55000000000000004"/>
    <row r="59499" x14ac:dyDescent="0.55000000000000004"/>
    <row r="59500" x14ac:dyDescent="0.55000000000000004"/>
    <row r="59501" x14ac:dyDescent="0.55000000000000004"/>
    <row r="59502" x14ac:dyDescent="0.55000000000000004"/>
    <row r="59503" x14ac:dyDescent="0.55000000000000004"/>
    <row r="59504" x14ac:dyDescent="0.55000000000000004"/>
    <row r="59505" x14ac:dyDescent="0.55000000000000004"/>
    <row r="59506" x14ac:dyDescent="0.55000000000000004"/>
    <row r="59507" x14ac:dyDescent="0.55000000000000004"/>
    <row r="59508" x14ac:dyDescent="0.55000000000000004"/>
    <row r="59509" x14ac:dyDescent="0.55000000000000004"/>
    <row r="59510" x14ac:dyDescent="0.55000000000000004"/>
    <row r="59511" x14ac:dyDescent="0.55000000000000004"/>
    <row r="59512" x14ac:dyDescent="0.55000000000000004"/>
    <row r="59513" x14ac:dyDescent="0.55000000000000004"/>
    <row r="59514" x14ac:dyDescent="0.55000000000000004"/>
    <row r="59515" x14ac:dyDescent="0.55000000000000004"/>
    <row r="59516" x14ac:dyDescent="0.55000000000000004"/>
    <row r="59517" x14ac:dyDescent="0.55000000000000004"/>
    <row r="59518" x14ac:dyDescent="0.55000000000000004"/>
    <row r="59519" x14ac:dyDescent="0.55000000000000004"/>
    <row r="59520" x14ac:dyDescent="0.55000000000000004"/>
    <row r="59521" x14ac:dyDescent="0.55000000000000004"/>
    <row r="59522" x14ac:dyDescent="0.55000000000000004"/>
    <row r="59523" x14ac:dyDescent="0.55000000000000004"/>
    <row r="59524" x14ac:dyDescent="0.55000000000000004"/>
    <row r="59525" x14ac:dyDescent="0.55000000000000004"/>
    <row r="59526" x14ac:dyDescent="0.55000000000000004"/>
    <row r="59527" x14ac:dyDescent="0.55000000000000004"/>
    <row r="59528" x14ac:dyDescent="0.55000000000000004"/>
    <row r="59529" x14ac:dyDescent="0.55000000000000004"/>
    <row r="59530" x14ac:dyDescent="0.55000000000000004"/>
    <row r="59531" x14ac:dyDescent="0.55000000000000004"/>
    <row r="59532" x14ac:dyDescent="0.55000000000000004"/>
    <row r="59533" x14ac:dyDescent="0.55000000000000004"/>
    <row r="59534" x14ac:dyDescent="0.55000000000000004"/>
    <row r="59535" x14ac:dyDescent="0.55000000000000004"/>
    <row r="59536" x14ac:dyDescent="0.55000000000000004"/>
    <row r="59537" x14ac:dyDescent="0.55000000000000004"/>
    <row r="59538" x14ac:dyDescent="0.55000000000000004"/>
    <row r="59539" x14ac:dyDescent="0.55000000000000004"/>
    <row r="59540" x14ac:dyDescent="0.55000000000000004"/>
    <row r="59541" x14ac:dyDescent="0.55000000000000004"/>
    <row r="59542" x14ac:dyDescent="0.55000000000000004"/>
    <row r="59543" x14ac:dyDescent="0.55000000000000004"/>
    <row r="59544" x14ac:dyDescent="0.55000000000000004"/>
    <row r="59545" x14ac:dyDescent="0.55000000000000004"/>
    <row r="59546" x14ac:dyDescent="0.55000000000000004"/>
    <row r="59547" x14ac:dyDescent="0.55000000000000004"/>
    <row r="59548" x14ac:dyDescent="0.55000000000000004"/>
    <row r="59549" x14ac:dyDescent="0.55000000000000004"/>
    <row r="59550" x14ac:dyDescent="0.55000000000000004"/>
    <row r="59551" x14ac:dyDescent="0.55000000000000004"/>
    <row r="59552" x14ac:dyDescent="0.55000000000000004"/>
    <row r="59553" x14ac:dyDescent="0.55000000000000004"/>
    <row r="59554" x14ac:dyDescent="0.55000000000000004"/>
    <row r="59555" x14ac:dyDescent="0.55000000000000004"/>
    <row r="59556" x14ac:dyDescent="0.55000000000000004"/>
    <row r="59557" x14ac:dyDescent="0.55000000000000004"/>
    <row r="59558" x14ac:dyDescent="0.55000000000000004"/>
    <row r="59559" x14ac:dyDescent="0.55000000000000004"/>
    <row r="59560" x14ac:dyDescent="0.55000000000000004"/>
    <row r="59561" x14ac:dyDescent="0.55000000000000004"/>
    <row r="59562" x14ac:dyDescent="0.55000000000000004"/>
    <row r="59563" x14ac:dyDescent="0.55000000000000004"/>
    <row r="59564" x14ac:dyDescent="0.55000000000000004"/>
    <row r="59565" x14ac:dyDescent="0.55000000000000004"/>
    <row r="59566" x14ac:dyDescent="0.55000000000000004"/>
    <row r="59567" x14ac:dyDescent="0.55000000000000004"/>
    <row r="59568" x14ac:dyDescent="0.55000000000000004"/>
    <row r="59569" x14ac:dyDescent="0.55000000000000004"/>
    <row r="59570" x14ac:dyDescent="0.55000000000000004"/>
    <row r="59571" x14ac:dyDescent="0.55000000000000004"/>
    <row r="59572" x14ac:dyDescent="0.55000000000000004"/>
    <row r="59573" x14ac:dyDescent="0.55000000000000004"/>
    <row r="59574" x14ac:dyDescent="0.55000000000000004"/>
    <row r="59575" x14ac:dyDescent="0.55000000000000004"/>
    <row r="59576" x14ac:dyDescent="0.55000000000000004"/>
    <row r="59577" x14ac:dyDescent="0.55000000000000004"/>
    <row r="59578" x14ac:dyDescent="0.55000000000000004"/>
    <row r="59579" x14ac:dyDescent="0.55000000000000004"/>
    <row r="59580" x14ac:dyDescent="0.55000000000000004"/>
    <row r="59581" x14ac:dyDescent="0.55000000000000004"/>
    <row r="59582" x14ac:dyDescent="0.55000000000000004"/>
    <row r="59583" x14ac:dyDescent="0.55000000000000004"/>
    <row r="59584" x14ac:dyDescent="0.55000000000000004"/>
    <row r="59585" x14ac:dyDescent="0.55000000000000004"/>
    <row r="59586" x14ac:dyDescent="0.55000000000000004"/>
    <row r="59587" x14ac:dyDescent="0.55000000000000004"/>
    <row r="59588" x14ac:dyDescent="0.55000000000000004"/>
    <row r="59589" x14ac:dyDescent="0.55000000000000004"/>
    <row r="59590" x14ac:dyDescent="0.55000000000000004"/>
    <row r="59591" x14ac:dyDescent="0.55000000000000004"/>
    <row r="59592" x14ac:dyDescent="0.55000000000000004"/>
    <row r="59593" x14ac:dyDescent="0.55000000000000004"/>
    <row r="59594" x14ac:dyDescent="0.55000000000000004"/>
    <row r="59595" x14ac:dyDescent="0.55000000000000004"/>
    <row r="59596" x14ac:dyDescent="0.55000000000000004"/>
    <row r="59597" x14ac:dyDescent="0.55000000000000004"/>
    <row r="59598" x14ac:dyDescent="0.55000000000000004"/>
    <row r="59599" x14ac:dyDescent="0.55000000000000004"/>
    <row r="59600" x14ac:dyDescent="0.55000000000000004"/>
    <row r="59601" x14ac:dyDescent="0.55000000000000004"/>
    <row r="59602" x14ac:dyDescent="0.55000000000000004"/>
    <row r="59603" x14ac:dyDescent="0.55000000000000004"/>
    <row r="59604" x14ac:dyDescent="0.55000000000000004"/>
    <row r="59605" x14ac:dyDescent="0.55000000000000004"/>
    <row r="59606" x14ac:dyDescent="0.55000000000000004"/>
    <row r="59607" x14ac:dyDescent="0.55000000000000004"/>
    <row r="59608" x14ac:dyDescent="0.55000000000000004"/>
    <row r="59609" x14ac:dyDescent="0.55000000000000004"/>
    <row r="59610" x14ac:dyDescent="0.55000000000000004"/>
    <row r="59611" x14ac:dyDescent="0.55000000000000004"/>
    <row r="59612" x14ac:dyDescent="0.55000000000000004"/>
    <row r="59613" x14ac:dyDescent="0.55000000000000004"/>
    <row r="59614" x14ac:dyDescent="0.55000000000000004"/>
    <row r="59615" x14ac:dyDescent="0.55000000000000004"/>
    <row r="59616" x14ac:dyDescent="0.55000000000000004"/>
    <row r="59617" x14ac:dyDescent="0.55000000000000004"/>
    <row r="59618" x14ac:dyDescent="0.55000000000000004"/>
    <row r="59619" x14ac:dyDescent="0.55000000000000004"/>
    <row r="59620" x14ac:dyDescent="0.55000000000000004"/>
    <row r="59621" x14ac:dyDescent="0.55000000000000004"/>
    <row r="59622" x14ac:dyDescent="0.55000000000000004"/>
    <row r="59623" x14ac:dyDescent="0.55000000000000004"/>
    <row r="59624" x14ac:dyDescent="0.55000000000000004"/>
    <row r="59625" x14ac:dyDescent="0.55000000000000004"/>
    <row r="59626" x14ac:dyDescent="0.55000000000000004"/>
    <row r="59627" x14ac:dyDescent="0.55000000000000004"/>
    <row r="59628" x14ac:dyDescent="0.55000000000000004"/>
    <row r="59629" x14ac:dyDescent="0.55000000000000004"/>
    <row r="59630" x14ac:dyDescent="0.55000000000000004"/>
    <row r="59631" x14ac:dyDescent="0.55000000000000004"/>
    <row r="59632" x14ac:dyDescent="0.55000000000000004"/>
    <row r="59633" x14ac:dyDescent="0.55000000000000004"/>
    <row r="59634" x14ac:dyDescent="0.55000000000000004"/>
    <row r="59635" x14ac:dyDescent="0.55000000000000004"/>
    <row r="59636" x14ac:dyDescent="0.55000000000000004"/>
    <row r="59637" x14ac:dyDescent="0.55000000000000004"/>
    <row r="59638" x14ac:dyDescent="0.55000000000000004"/>
    <row r="59639" x14ac:dyDescent="0.55000000000000004"/>
    <row r="59640" x14ac:dyDescent="0.55000000000000004"/>
    <row r="59641" x14ac:dyDescent="0.55000000000000004"/>
    <row r="59642" x14ac:dyDescent="0.55000000000000004"/>
    <row r="59643" x14ac:dyDescent="0.55000000000000004"/>
    <row r="59644" x14ac:dyDescent="0.55000000000000004"/>
    <row r="59645" x14ac:dyDescent="0.55000000000000004"/>
    <row r="59646" x14ac:dyDescent="0.55000000000000004"/>
    <row r="59647" x14ac:dyDescent="0.55000000000000004"/>
    <row r="59648" x14ac:dyDescent="0.55000000000000004"/>
    <row r="59649" x14ac:dyDescent="0.55000000000000004"/>
    <row r="59650" x14ac:dyDescent="0.55000000000000004"/>
    <row r="59651" x14ac:dyDescent="0.55000000000000004"/>
    <row r="59652" x14ac:dyDescent="0.55000000000000004"/>
    <row r="59653" x14ac:dyDescent="0.55000000000000004"/>
    <row r="59654" x14ac:dyDescent="0.55000000000000004"/>
    <row r="59655" x14ac:dyDescent="0.55000000000000004"/>
    <row r="59656" x14ac:dyDescent="0.55000000000000004"/>
    <row r="59657" x14ac:dyDescent="0.55000000000000004"/>
    <row r="59658" x14ac:dyDescent="0.55000000000000004"/>
    <row r="59659" x14ac:dyDescent="0.55000000000000004"/>
    <row r="59660" x14ac:dyDescent="0.55000000000000004"/>
    <row r="59661" x14ac:dyDescent="0.55000000000000004"/>
    <row r="59662" x14ac:dyDescent="0.55000000000000004"/>
    <row r="59663" x14ac:dyDescent="0.55000000000000004"/>
    <row r="59664" x14ac:dyDescent="0.55000000000000004"/>
    <row r="59665" x14ac:dyDescent="0.55000000000000004"/>
    <row r="59666" x14ac:dyDescent="0.55000000000000004"/>
    <row r="59667" x14ac:dyDescent="0.55000000000000004"/>
    <row r="59668" x14ac:dyDescent="0.55000000000000004"/>
    <row r="59669" x14ac:dyDescent="0.55000000000000004"/>
    <row r="59670" x14ac:dyDescent="0.55000000000000004"/>
    <row r="59671" x14ac:dyDescent="0.55000000000000004"/>
    <row r="59672" x14ac:dyDescent="0.55000000000000004"/>
    <row r="59673" x14ac:dyDescent="0.55000000000000004"/>
    <row r="59674" x14ac:dyDescent="0.55000000000000004"/>
    <row r="59675" x14ac:dyDescent="0.55000000000000004"/>
    <row r="59676" x14ac:dyDescent="0.55000000000000004"/>
    <row r="59677" x14ac:dyDescent="0.55000000000000004"/>
    <row r="59678" x14ac:dyDescent="0.55000000000000004"/>
    <row r="59679" x14ac:dyDescent="0.55000000000000004"/>
    <row r="59680" x14ac:dyDescent="0.55000000000000004"/>
    <row r="59681" x14ac:dyDescent="0.55000000000000004"/>
    <row r="59682" x14ac:dyDescent="0.55000000000000004"/>
    <row r="59683" x14ac:dyDescent="0.55000000000000004"/>
    <row r="59684" x14ac:dyDescent="0.55000000000000004"/>
    <row r="59685" x14ac:dyDescent="0.55000000000000004"/>
    <row r="59686" x14ac:dyDescent="0.55000000000000004"/>
    <row r="59687" x14ac:dyDescent="0.55000000000000004"/>
    <row r="59688" x14ac:dyDescent="0.55000000000000004"/>
    <row r="59689" x14ac:dyDescent="0.55000000000000004"/>
    <row r="59690" x14ac:dyDescent="0.55000000000000004"/>
    <row r="59691" x14ac:dyDescent="0.55000000000000004"/>
    <row r="59692" x14ac:dyDescent="0.55000000000000004"/>
    <row r="59693" x14ac:dyDescent="0.55000000000000004"/>
    <row r="59694" x14ac:dyDescent="0.55000000000000004"/>
    <row r="59695" x14ac:dyDescent="0.55000000000000004"/>
    <row r="59696" x14ac:dyDescent="0.55000000000000004"/>
    <row r="59697" x14ac:dyDescent="0.55000000000000004"/>
    <row r="59698" x14ac:dyDescent="0.55000000000000004"/>
    <row r="59699" x14ac:dyDescent="0.55000000000000004"/>
    <row r="59700" x14ac:dyDescent="0.55000000000000004"/>
    <row r="59701" x14ac:dyDescent="0.55000000000000004"/>
    <row r="59702" x14ac:dyDescent="0.55000000000000004"/>
    <row r="59703" x14ac:dyDescent="0.55000000000000004"/>
    <row r="59704" x14ac:dyDescent="0.55000000000000004"/>
    <row r="59705" x14ac:dyDescent="0.55000000000000004"/>
    <row r="59706" x14ac:dyDescent="0.55000000000000004"/>
    <row r="59707" x14ac:dyDescent="0.55000000000000004"/>
    <row r="59708" x14ac:dyDescent="0.55000000000000004"/>
    <row r="59709" x14ac:dyDescent="0.55000000000000004"/>
    <row r="59710" x14ac:dyDescent="0.55000000000000004"/>
    <row r="59711" x14ac:dyDescent="0.55000000000000004"/>
    <row r="59712" x14ac:dyDescent="0.55000000000000004"/>
    <row r="59713" x14ac:dyDescent="0.55000000000000004"/>
    <row r="59714" x14ac:dyDescent="0.55000000000000004"/>
    <row r="59715" x14ac:dyDescent="0.55000000000000004"/>
    <row r="59716" x14ac:dyDescent="0.55000000000000004"/>
    <row r="59717" x14ac:dyDescent="0.55000000000000004"/>
    <row r="59718" x14ac:dyDescent="0.55000000000000004"/>
    <row r="59719" x14ac:dyDescent="0.55000000000000004"/>
    <row r="59720" x14ac:dyDescent="0.55000000000000004"/>
    <row r="59721" x14ac:dyDescent="0.55000000000000004"/>
    <row r="59722" x14ac:dyDescent="0.55000000000000004"/>
    <row r="59723" x14ac:dyDescent="0.55000000000000004"/>
    <row r="59724" x14ac:dyDescent="0.55000000000000004"/>
    <row r="59725" x14ac:dyDescent="0.55000000000000004"/>
    <row r="59726" x14ac:dyDescent="0.55000000000000004"/>
    <row r="59727" x14ac:dyDescent="0.55000000000000004"/>
    <row r="59728" x14ac:dyDescent="0.55000000000000004"/>
    <row r="59729" x14ac:dyDescent="0.55000000000000004"/>
    <row r="59730" x14ac:dyDescent="0.55000000000000004"/>
    <row r="59731" x14ac:dyDescent="0.55000000000000004"/>
    <row r="59732" x14ac:dyDescent="0.55000000000000004"/>
    <row r="59733" x14ac:dyDescent="0.55000000000000004"/>
    <row r="59734" x14ac:dyDescent="0.55000000000000004"/>
    <row r="59735" x14ac:dyDescent="0.55000000000000004"/>
    <row r="59736" x14ac:dyDescent="0.55000000000000004"/>
    <row r="59737" x14ac:dyDescent="0.55000000000000004"/>
    <row r="59738" x14ac:dyDescent="0.55000000000000004"/>
    <row r="59739" x14ac:dyDescent="0.55000000000000004"/>
    <row r="59740" x14ac:dyDescent="0.55000000000000004"/>
    <row r="59741" x14ac:dyDescent="0.55000000000000004"/>
    <row r="59742" x14ac:dyDescent="0.55000000000000004"/>
    <row r="59743" x14ac:dyDescent="0.55000000000000004"/>
    <row r="59744" x14ac:dyDescent="0.55000000000000004"/>
    <row r="59745" x14ac:dyDescent="0.55000000000000004"/>
    <row r="59746" x14ac:dyDescent="0.55000000000000004"/>
    <row r="59747" x14ac:dyDescent="0.55000000000000004"/>
    <row r="59748" x14ac:dyDescent="0.55000000000000004"/>
    <row r="59749" x14ac:dyDescent="0.55000000000000004"/>
    <row r="59750" x14ac:dyDescent="0.55000000000000004"/>
    <row r="59751" x14ac:dyDescent="0.55000000000000004"/>
    <row r="59752" x14ac:dyDescent="0.55000000000000004"/>
    <row r="59753" x14ac:dyDescent="0.55000000000000004"/>
    <row r="59754" x14ac:dyDescent="0.55000000000000004"/>
    <row r="59755" x14ac:dyDescent="0.55000000000000004"/>
    <row r="59756" x14ac:dyDescent="0.55000000000000004"/>
    <row r="59757" x14ac:dyDescent="0.55000000000000004"/>
    <row r="59758" x14ac:dyDescent="0.55000000000000004"/>
    <row r="59759" x14ac:dyDescent="0.55000000000000004"/>
    <row r="59760" x14ac:dyDescent="0.55000000000000004"/>
    <row r="59761" x14ac:dyDescent="0.55000000000000004"/>
    <row r="59762" x14ac:dyDescent="0.55000000000000004"/>
    <row r="59763" x14ac:dyDescent="0.55000000000000004"/>
    <row r="59764" x14ac:dyDescent="0.55000000000000004"/>
    <row r="59765" x14ac:dyDescent="0.55000000000000004"/>
    <row r="59766" x14ac:dyDescent="0.55000000000000004"/>
    <row r="59767" x14ac:dyDescent="0.55000000000000004"/>
    <row r="59768" x14ac:dyDescent="0.55000000000000004"/>
    <row r="59769" x14ac:dyDescent="0.55000000000000004"/>
    <row r="59770" x14ac:dyDescent="0.55000000000000004"/>
    <row r="59771" x14ac:dyDescent="0.55000000000000004"/>
    <row r="59772" x14ac:dyDescent="0.55000000000000004"/>
    <row r="59773" x14ac:dyDescent="0.55000000000000004"/>
    <row r="59774" x14ac:dyDescent="0.55000000000000004"/>
    <row r="59775" x14ac:dyDescent="0.55000000000000004"/>
    <row r="59776" x14ac:dyDescent="0.55000000000000004"/>
    <row r="59777" x14ac:dyDescent="0.55000000000000004"/>
    <row r="59778" x14ac:dyDescent="0.55000000000000004"/>
    <row r="59779" x14ac:dyDescent="0.55000000000000004"/>
    <row r="59780" x14ac:dyDescent="0.55000000000000004"/>
    <row r="59781" x14ac:dyDescent="0.55000000000000004"/>
    <row r="59782" x14ac:dyDescent="0.55000000000000004"/>
    <row r="59783" x14ac:dyDescent="0.55000000000000004"/>
    <row r="59784" x14ac:dyDescent="0.55000000000000004"/>
    <row r="59785" x14ac:dyDescent="0.55000000000000004"/>
    <row r="59786" x14ac:dyDescent="0.55000000000000004"/>
    <row r="59787" x14ac:dyDescent="0.55000000000000004"/>
    <row r="59788" x14ac:dyDescent="0.55000000000000004"/>
    <row r="59789" x14ac:dyDescent="0.55000000000000004"/>
    <row r="59790" x14ac:dyDescent="0.55000000000000004"/>
    <row r="59791" x14ac:dyDescent="0.55000000000000004"/>
    <row r="59792" x14ac:dyDescent="0.55000000000000004"/>
    <row r="59793" x14ac:dyDescent="0.55000000000000004"/>
    <row r="59794" x14ac:dyDescent="0.55000000000000004"/>
    <row r="59795" x14ac:dyDescent="0.55000000000000004"/>
    <row r="59796" x14ac:dyDescent="0.55000000000000004"/>
    <row r="59797" x14ac:dyDescent="0.55000000000000004"/>
    <row r="59798" x14ac:dyDescent="0.55000000000000004"/>
    <row r="59799" x14ac:dyDescent="0.55000000000000004"/>
    <row r="59800" x14ac:dyDescent="0.55000000000000004"/>
    <row r="59801" x14ac:dyDescent="0.55000000000000004"/>
    <row r="59802" x14ac:dyDescent="0.55000000000000004"/>
    <row r="59803" x14ac:dyDescent="0.55000000000000004"/>
    <row r="59804" x14ac:dyDescent="0.55000000000000004"/>
    <row r="59805" x14ac:dyDescent="0.55000000000000004"/>
    <row r="59806" x14ac:dyDescent="0.55000000000000004"/>
    <row r="59807" x14ac:dyDescent="0.55000000000000004"/>
    <row r="59808" x14ac:dyDescent="0.55000000000000004"/>
    <row r="59809" x14ac:dyDescent="0.55000000000000004"/>
    <row r="59810" x14ac:dyDescent="0.55000000000000004"/>
    <row r="59811" x14ac:dyDescent="0.55000000000000004"/>
    <row r="59812" x14ac:dyDescent="0.55000000000000004"/>
    <row r="59813" x14ac:dyDescent="0.55000000000000004"/>
    <row r="59814" x14ac:dyDescent="0.55000000000000004"/>
    <row r="59815" x14ac:dyDescent="0.55000000000000004"/>
    <row r="59816" x14ac:dyDescent="0.55000000000000004"/>
    <row r="59817" x14ac:dyDescent="0.55000000000000004"/>
    <row r="59818" x14ac:dyDescent="0.55000000000000004"/>
    <row r="59819" x14ac:dyDescent="0.55000000000000004"/>
    <row r="59820" x14ac:dyDescent="0.55000000000000004"/>
    <row r="59821" x14ac:dyDescent="0.55000000000000004"/>
    <row r="59822" x14ac:dyDescent="0.55000000000000004"/>
    <row r="59823" x14ac:dyDescent="0.55000000000000004"/>
    <row r="59824" x14ac:dyDescent="0.55000000000000004"/>
    <row r="59825" x14ac:dyDescent="0.55000000000000004"/>
    <row r="59826" x14ac:dyDescent="0.55000000000000004"/>
    <row r="59827" x14ac:dyDescent="0.55000000000000004"/>
    <row r="59828" x14ac:dyDescent="0.55000000000000004"/>
    <row r="59829" x14ac:dyDescent="0.55000000000000004"/>
    <row r="59830" x14ac:dyDescent="0.55000000000000004"/>
    <row r="59831" x14ac:dyDescent="0.55000000000000004"/>
    <row r="59832" x14ac:dyDescent="0.55000000000000004"/>
    <row r="59833" x14ac:dyDescent="0.55000000000000004"/>
    <row r="59834" x14ac:dyDescent="0.55000000000000004"/>
    <row r="59835" x14ac:dyDescent="0.55000000000000004"/>
    <row r="59836" x14ac:dyDescent="0.55000000000000004"/>
    <row r="59837" x14ac:dyDescent="0.55000000000000004"/>
    <row r="59838" x14ac:dyDescent="0.55000000000000004"/>
    <row r="59839" x14ac:dyDescent="0.55000000000000004"/>
    <row r="59840" x14ac:dyDescent="0.55000000000000004"/>
    <row r="59841" x14ac:dyDescent="0.55000000000000004"/>
    <row r="59842" x14ac:dyDescent="0.55000000000000004"/>
    <row r="59843" x14ac:dyDescent="0.55000000000000004"/>
    <row r="59844" x14ac:dyDescent="0.55000000000000004"/>
    <row r="59845" x14ac:dyDescent="0.55000000000000004"/>
    <row r="59846" x14ac:dyDescent="0.55000000000000004"/>
    <row r="59847" x14ac:dyDescent="0.55000000000000004"/>
    <row r="59848" x14ac:dyDescent="0.55000000000000004"/>
    <row r="59849" x14ac:dyDescent="0.55000000000000004"/>
    <row r="59850" x14ac:dyDescent="0.55000000000000004"/>
    <row r="59851" x14ac:dyDescent="0.55000000000000004"/>
    <row r="59852" x14ac:dyDescent="0.55000000000000004"/>
    <row r="59853" x14ac:dyDescent="0.55000000000000004"/>
    <row r="59854" x14ac:dyDescent="0.55000000000000004"/>
    <row r="59855" x14ac:dyDescent="0.55000000000000004"/>
    <row r="59856" x14ac:dyDescent="0.55000000000000004"/>
    <row r="59857" x14ac:dyDescent="0.55000000000000004"/>
    <row r="59858" x14ac:dyDescent="0.55000000000000004"/>
    <row r="59859" x14ac:dyDescent="0.55000000000000004"/>
    <row r="59860" x14ac:dyDescent="0.55000000000000004"/>
    <row r="59861" x14ac:dyDescent="0.55000000000000004"/>
    <row r="59862" x14ac:dyDescent="0.55000000000000004"/>
    <row r="59863" x14ac:dyDescent="0.55000000000000004"/>
    <row r="59864" x14ac:dyDescent="0.55000000000000004"/>
    <row r="59865" x14ac:dyDescent="0.55000000000000004"/>
    <row r="59866" x14ac:dyDescent="0.55000000000000004"/>
    <row r="59867" x14ac:dyDescent="0.55000000000000004"/>
    <row r="59868" x14ac:dyDescent="0.55000000000000004"/>
    <row r="59869" x14ac:dyDescent="0.55000000000000004"/>
    <row r="59870" x14ac:dyDescent="0.55000000000000004"/>
    <row r="59871" x14ac:dyDescent="0.55000000000000004"/>
    <row r="59872" x14ac:dyDescent="0.55000000000000004"/>
    <row r="59873" x14ac:dyDescent="0.55000000000000004"/>
    <row r="59874" x14ac:dyDescent="0.55000000000000004"/>
    <row r="59875" x14ac:dyDescent="0.55000000000000004"/>
    <row r="59876" x14ac:dyDescent="0.55000000000000004"/>
    <row r="59877" x14ac:dyDescent="0.55000000000000004"/>
    <row r="59878" x14ac:dyDescent="0.55000000000000004"/>
    <row r="59879" x14ac:dyDescent="0.55000000000000004"/>
    <row r="59880" x14ac:dyDescent="0.55000000000000004"/>
    <row r="59881" x14ac:dyDescent="0.55000000000000004"/>
    <row r="59882" x14ac:dyDescent="0.55000000000000004"/>
    <row r="59883" x14ac:dyDescent="0.55000000000000004"/>
    <row r="59884" x14ac:dyDescent="0.55000000000000004"/>
    <row r="59885" x14ac:dyDescent="0.55000000000000004"/>
    <row r="59886" x14ac:dyDescent="0.55000000000000004"/>
    <row r="59887" x14ac:dyDescent="0.55000000000000004"/>
    <row r="59888" x14ac:dyDescent="0.55000000000000004"/>
    <row r="59889" x14ac:dyDescent="0.55000000000000004"/>
    <row r="59890" x14ac:dyDescent="0.55000000000000004"/>
    <row r="59891" x14ac:dyDescent="0.55000000000000004"/>
    <row r="59892" x14ac:dyDescent="0.55000000000000004"/>
    <row r="59893" x14ac:dyDescent="0.55000000000000004"/>
    <row r="59894" x14ac:dyDescent="0.55000000000000004"/>
    <row r="59895" x14ac:dyDescent="0.55000000000000004"/>
    <row r="59896" x14ac:dyDescent="0.55000000000000004"/>
    <row r="59897" x14ac:dyDescent="0.55000000000000004"/>
    <row r="59898" x14ac:dyDescent="0.55000000000000004"/>
    <row r="59899" x14ac:dyDescent="0.55000000000000004"/>
    <row r="59900" x14ac:dyDescent="0.55000000000000004"/>
    <row r="59901" x14ac:dyDescent="0.55000000000000004"/>
    <row r="59902" x14ac:dyDescent="0.55000000000000004"/>
    <row r="59903" x14ac:dyDescent="0.55000000000000004"/>
    <row r="59904" x14ac:dyDescent="0.55000000000000004"/>
    <row r="59905" x14ac:dyDescent="0.55000000000000004"/>
    <row r="59906" x14ac:dyDescent="0.55000000000000004"/>
    <row r="59907" x14ac:dyDescent="0.55000000000000004"/>
    <row r="59908" x14ac:dyDescent="0.55000000000000004"/>
    <row r="59909" x14ac:dyDescent="0.55000000000000004"/>
    <row r="59910" x14ac:dyDescent="0.55000000000000004"/>
    <row r="59911" x14ac:dyDescent="0.55000000000000004"/>
    <row r="59912" x14ac:dyDescent="0.55000000000000004"/>
    <row r="59913" x14ac:dyDescent="0.55000000000000004"/>
    <row r="59914" x14ac:dyDescent="0.55000000000000004"/>
    <row r="59915" x14ac:dyDescent="0.55000000000000004"/>
    <row r="59916" x14ac:dyDescent="0.55000000000000004"/>
    <row r="59917" x14ac:dyDescent="0.55000000000000004"/>
    <row r="59918" x14ac:dyDescent="0.55000000000000004"/>
    <row r="59919" x14ac:dyDescent="0.55000000000000004"/>
    <row r="59920" x14ac:dyDescent="0.55000000000000004"/>
    <row r="59921" x14ac:dyDescent="0.55000000000000004"/>
    <row r="59922" x14ac:dyDescent="0.55000000000000004"/>
    <row r="59923" x14ac:dyDescent="0.55000000000000004"/>
    <row r="59924" x14ac:dyDescent="0.55000000000000004"/>
    <row r="59925" x14ac:dyDescent="0.55000000000000004"/>
    <row r="59926" x14ac:dyDescent="0.55000000000000004"/>
    <row r="59927" x14ac:dyDescent="0.55000000000000004"/>
    <row r="59928" x14ac:dyDescent="0.55000000000000004"/>
    <row r="59929" x14ac:dyDescent="0.55000000000000004"/>
    <row r="59930" x14ac:dyDescent="0.55000000000000004"/>
    <row r="59931" x14ac:dyDescent="0.55000000000000004"/>
    <row r="59932" x14ac:dyDescent="0.55000000000000004"/>
    <row r="59933" x14ac:dyDescent="0.55000000000000004"/>
    <row r="59934" x14ac:dyDescent="0.55000000000000004"/>
    <row r="59935" x14ac:dyDescent="0.55000000000000004"/>
    <row r="59936" x14ac:dyDescent="0.55000000000000004"/>
    <row r="59937" x14ac:dyDescent="0.55000000000000004"/>
    <row r="59938" x14ac:dyDescent="0.55000000000000004"/>
    <row r="59939" x14ac:dyDescent="0.55000000000000004"/>
    <row r="59940" x14ac:dyDescent="0.55000000000000004"/>
    <row r="59941" x14ac:dyDescent="0.55000000000000004"/>
    <row r="59942" x14ac:dyDescent="0.55000000000000004"/>
    <row r="59943" x14ac:dyDescent="0.55000000000000004"/>
    <row r="59944" x14ac:dyDescent="0.55000000000000004"/>
    <row r="59945" x14ac:dyDescent="0.55000000000000004"/>
    <row r="59946" x14ac:dyDescent="0.55000000000000004"/>
    <row r="59947" x14ac:dyDescent="0.55000000000000004"/>
    <row r="59948" x14ac:dyDescent="0.55000000000000004"/>
    <row r="59949" x14ac:dyDescent="0.55000000000000004"/>
    <row r="59950" x14ac:dyDescent="0.55000000000000004"/>
    <row r="59951" x14ac:dyDescent="0.55000000000000004"/>
    <row r="59952" x14ac:dyDescent="0.55000000000000004"/>
    <row r="59953" x14ac:dyDescent="0.55000000000000004"/>
    <row r="59954" x14ac:dyDescent="0.55000000000000004"/>
    <row r="59955" x14ac:dyDescent="0.55000000000000004"/>
    <row r="59956" x14ac:dyDescent="0.55000000000000004"/>
    <row r="59957" x14ac:dyDescent="0.55000000000000004"/>
    <row r="59958" x14ac:dyDescent="0.55000000000000004"/>
    <row r="59959" x14ac:dyDescent="0.55000000000000004"/>
    <row r="59960" x14ac:dyDescent="0.55000000000000004"/>
    <row r="59961" x14ac:dyDescent="0.55000000000000004"/>
    <row r="59962" x14ac:dyDescent="0.55000000000000004"/>
    <row r="59963" x14ac:dyDescent="0.55000000000000004"/>
    <row r="59964" x14ac:dyDescent="0.55000000000000004"/>
    <row r="59965" x14ac:dyDescent="0.55000000000000004"/>
    <row r="59966" x14ac:dyDescent="0.55000000000000004"/>
    <row r="59967" x14ac:dyDescent="0.55000000000000004"/>
    <row r="59968" x14ac:dyDescent="0.55000000000000004"/>
    <row r="59969" x14ac:dyDescent="0.55000000000000004"/>
    <row r="59970" x14ac:dyDescent="0.55000000000000004"/>
    <row r="59971" x14ac:dyDescent="0.55000000000000004"/>
    <row r="59972" x14ac:dyDescent="0.55000000000000004"/>
    <row r="59973" x14ac:dyDescent="0.55000000000000004"/>
    <row r="59974" x14ac:dyDescent="0.55000000000000004"/>
    <row r="59975" x14ac:dyDescent="0.55000000000000004"/>
    <row r="59976" x14ac:dyDescent="0.55000000000000004"/>
    <row r="59977" x14ac:dyDescent="0.55000000000000004"/>
    <row r="59978" x14ac:dyDescent="0.55000000000000004"/>
    <row r="59979" x14ac:dyDescent="0.55000000000000004"/>
    <row r="59980" x14ac:dyDescent="0.55000000000000004"/>
    <row r="59981" x14ac:dyDescent="0.55000000000000004"/>
    <row r="59982" x14ac:dyDescent="0.55000000000000004"/>
    <row r="59983" x14ac:dyDescent="0.55000000000000004"/>
    <row r="59984" x14ac:dyDescent="0.55000000000000004"/>
    <row r="59985" x14ac:dyDescent="0.55000000000000004"/>
    <row r="59986" x14ac:dyDescent="0.55000000000000004"/>
    <row r="59987" x14ac:dyDescent="0.55000000000000004"/>
    <row r="59988" x14ac:dyDescent="0.55000000000000004"/>
    <row r="59989" x14ac:dyDescent="0.55000000000000004"/>
    <row r="59990" x14ac:dyDescent="0.55000000000000004"/>
    <row r="59991" x14ac:dyDescent="0.55000000000000004"/>
    <row r="59992" x14ac:dyDescent="0.55000000000000004"/>
    <row r="59993" x14ac:dyDescent="0.55000000000000004"/>
    <row r="59994" x14ac:dyDescent="0.55000000000000004"/>
    <row r="59995" x14ac:dyDescent="0.55000000000000004"/>
    <row r="59996" x14ac:dyDescent="0.55000000000000004"/>
    <row r="59997" x14ac:dyDescent="0.55000000000000004"/>
    <row r="59998" x14ac:dyDescent="0.55000000000000004"/>
    <row r="59999" x14ac:dyDescent="0.55000000000000004"/>
    <row r="60000" x14ac:dyDescent="0.55000000000000004"/>
    <row r="60001" x14ac:dyDescent="0.55000000000000004"/>
    <row r="60002" x14ac:dyDescent="0.55000000000000004"/>
    <row r="60003" x14ac:dyDescent="0.55000000000000004"/>
    <row r="60004" x14ac:dyDescent="0.55000000000000004"/>
    <row r="60005" x14ac:dyDescent="0.55000000000000004"/>
    <row r="60006" x14ac:dyDescent="0.55000000000000004"/>
    <row r="60007" x14ac:dyDescent="0.55000000000000004"/>
    <row r="60008" x14ac:dyDescent="0.55000000000000004"/>
    <row r="60009" x14ac:dyDescent="0.55000000000000004"/>
    <row r="60010" x14ac:dyDescent="0.55000000000000004"/>
    <row r="60011" x14ac:dyDescent="0.55000000000000004"/>
    <row r="60012" x14ac:dyDescent="0.55000000000000004"/>
    <row r="60013" x14ac:dyDescent="0.55000000000000004"/>
    <row r="60014" x14ac:dyDescent="0.55000000000000004"/>
    <row r="60015" x14ac:dyDescent="0.55000000000000004"/>
    <row r="60016" x14ac:dyDescent="0.55000000000000004"/>
    <row r="60017" x14ac:dyDescent="0.55000000000000004"/>
    <row r="60018" x14ac:dyDescent="0.55000000000000004"/>
    <row r="60019" x14ac:dyDescent="0.55000000000000004"/>
    <row r="60020" x14ac:dyDescent="0.55000000000000004"/>
    <row r="60021" x14ac:dyDescent="0.55000000000000004"/>
    <row r="60022" x14ac:dyDescent="0.55000000000000004"/>
    <row r="60023" x14ac:dyDescent="0.55000000000000004"/>
    <row r="60024" x14ac:dyDescent="0.55000000000000004"/>
    <row r="60025" x14ac:dyDescent="0.55000000000000004"/>
    <row r="60026" x14ac:dyDescent="0.55000000000000004"/>
    <row r="60027" x14ac:dyDescent="0.55000000000000004"/>
    <row r="60028" x14ac:dyDescent="0.55000000000000004"/>
    <row r="60029" x14ac:dyDescent="0.55000000000000004"/>
    <row r="60030" x14ac:dyDescent="0.55000000000000004"/>
    <row r="60031" x14ac:dyDescent="0.55000000000000004"/>
    <row r="60032" x14ac:dyDescent="0.55000000000000004"/>
    <row r="60033" x14ac:dyDescent="0.55000000000000004"/>
    <row r="60034" x14ac:dyDescent="0.55000000000000004"/>
    <row r="60035" x14ac:dyDescent="0.55000000000000004"/>
    <row r="60036" x14ac:dyDescent="0.55000000000000004"/>
    <row r="60037" x14ac:dyDescent="0.55000000000000004"/>
    <row r="60038" x14ac:dyDescent="0.55000000000000004"/>
    <row r="60039" x14ac:dyDescent="0.55000000000000004"/>
    <row r="60040" x14ac:dyDescent="0.55000000000000004"/>
    <row r="60041" x14ac:dyDescent="0.55000000000000004"/>
    <row r="60042" x14ac:dyDescent="0.55000000000000004"/>
    <row r="60043" x14ac:dyDescent="0.55000000000000004"/>
    <row r="60044" x14ac:dyDescent="0.55000000000000004"/>
    <row r="60045" x14ac:dyDescent="0.55000000000000004"/>
    <row r="60046" x14ac:dyDescent="0.55000000000000004"/>
    <row r="60047" x14ac:dyDescent="0.55000000000000004"/>
    <row r="60048" x14ac:dyDescent="0.55000000000000004"/>
    <row r="60049" x14ac:dyDescent="0.55000000000000004"/>
    <row r="60050" x14ac:dyDescent="0.55000000000000004"/>
    <row r="60051" x14ac:dyDescent="0.55000000000000004"/>
    <row r="60052" x14ac:dyDescent="0.55000000000000004"/>
    <row r="60053" x14ac:dyDescent="0.55000000000000004"/>
    <row r="60054" x14ac:dyDescent="0.55000000000000004"/>
    <row r="60055" x14ac:dyDescent="0.55000000000000004"/>
    <row r="60056" x14ac:dyDescent="0.55000000000000004"/>
    <row r="60057" x14ac:dyDescent="0.55000000000000004"/>
    <row r="60058" x14ac:dyDescent="0.55000000000000004"/>
    <row r="60059" x14ac:dyDescent="0.55000000000000004"/>
    <row r="60060" x14ac:dyDescent="0.55000000000000004"/>
    <row r="60061" x14ac:dyDescent="0.55000000000000004"/>
    <row r="60062" x14ac:dyDescent="0.55000000000000004"/>
    <row r="60063" x14ac:dyDescent="0.55000000000000004"/>
    <row r="60064" x14ac:dyDescent="0.55000000000000004"/>
    <row r="60065" x14ac:dyDescent="0.55000000000000004"/>
    <row r="60066" x14ac:dyDescent="0.55000000000000004"/>
    <row r="60067" x14ac:dyDescent="0.55000000000000004"/>
    <row r="60068" x14ac:dyDescent="0.55000000000000004"/>
    <row r="60069" x14ac:dyDescent="0.55000000000000004"/>
    <row r="60070" x14ac:dyDescent="0.55000000000000004"/>
    <row r="60071" x14ac:dyDescent="0.55000000000000004"/>
    <row r="60072" x14ac:dyDescent="0.55000000000000004"/>
    <row r="60073" x14ac:dyDescent="0.55000000000000004"/>
    <row r="60074" x14ac:dyDescent="0.55000000000000004"/>
    <row r="60075" x14ac:dyDescent="0.55000000000000004"/>
    <row r="60076" x14ac:dyDescent="0.55000000000000004"/>
    <row r="60077" x14ac:dyDescent="0.55000000000000004"/>
    <row r="60078" x14ac:dyDescent="0.55000000000000004"/>
    <row r="60079" x14ac:dyDescent="0.55000000000000004"/>
    <row r="60080" x14ac:dyDescent="0.55000000000000004"/>
    <row r="60081" x14ac:dyDescent="0.55000000000000004"/>
    <row r="60082" x14ac:dyDescent="0.55000000000000004"/>
    <row r="60083" x14ac:dyDescent="0.55000000000000004"/>
    <row r="60084" x14ac:dyDescent="0.55000000000000004"/>
    <row r="60085" x14ac:dyDescent="0.55000000000000004"/>
    <row r="60086" x14ac:dyDescent="0.55000000000000004"/>
    <row r="60087" x14ac:dyDescent="0.55000000000000004"/>
    <row r="60088" x14ac:dyDescent="0.55000000000000004"/>
    <row r="60089" x14ac:dyDescent="0.55000000000000004"/>
    <row r="60090" x14ac:dyDescent="0.55000000000000004"/>
    <row r="60091" x14ac:dyDescent="0.55000000000000004"/>
    <row r="60092" x14ac:dyDescent="0.55000000000000004"/>
    <row r="60093" x14ac:dyDescent="0.55000000000000004"/>
    <row r="60094" x14ac:dyDescent="0.55000000000000004"/>
    <row r="60095" x14ac:dyDescent="0.55000000000000004"/>
    <row r="60096" x14ac:dyDescent="0.55000000000000004"/>
    <row r="60097" x14ac:dyDescent="0.55000000000000004"/>
    <row r="60098" x14ac:dyDescent="0.55000000000000004"/>
    <row r="60099" x14ac:dyDescent="0.55000000000000004"/>
    <row r="60100" x14ac:dyDescent="0.55000000000000004"/>
    <row r="60101" x14ac:dyDescent="0.55000000000000004"/>
    <row r="60102" x14ac:dyDescent="0.55000000000000004"/>
    <row r="60103" x14ac:dyDescent="0.55000000000000004"/>
    <row r="60104" x14ac:dyDescent="0.55000000000000004"/>
    <row r="60105" x14ac:dyDescent="0.55000000000000004"/>
    <row r="60106" x14ac:dyDescent="0.55000000000000004"/>
    <row r="60107" x14ac:dyDescent="0.55000000000000004"/>
    <row r="60108" x14ac:dyDescent="0.55000000000000004"/>
    <row r="60109" x14ac:dyDescent="0.55000000000000004"/>
    <row r="60110" x14ac:dyDescent="0.55000000000000004"/>
    <row r="60111" x14ac:dyDescent="0.55000000000000004"/>
    <row r="60112" x14ac:dyDescent="0.55000000000000004"/>
    <row r="60113" x14ac:dyDescent="0.55000000000000004"/>
    <row r="60114" x14ac:dyDescent="0.55000000000000004"/>
    <row r="60115" x14ac:dyDescent="0.55000000000000004"/>
    <row r="60116" x14ac:dyDescent="0.55000000000000004"/>
    <row r="60117" x14ac:dyDescent="0.55000000000000004"/>
    <row r="60118" x14ac:dyDescent="0.55000000000000004"/>
    <row r="60119" x14ac:dyDescent="0.55000000000000004"/>
    <row r="60120" x14ac:dyDescent="0.55000000000000004"/>
    <row r="60121" x14ac:dyDescent="0.55000000000000004"/>
    <row r="60122" x14ac:dyDescent="0.55000000000000004"/>
    <row r="60123" x14ac:dyDescent="0.55000000000000004"/>
    <row r="60124" x14ac:dyDescent="0.55000000000000004"/>
    <row r="60125" x14ac:dyDescent="0.55000000000000004"/>
    <row r="60126" x14ac:dyDescent="0.55000000000000004"/>
    <row r="60127" x14ac:dyDescent="0.55000000000000004"/>
    <row r="60128" x14ac:dyDescent="0.55000000000000004"/>
    <row r="60129" x14ac:dyDescent="0.55000000000000004"/>
    <row r="60130" x14ac:dyDescent="0.55000000000000004"/>
    <row r="60131" x14ac:dyDescent="0.55000000000000004"/>
    <row r="60132" x14ac:dyDescent="0.55000000000000004"/>
    <row r="60133" x14ac:dyDescent="0.55000000000000004"/>
    <row r="60134" x14ac:dyDescent="0.55000000000000004"/>
    <row r="60135" x14ac:dyDescent="0.55000000000000004"/>
    <row r="60136" x14ac:dyDescent="0.55000000000000004"/>
    <row r="60137" x14ac:dyDescent="0.55000000000000004"/>
    <row r="60138" x14ac:dyDescent="0.55000000000000004"/>
    <row r="60139" x14ac:dyDescent="0.55000000000000004"/>
    <row r="60140" x14ac:dyDescent="0.55000000000000004"/>
    <row r="60141" x14ac:dyDescent="0.55000000000000004"/>
    <row r="60142" x14ac:dyDescent="0.55000000000000004"/>
    <row r="60143" x14ac:dyDescent="0.55000000000000004"/>
    <row r="60144" x14ac:dyDescent="0.55000000000000004"/>
    <row r="60145" x14ac:dyDescent="0.55000000000000004"/>
    <row r="60146" x14ac:dyDescent="0.55000000000000004"/>
    <row r="60147" x14ac:dyDescent="0.55000000000000004"/>
    <row r="60148" x14ac:dyDescent="0.55000000000000004"/>
    <row r="60149" x14ac:dyDescent="0.55000000000000004"/>
    <row r="60150" x14ac:dyDescent="0.55000000000000004"/>
    <row r="60151" x14ac:dyDescent="0.55000000000000004"/>
    <row r="60152" x14ac:dyDescent="0.55000000000000004"/>
    <row r="60153" x14ac:dyDescent="0.55000000000000004"/>
    <row r="60154" x14ac:dyDescent="0.55000000000000004"/>
    <row r="60155" x14ac:dyDescent="0.55000000000000004"/>
    <row r="60156" x14ac:dyDescent="0.55000000000000004"/>
    <row r="60157" x14ac:dyDescent="0.55000000000000004"/>
    <row r="60158" x14ac:dyDescent="0.55000000000000004"/>
    <row r="60159" x14ac:dyDescent="0.55000000000000004"/>
    <row r="60160" x14ac:dyDescent="0.55000000000000004"/>
    <row r="60161" x14ac:dyDescent="0.55000000000000004"/>
    <row r="60162" x14ac:dyDescent="0.55000000000000004"/>
    <row r="60163" x14ac:dyDescent="0.55000000000000004"/>
    <row r="60164" x14ac:dyDescent="0.55000000000000004"/>
    <row r="60165" x14ac:dyDescent="0.55000000000000004"/>
    <row r="60166" x14ac:dyDescent="0.55000000000000004"/>
    <row r="60167" x14ac:dyDescent="0.55000000000000004"/>
    <row r="60168" x14ac:dyDescent="0.55000000000000004"/>
    <row r="60169" x14ac:dyDescent="0.55000000000000004"/>
    <row r="60170" x14ac:dyDescent="0.55000000000000004"/>
    <row r="60171" x14ac:dyDescent="0.55000000000000004"/>
    <row r="60172" x14ac:dyDescent="0.55000000000000004"/>
    <row r="60173" x14ac:dyDescent="0.55000000000000004"/>
    <row r="60174" x14ac:dyDescent="0.55000000000000004"/>
    <row r="60175" x14ac:dyDescent="0.55000000000000004"/>
    <row r="60176" x14ac:dyDescent="0.55000000000000004"/>
    <row r="60177" x14ac:dyDescent="0.55000000000000004"/>
    <row r="60178" x14ac:dyDescent="0.55000000000000004"/>
    <row r="60179" x14ac:dyDescent="0.55000000000000004"/>
    <row r="60180" x14ac:dyDescent="0.55000000000000004"/>
    <row r="60181" x14ac:dyDescent="0.55000000000000004"/>
    <row r="60182" x14ac:dyDescent="0.55000000000000004"/>
    <row r="60183" x14ac:dyDescent="0.55000000000000004"/>
    <row r="60184" x14ac:dyDescent="0.55000000000000004"/>
    <row r="60185" x14ac:dyDescent="0.55000000000000004"/>
    <row r="60186" x14ac:dyDescent="0.55000000000000004"/>
    <row r="60187" x14ac:dyDescent="0.55000000000000004"/>
    <row r="60188" x14ac:dyDescent="0.55000000000000004"/>
    <row r="60189" x14ac:dyDescent="0.55000000000000004"/>
    <row r="60190" x14ac:dyDescent="0.55000000000000004"/>
    <row r="60191" x14ac:dyDescent="0.55000000000000004"/>
    <row r="60192" x14ac:dyDescent="0.55000000000000004"/>
    <row r="60193" x14ac:dyDescent="0.55000000000000004"/>
    <row r="60194" x14ac:dyDescent="0.55000000000000004"/>
    <row r="60195" x14ac:dyDescent="0.55000000000000004"/>
    <row r="60196" x14ac:dyDescent="0.55000000000000004"/>
    <row r="60197" x14ac:dyDescent="0.55000000000000004"/>
    <row r="60198" x14ac:dyDescent="0.55000000000000004"/>
    <row r="60199" x14ac:dyDescent="0.55000000000000004"/>
    <row r="60200" x14ac:dyDescent="0.55000000000000004"/>
    <row r="60201" x14ac:dyDescent="0.55000000000000004"/>
    <row r="60202" x14ac:dyDescent="0.55000000000000004"/>
    <row r="60203" x14ac:dyDescent="0.55000000000000004"/>
    <row r="60204" x14ac:dyDescent="0.55000000000000004"/>
    <row r="60205" x14ac:dyDescent="0.55000000000000004"/>
    <row r="60206" x14ac:dyDescent="0.55000000000000004"/>
    <row r="60207" x14ac:dyDescent="0.55000000000000004"/>
    <row r="60208" x14ac:dyDescent="0.55000000000000004"/>
    <row r="60209" x14ac:dyDescent="0.55000000000000004"/>
    <row r="60210" x14ac:dyDescent="0.55000000000000004"/>
    <row r="60211" x14ac:dyDescent="0.55000000000000004"/>
    <row r="60212" x14ac:dyDescent="0.55000000000000004"/>
    <row r="60213" x14ac:dyDescent="0.55000000000000004"/>
    <row r="60214" x14ac:dyDescent="0.55000000000000004"/>
    <row r="60215" x14ac:dyDescent="0.55000000000000004"/>
    <row r="60216" x14ac:dyDescent="0.55000000000000004"/>
    <row r="60217" x14ac:dyDescent="0.55000000000000004"/>
    <row r="60218" x14ac:dyDescent="0.55000000000000004"/>
    <row r="60219" x14ac:dyDescent="0.55000000000000004"/>
    <row r="60220" x14ac:dyDescent="0.55000000000000004"/>
    <row r="60221" x14ac:dyDescent="0.55000000000000004"/>
    <row r="60222" x14ac:dyDescent="0.55000000000000004"/>
    <row r="60223" x14ac:dyDescent="0.55000000000000004"/>
    <row r="60224" x14ac:dyDescent="0.55000000000000004"/>
    <row r="60225" x14ac:dyDescent="0.55000000000000004"/>
    <row r="60226" x14ac:dyDescent="0.55000000000000004"/>
    <row r="60227" x14ac:dyDescent="0.55000000000000004"/>
    <row r="60228" x14ac:dyDescent="0.55000000000000004"/>
    <row r="60229" x14ac:dyDescent="0.55000000000000004"/>
    <row r="60230" x14ac:dyDescent="0.55000000000000004"/>
    <row r="60231" x14ac:dyDescent="0.55000000000000004"/>
    <row r="60232" x14ac:dyDescent="0.55000000000000004"/>
    <row r="60233" x14ac:dyDescent="0.55000000000000004"/>
    <row r="60234" x14ac:dyDescent="0.55000000000000004"/>
    <row r="60235" x14ac:dyDescent="0.55000000000000004"/>
    <row r="60236" x14ac:dyDescent="0.55000000000000004"/>
    <row r="60237" x14ac:dyDescent="0.55000000000000004"/>
    <row r="60238" x14ac:dyDescent="0.55000000000000004"/>
    <row r="60239" x14ac:dyDescent="0.55000000000000004"/>
    <row r="60240" x14ac:dyDescent="0.55000000000000004"/>
    <row r="60241" x14ac:dyDescent="0.55000000000000004"/>
    <row r="60242" x14ac:dyDescent="0.55000000000000004"/>
    <row r="60243" x14ac:dyDescent="0.55000000000000004"/>
    <row r="60244" x14ac:dyDescent="0.55000000000000004"/>
    <row r="60245" x14ac:dyDescent="0.55000000000000004"/>
    <row r="60246" x14ac:dyDescent="0.55000000000000004"/>
    <row r="60247" x14ac:dyDescent="0.55000000000000004"/>
    <row r="60248" x14ac:dyDescent="0.55000000000000004"/>
    <row r="60249" x14ac:dyDescent="0.55000000000000004"/>
    <row r="60250" x14ac:dyDescent="0.55000000000000004"/>
    <row r="60251" x14ac:dyDescent="0.55000000000000004"/>
    <row r="60252" x14ac:dyDescent="0.55000000000000004"/>
    <row r="60253" x14ac:dyDescent="0.55000000000000004"/>
    <row r="60254" x14ac:dyDescent="0.55000000000000004"/>
    <row r="60255" x14ac:dyDescent="0.55000000000000004"/>
    <row r="60256" x14ac:dyDescent="0.55000000000000004"/>
    <row r="60257" x14ac:dyDescent="0.55000000000000004"/>
    <row r="60258" x14ac:dyDescent="0.55000000000000004"/>
    <row r="60259" x14ac:dyDescent="0.55000000000000004"/>
    <row r="60260" x14ac:dyDescent="0.55000000000000004"/>
    <row r="60261" x14ac:dyDescent="0.55000000000000004"/>
    <row r="60262" x14ac:dyDescent="0.55000000000000004"/>
    <row r="60263" x14ac:dyDescent="0.55000000000000004"/>
    <row r="60264" x14ac:dyDescent="0.55000000000000004"/>
    <row r="60265" x14ac:dyDescent="0.55000000000000004"/>
    <row r="60266" x14ac:dyDescent="0.55000000000000004"/>
    <row r="60267" x14ac:dyDescent="0.55000000000000004"/>
    <row r="60268" x14ac:dyDescent="0.55000000000000004"/>
    <row r="60269" x14ac:dyDescent="0.55000000000000004"/>
    <row r="60270" x14ac:dyDescent="0.55000000000000004"/>
    <row r="60271" x14ac:dyDescent="0.55000000000000004"/>
    <row r="60272" x14ac:dyDescent="0.55000000000000004"/>
    <row r="60273" x14ac:dyDescent="0.55000000000000004"/>
    <row r="60274" x14ac:dyDescent="0.55000000000000004"/>
    <row r="60275" x14ac:dyDescent="0.55000000000000004"/>
    <row r="60276" x14ac:dyDescent="0.55000000000000004"/>
    <row r="60277" x14ac:dyDescent="0.55000000000000004"/>
    <row r="60278" x14ac:dyDescent="0.55000000000000004"/>
    <row r="60279" x14ac:dyDescent="0.55000000000000004"/>
    <row r="60280" x14ac:dyDescent="0.55000000000000004"/>
    <row r="60281" x14ac:dyDescent="0.55000000000000004"/>
    <row r="60282" x14ac:dyDescent="0.55000000000000004"/>
    <row r="60283" x14ac:dyDescent="0.55000000000000004"/>
    <row r="60284" x14ac:dyDescent="0.55000000000000004"/>
    <row r="60285" x14ac:dyDescent="0.55000000000000004"/>
    <row r="60286" x14ac:dyDescent="0.55000000000000004"/>
    <row r="60287" x14ac:dyDescent="0.55000000000000004"/>
    <row r="60288" x14ac:dyDescent="0.55000000000000004"/>
    <row r="60289" x14ac:dyDescent="0.55000000000000004"/>
    <row r="60290" x14ac:dyDescent="0.55000000000000004"/>
    <row r="60291" x14ac:dyDescent="0.55000000000000004"/>
    <row r="60292" x14ac:dyDescent="0.55000000000000004"/>
    <row r="60293" x14ac:dyDescent="0.55000000000000004"/>
    <row r="60294" x14ac:dyDescent="0.55000000000000004"/>
    <row r="60295" x14ac:dyDescent="0.55000000000000004"/>
    <row r="60296" x14ac:dyDescent="0.55000000000000004"/>
    <row r="60297" x14ac:dyDescent="0.55000000000000004"/>
    <row r="60298" x14ac:dyDescent="0.55000000000000004"/>
    <row r="60299" x14ac:dyDescent="0.55000000000000004"/>
    <row r="60300" x14ac:dyDescent="0.55000000000000004"/>
    <row r="60301" x14ac:dyDescent="0.55000000000000004"/>
    <row r="60302" x14ac:dyDescent="0.55000000000000004"/>
    <row r="60303" x14ac:dyDescent="0.55000000000000004"/>
    <row r="60304" x14ac:dyDescent="0.55000000000000004"/>
    <row r="60305" x14ac:dyDescent="0.55000000000000004"/>
    <row r="60306" x14ac:dyDescent="0.55000000000000004"/>
    <row r="60307" x14ac:dyDescent="0.55000000000000004"/>
    <row r="60308" x14ac:dyDescent="0.55000000000000004"/>
    <row r="60309" x14ac:dyDescent="0.55000000000000004"/>
    <row r="60310" x14ac:dyDescent="0.55000000000000004"/>
    <row r="60311" x14ac:dyDescent="0.55000000000000004"/>
    <row r="60312" x14ac:dyDescent="0.55000000000000004"/>
    <row r="60313" x14ac:dyDescent="0.55000000000000004"/>
    <row r="60314" x14ac:dyDescent="0.55000000000000004"/>
    <row r="60315" x14ac:dyDescent="0.55000000000000004"/>
    <row r="60316" x14ac:dyDescent="0.55000000000000004"/>
    <row r="60317" x14ac:dyDescent="0.55000000000000004"/>
    <row r="60318" x14ac:dyDescent="0.55000000000000004"/>
    <row r="60319" x14ac:dyDescent="0.55000000000000004"/>
    <row r="60320" x14ac:dyDescent="0.55000000000000004"/>
    <row r="60321" x14ac:dyDescent="0.55000000000000004"/>
    <row r="60322" x14ac:dyDescent="0.55000000000000004"/>
    <row r="60323" x14ac:dyDescent="0.55000000000000004"/>
    <row r="60324" x14ac:dyDescent="0.55000000000000004"/>
    <row r="60325" x14ac:dyDescent="0.55000000000000004"/>
    <row r="60326" x14ac:dyDescent="0.55000000000000004"/>
    <row r="60327" x14ac:dyDescent="0.55000000000000004"/>
    <row r="60328" x14ac:dyDescent="0.55000000000000004"/>
    <row r="60329" x14ac:dyDescent="0.55000000000000004"/>
    <row r="60330" x14ac:dyDescent="0.55000000000000004"/>
    <row r="60331" x14ac:dyDescent="0.55000000000000004"/>
    <row r="60332" x14ac:dyDescent="0.55000000000000004"/>
    <row r="60333" x14ac:dyDescent="0.55000000000000004"/>
    <row r="60334" x14ac:dyDescent="0.55000000000000004"/>
    <row r="60335" x14ac:dyDescent="0.55000000000000004"/>
    <row r="60336" x14ac:dyDescent="0.55000000000000004"/>
    <row r="60337" x14ac:dyDescent="0.55000000000000004"/>
    <row r="60338" x14ac:dyDescent="0.55000000000000004"/>
    <row r="60339" x14ac:dyDescent="0.55000000000000004"/>
    <row r="60340" x14ac:dyDescent="0.55000000000000004"/>
    <row r="60341" x14ac:dyDescent="0.55000000000000004"/>
    <row r="60342" x14ac:dyDescent="0.55000000000000004"/>
    <row r="60343" x14ac:dyDescent="0.55000000000000004"/>
    <row r="60344" x14ac:dyDescent="0.55000000000000004"/>
    <row r="60345" x14ac:dyDescent="0.55000000000000004"/>
    <row r="60346" x14ac:dyDescent="0.55000000000000004"/>
    <row r="60347" x14ac:dyDescent="0.55000000000000004"/>
    <row r="60348" x14ac:dyDescent="0.55000000000000004"/>
    <row r="60349" x14ac:dyDescent="0.55000000000000004"/>
    <row r="60350" x14ac:dyDescent="0.55000000000000004"/>
    <row r="60351" x14ac:dyDescent="0.55000000000000004"/>
    <row r="60352" x14ac:dyDescent="0.55000000000000004"/>
    <row r="60353" x14ac:dyDescent="0.55000000000000004"/>
    <row r="60354" x14ac:dyDescent="0.55000000000000004"/>
    <row r="60355" x14ac:dyDescent="0.55000000000000004"/>
    <row r="60356" x14ac:dyDescent="0.55000000000000004"/>
    <row r="60357" x14ac:dyDescent="0.55000000000000004"/>
    <row r="60358" x14ac:dyDescent="0.55000000000000004"/>
    <row r="60359" x14ac:dyDescent="0.55000000000000004"/>
    <row r="60360" x14ac:dyDescent="0.55000000000000004"/>
    <row r="60361" x14ac:dyDescent="0.55000000000000004"/>
    <row r="60362" x14ac:dyDescent="0.55000000000000004"/>
    <row r="60363" x14ac:dyDescent="0.55000000000000004"/>
    <row r="60364" x14ac:dyDescent="0.55000000000000004"/>
    <row r="60365" x14ac:dyDescent="0.55000000000000004"/>
    <row r="60366" x14ac:dyDescent="0.55000000000000004"/>
    <row r="60367" x14ac:dyDescent="0.55000000000000004"/>
    <row r="60368" x14ac:dyDescent="0.55000000000000004"/>
    <row r="60369" x14ac:dyDescent="0.55000000000000004"/>
    <row r="60370" x14ac:dyDescent="0.55000000000000004"/>
    <row r="60371" x14ac:dyDescent="0.55000000000000004"/>
    <row r="60372" x14ac:dyDescent="0.55000000000000004"/>
    <row r="60373" x14ac:dyDescent="0.55000000000000004"/>
    <row r="60374" x14ac:dyDescent="0.55000000000000004"/>
    <row r="60375" x14ac:dyDescent="0.55000000000000004"/>
    <row r="60376" x14ac:dyDescent="0.55000000000000004"/>
    <row r="60377" x14ac:dyDescent="0.55000000000000004"/>
    <row r="60378" x14ac:dyDescent="0.55000000000000004"/>
    <row r="60379" x14ac:dyDescent="0.55000000000000004"/>
    <row r="60380" x14ac:dyDescent="0.55000000000000004"/>
    <row r="60381" x14ac:dyDescent="0.55000000000000004"/>
    <row r="60382" x14ac:dyDescent="0.55000000000000004"/>
    <row r="60383" x14ac:dyDescent="0.55000000000000004"/>
    <row r="60384" x14ac:dyDescent="0.55000000000000004"/>
    <row r="60385" x14ac:dyDescent="0.55000000000000004"/>
    <row r="60386" x14ac:dyDescent="0.55000000000000004"/>
    <row r="60387" x14ac:dyDescent="0.55000000000000004"/>
    <row r="60388" x14ac:dyDescent="0.55000000000000004"/>
    <row r="60389" x14ac:dyDescent="0.55000000000000004"/>
    <row r="60390" x14ac:dyDescent="0.55000000000000004"/>
    <row r="60391" x14ac:dyDescent="0.55000000000000004"/>
    <row r="60392" x14ac:dyDescent="0.55000000000000004"/>
    <row r="60393" x14ac:dyDescent="0.55000000000000004"/>
    <row r="60394" x14ac:dyDescent="0.55000000000000004"/>
    <row r="60395" x14ac:dyDescent="0.55000000000000004"/>
    <row r="60396" x14ac:dyDescent="0.55000000000000004"/>
    <row r="60397" x14ac:dyDescent="0.55000000000000004"/>
    <row r="60398" x14ac:dyDescent="0.55000000000000004"/>
    <row r="60399" x14ac:dyDescent="0.55000000000000004"/>
    <row r="60400" x14ac:dyDescent="0.55000000000000004"/>
    <row r="60401" x14ac:dyDescent="0.55000000000000004"/>
    <row r="60402" x14ac:dyDescent="0.55000000000000004"/>
    <row r="60403" x14ac:dyDescent="0.55000000000000004"/>
    <row r="60404" x14ac:dyDescent="0.55000000000000004"/>
    <row r="60405" x14ac:dyDescent="0.55000000000000004"/>
    <row r="60406" x14ac:dyDescent="0.55000000000000004"/>
    <row r="60407" x14ac:dyDescent="0.55000000000000004"/>
    <row r="60408" x14ac:dyDescent="0.55000000000000004"/>
    <row r="60409" x14ac:dyDescent="0.55000000000000004"/>
    <row r="60410" x14ac:dyDescent="0.55000000000000004"/>
    <row r="60411" x14ac:dyDescent="0.55000000000000004"/>
    <row r="60412" x14ac:dyDescent="0.55000000000000004"/>
    <row r="60413" x14ac:dyDescent="0.55000000000000004"/>
    <row r="60414" x14ac:dyDescent="0.55000000000000004"/>
    <row r="60415" x14ac:dyDescent="0.55000000000000004"/>
    <row r="60416" x14ac:dyDescent="0.55000000000000004"/>
    <row r="60417" x14ac:dyDescent="0.55000000000000004"/>
    <row r="60418" x14ac:dyDescent="0.55000000000000004"/>
    <row r="60419" x14ac:dyDescent="0.55000000000000004"/>
    <row r="60420" x14ac:dyDescent="0.55000000000000004"/>
    <row r="60421" x14ac:dyDescent="0.55000000000000004"/>
    <row r="60422" x14ac:dyDescent="0.55000000000000004"/>
    <row r="60423" x14ac:dyDescent="0.55000000000000004"/>
    <row r="60424" x14ac:dyDescent="0.55000000000000004"/>
    <row r="60425" x14ac:dyDescent="0.55000000000000004"/>
    <row r="60426" x14ac:dyDescent="0.55000000000000004"/>
    <row r="60427" x14ac:dyDescent="0.55000000000000004"/>
    <row r="60428" x14ac:dyDescent="0.55000000000000004"/>
    <row r="60429" x14ac:dyDescent="0.55000000000000004"/>
    <row r="60430" x14ac:dyDescent="0.55000000000000004"/>
    <row r="60431" x14ac:dyDescent="0.55000000000000004"/>
    <row r="60432" x14ac:dyDescent="0.55000000000000004"/>
    <row r="60433" x14ac:dyDescent="0.55000000000000004"/>
    <row r="60434" x14ac:dyDescent="0.55000000000000004"/>
    <row r="60435" x14ac:dyDescent="0.55000000000000004"/>
    <row r="60436" x14ac:dyDescent="0.55000000000000004"/>
    <row r="60437" x14ac:dyDescent="0.55000000000000004"/>
    <row r="60438" x14ac:dyDescent="0.55000000000000004"/>
    <row r="60439" x14ac:dyDescent="0.55000000000000004"/>
    <row r="60440" x14ac:dyDescent="0.55000000000000004"/>
    <row r="60441" x14ac:dyDescent="0.55000000000000004"/>
    <row r="60442" x14ac:dyDescent="0.55000000000000004"/>
    <row r="60443" x14ac:dyDescent="0.55000000000000004"/>
    <row r="60444" x14ac:dyDescent="0.55000000000000004"/>
    <row r="60445" x14ac:dyDescent="0.55000000000000004"/>
    <row r="60446" x14ac:dyDescent="0.55000000000000004"/>
    <row r="60447" x14ac:dyDescent="0.55000000000000004"/>
    <row r="60448" x14ac:dyDescent="0.55000000000000004"/>
    <row r="60449" x14ac:dyDescent="0.55000000000000004"/>
    <row r="60450" x14ac:dyDescent="0.55000000000000004"/>
    <row r="60451" x14ac:dyDescent="0.55000000000000004"/>
    <row r="60452" x14ac:dyDescent="0.55000000000000004"/>
    <row r="60453" x14ac:dyDescent="0.55000000000000004"/>
    <row r="60454" x14ac:dyDescent="0.55000000000000004"/>
    <row r="60455" x14ac:dyDescent="0.55000000000000004"/>
    <row r="60456" x14ac:dyDescent="0.55000000000000004"/>
    <row r="60457" x14ac:dyDescent="0.55000000000000004"/>
    <row r="60458" x14ac:dyDescent="0.55000000000000004"/>
    <row r="60459" x14ac:dyDescent="0.55000000000000004"/>
    <row r="60460" x14ac:dyDescent="0.55000000000000004"/>
    <row r="60461" x14ac:dyDescent="0.55000000000000004"/>
    <row r="60462" x14ac:dyDescent="0.55000000000000004"/>
    <row r="60463" x14ac:dyDescent="0.55000000000000004"/>
    <row r="60464" x14ac:dyDescent="0.55000000000000004"/>
    <row r="60465" x14ac:dyDescent="0.55000000000000004"/>
    <row r="60466" x14ac:dyDescent="0.55000000000000004"/>
    <row r="60467" x14ac:dyDescent="0.55000000000000004"/>
    <row r="60468" x14ac:dyDescent="0.55000000000000004"/>
    <row r="60469" x14ac:dyDescent="0.55000000000000004"/>
    <row r="60470" x14ac:dyDescent="0.55000000000000004"/>
    <row r="60471" x14ac:dyDescent="0.55000000000000004"/>
    <row r="60472" x14ac:dyDescent="0.55000000000000004"/>
    <row r="60473" x14ac:dyDescent="0.55000000000000004"/>
    <row r="60474" x14ac:dyDescent="0.55000000000000004"/>
    <row r="60475" x14ac:dyDescent="0.55000000000000004"/>
    <row r="60476" x14ac:dyDescent="0.55000000000000004"/>
    <row r="60477" x14ac:dyDescent="0.55000000000000004"/>
    <row r="60478" x14ac:dyDescent="0.55000000000000004"/>
    <row r="60479" x14ac:dyDescent="0.55000000000000004"/>
    <row r="60480" x14ac:dyDescent="0.55000000000000004"/>
    <row r="60481" x14ac:dyDescent="0.55000000000000004"/>
    <row r="60482" x14ac:dyDescent="0.55000000000000004"/>
    <row r="60483" x14ac:dyDescent="0.55000000000000004"/>
    <row r="60484" x14ac:dyDescent="0.55000000000000004"/>
    <row r="60485" x14ac:dyDescent="0.55000000000000004"/>
    <row r="60486" x14ac:dyDescent="0.55000000000000004"/>
    <row r="60487" x14ac:dyDescent="0.55000000000000004"/>
    <row r="60488" x14ac:dyDescent="0.55000000000000004"/>
    <row r="60489" x14ac:dyDescent="0.55000000000000004"/>
    <row r="60490" x14ac:dyDescent="0.55000000000000004"/>
    <row r="60491" x14ac:dyDescent="0.55000000000000004"/>
    <row r="60492" x14ac:dyDescent="0.55000000000000004"/>
    <row r="60493" x14ac:dyDescent="0.55000000000000004"/>
    <row r="60494" x14ac:dyDescent="0.55000000000000004"/>
    <row r="60495" x14ac:dyDescent="0.55000000000000004"/>
    <row r="60496" x14ac:dyDescent="0.55000000000000004"/>
    <row r="60497" x14ac:dyDescent="0.55000000000000004"/>
    <row r="60498" x14ac:dyDescent="0.55000000000000004"/>
    <row r="60499" x14ac:dyDescent="0.55000000000000004"/>
    <row r="60500" x14ac:dyDescent="0.55000000000000004"/>
    <row r="60501" x14ac:dyDescent="0.55000000000000004"/>
    <row r="60502" x14ac:dyDescent="0.55000000000000004"/>
    <row r="60503" x14ac:dyDescent="0.55000000000000004"/>
    <row r="60504" x14ac:dyDescent="0.55000000000000004"/>
    <row r="60505" x14ac:dyDescent="0.55000000000000004"/>
    <row r="60506" x14ac:dyDescent="0.55000000000000004"/>
    <row r="60507" x14ac:dyDescent="0.55000000000000004"/>
    <row r="60508" x14ac:dyDescent="0.55000000000000004"/>
    <row r="60509" x14ac:dyDescent="0.55000000000000004"/>
    <row r="60510" x14ac:dyDescent="0.55000000000000004"/>
    <row r="60511" x14ac:dyDescent="0.55000000000000004"/>
    <row r="60512" x14ac:dyDescent="0.55000000000000004"/>
    <row r="60513" x14ac:dyDescent="0.55000000000000004"/>
    <row r="60514" x14ac:dyDescent="0.55000000000000004"/>
    <row r="60515" x14ac:dyDescent="0.55000000000000004"/>
    <row r="60516" x14ac:dyDescent="0.55000000000000004"/>
    <row r="60517" x14ac:dyDescent="0.55000000000000004"/>
    <row r="60518" x14ac:dyDescent="0.55000000000000004"/>
    <row r="60519" x14ac:dyDescent="0.55000000000000004"/>
    <row r="60520" x14ac:dyDescent="0.55000000000000004"/>
    <row r="60521" x14ac:dyDescent="0.55000000000000004"/>
    <row r="60522" x14ac:dyDescent="0.55000000000000004"/>
    <row r="60523" x14ac:dyDescent="0.55000000000000004"/>
    <row r="60524" x14ac:dyDescent="0.55000000000000004"/>
    <row r="60525" x14ac:dyDescent="0.55000000000000004"/>
    <row r="60526" x14ac:dyDescent="0.55000000000000004"/>
    <row r="60527" x14ac:dyDescent="0.55000000000000004"/>
    <row r="60528" x14ac:dyDescent="0.55000000000000004"/>
    <row r="60529" x14ac:dyDescent="0.55000000000000004"/>
    <row r="60530" x14ac:dyDescent="0.55000000000000004"/>
    <row r="60531" x14ac:dyDescent="0.55000000000000004"/>
    <row r="60532" x14ac:dyDescent="0.55000000000000004"/>
    <row r="60533" x14ac:dyDescent="0.55000000000000004"/>
    <row r="60534" x14ac:dyDescent="0.55000000000000004"/>
    <row r="60535" x14ac:dyDescent="0.55000000000000004"/>
    <row r="60536" x14ac:dyDescent="0.55000000000000004"/>
    <row r="60537" x14ac:dyDescent="0.55000000000000004"/>
    <row r="60538" x14ac:dyDescent="0.55000000000000004"/>
    <row r="60539" x14ac:dyDescent="0.55000000000000004"/>
    <row r="60540" x14ac:dyDescent="0.55000000000000004"/>
    <row r="60541" x14ac:dyDescent="0.55000000000000004"/>
    <row r="60542" x14ac:dyDescent="0.55000000000000004"/>
    <row r="60543" x14ac:dyDescent="0.55000000000000004"/>
    <row r="60544" x14ac:dyDescent="0.55000000000000004"/>
    <row r="60545" x14ac:dyDescent="0.55000000000000004"/>
    <row r="60546" x14ac:dyDescent="0.55000000000000004"/>
    <row r="60547" x14ac:dyDescent="0.55000000000000004"/>
    <row r="60548" x14ac:dyDescent="0.55000000000000004"/>
    <row r="60549" x14ac:dyDescent="0.55000000000000004"/>
    <row r="60550" x14ac:dyDescent="0.55000000000000004"/>
    <row r="60551" x14ac:dyDescent="0.55000000000000004"/>
    <row r="60552" x14ac:dyDescent="0.55000000000000004"/>
    <row r="60553" x14ac:dyDescent="0.55000000000000004"/>
    <row r="60554" x14ac:dyDescent="0.55000000000000004"/>
    <row r="60555" x14ac:dyDescent="0.55000000000000004"/>
    <row r="60556" x14ac:dyDescent="0.55000000000000004"/>
    <row r="60557" x14ac:dyDescent="0.55000000000000004"/>
    <row r="60558" x14ac:dyDescent="0.55000000000000004"/>
    <row r="60559" x14ac:dyDescent="0.55000000000000004"/>
    <row r="60560" x14ac:dyDescent="0.55000000000000004"/>
    <row r="60561" x14ac:dyDescent="0.55000000000000004"/>
    <row r="60562" x14ac:dyDescent="0.55000000000000004"/>
    <row r="60563" x14ac:dyDescent="0.55000000000000004"/>
    <row r="60564" x14ac:dyDescent="0.55000000000000004"/>
    <row r="60565" x14ac:dyDescent="0.55000000000000004"/>
    <row r="60566" x14ac:dyDescent="0.55000000000000004"/>
    <row r="60567" x14ac:dyDescent="0.55000000000000004"/>
    <row r="60568" x14ac:dyDescent="0.55000000000000004"/>
    <row r="60569" x14ac:dyDescent="0.55000000000000004"/>
    <row r="60570" x14ac:dyDescent="0.55000000000000004"/>
    <row r="60571" x14ac:dyDescent="0.55000000000000004"/>
    <row r="60572" x14ac:dyDescent="0.55000000000000004"/>
    <row r="60573" x14ac:dyDescent="0.55000000000000004"/>
    <row r="60574" x14ac:dyDescent="0.55000000000000004"/>
    <row r="60575" x14ac:dyDescent="0.55000000000000004"/>
    <row r="60576" x14ac:dyDescent="0.55000000000000004"/>
    <row r="60577" x14ac:dyDescent="0.55000000000000004"/>
    <row r="60578" x14ac:dyDescent="0.55000000000000004"/>
    <row r="60579" x14ac:dyDescent="0.55000000000000004"/>
    <row r="60580" x14ac:dyDescent="0.55000000000000004"/>
    <row r="60581" x14ac:dyDescent="0.55000000000000004"/>
    <row r="60582" x14ac:dyDescent="0.55000000000000004"/>
    <row r="60583" x14ac:dyDescent="0.55000000000000004"/>
    <row r="60584" x14ac:dyDescent="0.55000000000000004"/>
    <row r="60585" x14ac:dyDescent="0.55000000000000004"/>
    <row r="60586" x14ac:dyDescent="0.55000000000000004"/>
    <row r="60587" x14ac:dyDescent="0.55000000000000004"/>
    <row r="60588" x14ac:dyDescent="0.55000000000000004"/>
    <row r="60589" x14ac:dyDescent="0.55000000000000004"/>
    <row r="60590" x14ac:dyDescent="0.55000000000000004"/>
    <row r="60591" x14ac:dyDescent="0.55000000000000004"/>
    <row r="60592" x14ac:dyDescent="0.55000000000000004"/>
    <row r="60593" x14ac:dyDescent="0.55000000000000004"/>
    <row r="60594" x14ac:dyDescent="0.55000000000000004"/>
    <row r="60595" x14ac:dyDescent="0.55000000000000004"/>
    <row r="60596" x14ac:dyDescent="0.55000000000000004"/>
    <row r="60597" x14ac:dyDescent="0.55000000000000004"/>
    <row r="60598" x14ac:dyDescent="0.55000000000000004"/>
    <row r="60599" x14ac:dyDescent="0.55000000000000004"/>
    <row r="60600" x14ac:dyDescent="0.55000000000000004"/>
    <row r="60601" x14ac:dyDescent="0.55000000000000004"/>
    <row r="60602" x14ac:dyDescent="0.55000000000000004"/>
    <row r="60603" x14ac:dyDescent="0.55000000000000004"/>
    <row r="60604" x14ac:dyDescent="0.55000000000000004"/>
    <row r="60605" x14ac:dyDescent="0.55000000000000004"/>
    <row r="60606" x14ac:dyDescent="0.55000000000000004"/>
    <row r="60607" x14ac:dyDescent="0.55000000000000004"/>
    <row r="60608" x14ac:dyDescent="0.55000000000000004"/>
    <row r="60609" x14ac:dyDescent="0.55000000000000004"/>
    <row r="60610" x14ac:dyDescent="0.55000000000000004"/>
    <row r="60611" x14ac:dyDescent="0.55000000000000004"/>
    <row r="60612" x14ac:dyDescent="0.55000000000000004"/>
    <row r="60613" x14ac:dyDescent="0.55000000000000004"/>
    <row r="60614" x14ac:dyDescent="0.55000000000000004"/>
    <row r="60615" x14ac:dyDescent="0.55000000000000004"/>
    <row r="60616" x14ac:dyDescent="0.55000000000000004"/>
    <row r="60617" x14ac:dyDescent="0.55000000000000004"/>
    <row r="60618" x14ac:dyDescent="0.55000000000000004"/>
    <row r="60619" x14ac:dyDescent="0.55000000000000004"/>
    <row r="60620" x14ac:dyDescent="0.55000000000000004"/>
    <row r="60621" x14ac:dyDescent="0.55000000000000004"/>
    <row r="60622" x14ac:dyDescent="0.55000000000000004"/>
    <row r="60623" x14ac:dyDescent="0.55000000000000004"/>
    <row r="60624" x14ac:dyDescent="0.55000000000000004"/>
    <row r="60625" x14ac:dyDescent="0.55000000000000004"/>
    <row r="60626" x14ac:dyDescent="0.55000000000000004"/>
    <row r="60627" x14ac:dyDescent="0.55000000000000004"/>
    <row r="60628" x14ac:dyDescent="0.55000000000000004"/>
    <row r="60629" x14ac:dyDescent="0.55000000000000004"/>
    <row r="60630" x14ac:dyDescent="0.55000000000000004"/>
    <row r="60631" x14ac:dyDescent="0.55000000000000004"/>
    <row r="60632" x14ac:dyDescent="0.55000000000000004"/>
    <row r="60633" x14ac:dyDescent="0.55000000000000004"/>
    <row r="60634" x14ac:dyDescent="0.55000000000000004"/>
    <row r="60635" x14ac:dyDescent="0.55000000000000004"/>
    <row r="60636" x14ac:dyDescent="0.55000000000000004"/>
    <row r="60637" x14ac:dyDescent="0.55000000000000004"/>
    <row r="60638" x14ac:dyDescent="0.55000000000000004"/>
    <row r="60639" x14ac:dyDescent="0.55000000000000004"/>
    <row r="60640" x14ac:dyDescent="0.55000000000000004"/>
    <row r="60641" x14ac:dyDescent="0.55000000000000004"/>
    <row r="60642" x14ac:dyDescent="0.55000000000000004"/>
    <row r="60643" x14ac:dyDescent="0.55000000000000004"/>
    <row r="60644" x14ac:dyDescent="0.55000000000000004"/>
    <row r="60645" x14ac:dyDescent="0.55000000000000004"/>
    <row r="60646" x14ac:dyDescent="0.55000000000000004"/>
    <row r="60647" x14ac:dyDescent="0.55000000000000004"/>
    <row r="60648" x14ac:dyDescent="0.55000000000000004"/>
    <row r="60649" x14ac:dyDescent="0.55000000000000004"/>
    <row r="60650" x14ac:dyDescent="0.55000000000000004"/>
    <row r="60651" x14ac:dyDescent="0.55000000000000004"/>
    <row r="60652" x14ac:dyDescent="0.55000000000000004"/>
    <row r="60653" x14ac:dyDescent="0.55000000000000004"/>
    <row r="60654" x14ac:dyDescent="0.55000000000000004"/>
    <row r="60655" x14ac:dyDescent="0.55000000000000004"/>
    <row r="60656" x14ac:dyDescent="0.55000000000000004"/>
    <row r="60657" x14ac:dyDescent="0.55000000000000004"/>
    <row r="60658" x14ac:dyDescent="0.55000000000000004"/>
    <row r="60659" x14ac:dyDescent="0.55000000000000004"/>
    <row r="60660" x14ac:dyDescent="0.55000000000000004"/>
    <row r="60661" x14ac:dyDescent="0.55000000000000004"/>
    <row r="60662" x14ac:dyDescent="0.55000000000000004"/>
    <row r="60663" x14ac:dyDescent="0.55000000000000004"/>
    <row r="60664" x14ac:dyDescent="0.55000000000000004"/>
    <row r="60665" x14ac:dyDescent="0.55000000000000004"/>
    <row r="60666" x14ac:dyDescent="0.55000000000000004"/>
    <row r="60667" x14ac:dyDescent="0.55000000000000004"/>
    <row r="60668" x14ac:dyDescent="0.55000000000000004"/>
    <row r="60669" x14ac:dyDescent="0.55000000000000004"/>
    <row r="60670" x14ac:dyDescent="0.55000000000000004"/>
    <row r="60671" x14ac:dyDescent="0.55000000000000004"/>
    <row r="60672" x14ac:dyDescent="0.55000000000000004"/>
    <row r="60673" x14ac:dyDescent="0.55000000000000004"/>
    <row r="60674" x14ac:dyDescent="0.55000000000000004"/>
    <row r="60675" x14ac:dyDescent="0.55000000000000004"/>
    <row r="60676" x14ac:dyDescent="0.55000000000000004"/>
    <row r="60677" x14ac:dyDescent="0.55000000000000004"/>
    <row r="60678" x14ac:dyDescent="0.55000000000000004"/>
    <row r="60679" x14ac:dyDescent="0.55000000000000004"/>
    <row r="60680" x14ac:dyDescent="0.55000000000000004"/>
    <row r="60681" x14ac:dyDescent="0.55000000000000004"/>
    <row r="60682" x14ac:dyDescent="0.55000000000000004"/>
    <row r="60683" x14ac:dyDescent="0.55000000000000004"/>
    <row r="60684" x14ac:dyDescent="0.55000000000000004"/>
    <row r="60685" x14ac:dyDescent="0.55000000000000004"/>
    <row r="60686" x14ac:dyDescent="0.55000000000000004"/>
    <row r="60687" x14ac:dyDescent="0.55000000000000004"/>
    <row r="60688" x14ac:dyDescent="0.55000000000000004"/>
    <row r="60689" x14ac:dyDescent="0.55000000000000004"/>
    <row r="60690" x14ac:dyDescent="0.55000000000000004"/>
    <row r="60691" x14ac:dyDescent="0.55000000000000004"/>
    <row r="60692" x14ac:dyDescent="0.55000000000000004"/>
    <row r="60693" x14ac:dyDescent="0.55000000000000004"/>
    <row r="60694" x14ac:dyDescent="0.55000000000000004"/>
    <row r="60695" x14ac:dyDescent="0.55000000000000004"/>
    <row r="60696" x14ac:dyDescent="0.55000000000000004"/>
    <row r="60697" x14ac:dyDescent="0.55000000000000004"/>
    <row r="60698" x14ac:dyDescent="0.55000000000000004"/>
    <row r="60699" x14ac:dyDescent="0.55000000000000004"/>
    <row r="60700" x14ac:dyDescent="0.55000000000000004"/>
    <row r="60701" x14ac:dyDescent="0.55000000000000004"/>
    <row r="60702" x14ac:dyDescent="0.55000000000000004"/>
    <row r="60703" x14ac:dyDescent="0.55000000000000004"/>
    <row r="60704" x14ac:dyDescent="0.55000000000000004"/>
    <row r="60705" x14ac:dyDescent="0.55000000000000004"/>
    <row r="60706" x14ac:dyDescent="0.55000000000000004"/>
    <row r="60707" x14ac:dyDescent="0.55000000000000004"/>
    <row r="60708" x14ac:dyDescent="0.55000000000000004"/>
    <row r="60709" x14ac:dyDescent="0.55000000000000004"/>
    <row r="60710" x14ac:dyDescent="0.55000000000000004"/>
    <row r="60711" x14ac:dyDescent="0.55000000000000004"/>
    <row r="60712" x14ac:dyDescent="0.55000000000000004"/>
    <row r="60713" x14ac:dyDescent="0.55000000000000004"/>
    <row r="60714" x14ac:dyDescent="0.55000000000000004"/>
    <row r="60715" x14ac:dyDescent="0.55000000000000004"/>
    <row r="60716" x14ac:dyDescent="0.55000000000000004"/>
    <row r="60717" x14ac:dyDescent="0.55000000000000004"/>
    <row r="60718" x14ac:dyDescent="0.55000000000000004"/>
    <row r="60719" x14ac:dyDescent="0.55000000000000004"/>
    <row r="60720" x14ac:dyDescent="0.55000000000000004"/>
    <row r="60721" x14ac:dyDescent="0.55000000000000004"/>
    <row r="60722" x14ac:dyDescent="0.55000000000000004"/>
    <row r="60723" x14ac:dyDescent="0.55000000000000004"/>
    <row r="60724" x14ac:dyDescent="0.55000000000000004"/>
    <row r="60725" x14ac:dyDescent="0.55000000000000004"/>
    <row r="60726" x14ac:dyDescent="0.55000000000000004"/>
    <row r="60727" x14ac:dyDescent="0.55000000000000004"/>
    <row r="60728" x14ac:dyDescent="0.55000000000000004"/>
    <row r="60729" x14ac:dyDescent="0.55000000000000004"/>
    <row r="60730" x14ac:dyDescent="0.55000000000000004"/>
    <row r="60731" x14ac:dyDescent="0.55000000000000004"/>
    <row r="60732" x14ac:dyDescent="0.55000000000000004"/>
    <row r="60733" x14ac:dyDescent="0.55000000000000004"/>
    <row r="60734" x14ac:dyDescent="0.55000000000000004"/>
    <row r="60735" x14ac:dyDescent="0.55000000000000004"/>
    <row r="60736" x14ac:dyDescent="0.55000000000000004"/>
    <row r="60737" x14ac:dyDescent="0.55000000000000004"/>
    <row r="60738" x14ac:dyDescent="0.55000000000000004"/>
    <row r="60739" x14ac:dyDescent="0.55000000000000004"/>
    <row r="60740" x14ac:dyDescent="0.55000000000000004"/>
    <row r="60741" x14ac:dyDescent="0.55000000000000004"/>
    <row r="60742" x14ac:dyDescent="0.55000000000000004"/>
    <row r="60743" x14ac:dyDescent="0.55000000000000004"/>
    <row r="60744" x14ac:dyDescent="0.55000000000000004"/>
    <row r="60745" x14ac:dyDescent="0.55000000000000004"/>
    <row r="60746" x14ac:dyDescent="0.55000000000000004"/>
    <row r="60747" x14ac:dyDescent="0.55000000000000004"/>
    <row r="60748" x14ac:dyDescent="0.55000000000000004"/>
    <row r="60749" x14ac:dyDescent="0.55000000000000004"/>
    <row r="60750" x14ac:dyDescent="0.55000000000000004"/>
    <row r="60751" x14ac:dyDescent="0.55000000000000004"/>
    <row r="60752" x14ac:dyDescent="0.55000000000000004"/>
    <row r="60753" x14ac:dyDescent="0.55000000000000004"/>
    <row r="60754" x14ac:dyDescent="0.55000000000000004"/>
    <row r="60755" x14ac:dyDescent="0.55000000000000004"/>
    <row r="60756" x14ac:dyDescent="0.55000000000000004"/>
    <row r="60757" x14ac:dyDescent="0.55000000000000004"/>
    <row r="60758" x14ac:dyDescent="0.55000000000000004"/>
    <row r="60759" x14ac:dyDescent="0.55000000000000004"/>
    <row r="60760" x14ac:dyDescent="0.55000000000000004"/>
    <row r="60761" x14ac:dyDescent="0.55000000000000004"/>
    <row r="60762" x14ac:dyDescent="0.55000000000000004"/>
    <row r="60763" x14ac:dyDescent="0.55000000000000004"/>
    <row r="60764" x14ac:dyDescent="0.55000000000000004"/>
    <row r="60765" x14ac:dyDescent="0.55000000000000004"/>
    <row r="60766" x14ac:dyDescent="0.55000000000000004"/>
    <row r="60767" x14ac:dyDescent="0.55000000000000004"/>
    <row r="60768" x14ac:dyDescent="0.55000000000000004"/>
    <row r="60769" x14ac:dyDescent="0.55000000000000004"/>
    <row r="60770" x14ac:dyDescent="0.55000000000000004"/>
    <row r="60771" x14ac:dyDescent="0.55000000000000004"/>
    <row r="60772" x14ac:dyDescent="0.55000000000000004"/>
    <row r="60773" x14ac:dyDescent="0.55000000000000004"/>
    <row r="60774" x14ac:dyDescent="0.55000000000000004"/>
    <row r="60775" x14ac:dyDescent="0.55000000000000004"/>
    <row r="60776" x14ac:dyDescent="0.55000000000000004"/>
    <row r="60777" x14ac:dyDescent="0.55000000000000004"/>
    <row r="60778" x14ac:dyDescent="0.55000000000000004"/>
    <row r="60779" x14ac:dyDescent="0.55000000000000004"/>
    <row r="60780" x14ac:dyDescent="0.55000000000000004"/>
    <row r="60781" x14ac:dyDescent="0.55000000000000004"/>
    <row r="60782" x14ac:dyDescent="0.55000000000000004"/>
    <row r="60783" x14ac:dyDescent="0.55000000000000004"/>
    <row r="60784" x14ac:dyDescent="0.55000000000000004"/>
    <row r="60785" x14ac:dyDescent="0.55000000000000004"/>
    <row r="60786" x14ac:dyDescent="0.55000000000000004"/>
    <row r="60787" x14ac:dyDescent="0.55000000000000004"/>
    <row r="60788" x14ac:dyDescent="0.55000000000000004"/>
    <row r="60789" x14ac:dyDescent="0.55000000000000004"/>
    <row r="60790" x14ac:dyDescent="0.55000000000000004"/>
    <row r="60791" x14ac:dyDescent="0.55000000000000004"/>
    <row r="60792" x14ac:dyDescent="0.55000000000000004"/>
    <row r="60793" x14ac:dyDescent="0.55000000000000004"/>
    <row r="60794" x14ac:dyDescent="0.55000000000000004"/>
    <row r="60795" x14ac:dyDescent="0.55000000000000004"/>
    <row r="60796" x14ac:dyDescent="0.55000000000000004"/>
    <row r="60797" x14ac:dyDescent="0.55000000000000004"/>
    <row r="60798" x14ac:dyDescent="0.55000000000000004"/>
    <row r="60799" x14ac:dyDescent="0.55000000000000004"/>
    <row r="60800" x14ac:dyDescent="0.55000000000000004"/>
    <row r="60801" x14ac:dyDescent="0.55000000000000004"/>
    <row r="60802" x14ac:dyDescent="0.55000000000000004"/>
    <row r="60803" x14ac:dyDescent="0.55000000000000004"/>
    <row r="60804" x14ac:dyDescent="0.55000000000000004"/>
    <row r="60805" x14ac:dyDescent="0.55000000000000004"/>
    <row r="60806" x14ac:dyDescent="0.55000000000000004"/>
    <row r="60807" x14ac:dyDescent="0.55000000000000004"/>
    <row r="60808" x14ac:dyDescent="0.55000000000000004"/>
    <row r="60809" x14ac:dyDescent="0.55000000000000004"/>
    <row r="60810" x14ac:dyDescent="0.55000000000000004"/>
    <row r="60811" x14ac:dyDescent="0.55000000000000004"/>
    <row r="60812" x14ac:dyDescent="0.55000000000000004"/>
    <row r="60813" x14ac:dyDescent="0.55000000000000004"/>
    <row r="60814" x14ac:dyDescent="0.55000000000000004"/>
    <row r="60815" x14ac:dyDescent="0.55000000000000004"/>
    <row r="60816" x14ac:dyDescent="0.55000000000000004"/>
    <row r="60817" x14ac:dyDescent="0.55000000000000004"/>
    <row r="60818" x14ac:dyDescent="0.55000000000000004"/>
    <row r="60819" x14ac:dyDescent="0.55000000000000004"/>
    <row r="60820" x14ac:dyDescent="0.55000000000000004"/>
    <row r="60821" x14ac:dyDescent="0.55000000000000004"/>
    <row r="60822" x14ac:dyDescent="0.55000000000000004"/>
    <row r="60823" x14ac:dyDescent="0.55000000000000004"/>
    <row r="60824" x14ac:dyDescent="0.55000000000000004"/>
    <row r="60825" x14ac:dyDescent="0.55000000000000004"/>
    <row r="60826" x14ac:dyDescent="0.55000000000000004"/>
    <row r="60827" x14ac:dyDescent="0.55000000000000004"/>
    <row r="60828" x14ac:dyDescent="0.55000000000000004"/>
    <row r="60829" x14ac:dyDescent="0.55000000000000004"/>
    <row r="60830" x14ac:dyDescent="0.55000000000000004"/>
    <row r="60831" x14ac:dyDescent="0.55000000000000004"/>
    <row r="60832" x14ac:dyDescent="0.55000000000000004"/>
    <row r="60833" x14ac:dyDescent="0.55000000000000004"/>
    <row r="60834" x14ac:dyDescent="0.55000000000000004"/>
    <row r="60835" x14ac:dyDescent="0.55000000000000004"/>
    <row r="60836" x14ac:dyDescent="0.55000000000000004"/>
    <row r="60837" x14ac:dyDescent="0.55000000000000004"/>
    <row r="60838" x14ac:dyDescent="0.55000000000000004"/>
    <row r="60839" x14ac:dyDescent="0.55000000000000004"/>
    <row r="60840" x14ac:dyDescent="0.55000000000000004"/>
    <row r="60841" x14ac:dyDescent="0.55000000000000004"/>
    <row r="60842" x14ac:dyDescent="0.55000000000000004"/>
    <row r="60843" x14ac:dyDescent="0.55000000000000004"/>
    <row r="60844" x14ac:dyDescent="0.55000000000000004"/>
    <row r="60845" x14ac:dyDescent="0.55000000000000004"/>
    <row r="60846" x14ac:dyDescent="0.55000000000000004"/>
    <row r="60847" x14ac:dyDescent="0.55000000000000004"/>
    <row r="60848" x14ac:dyDescent="0.55000000000000004"/>
    <row r="60849" x14ac:dyDescent="0.55000000000000004"/>
    <row r="60850" x14ac:dyDescent="0.55000000000000004"/>
    <row r="60851" x14ac:dyDescent="0.55000000000000004"/>
    <row r="60852" x14ac:dyDescent="0.55000000000000004"/>
    <row r="60853" x14ac:dyDescent="0.55000000000000004"/>
    <row r="60854" x14ac:dyDescent="0.55000000000000004"/>
    <row r="60855" x14ac:dyDescent="0.55000000000000004"/>
    <row r="60856" x14ac:dyDescent="0.55000000000000004"/>
    <row r="60857" x14ac:dyDescent="0.55000000000000004"/>
    <row r="60858" x14ac:dyDescent="0.55000000000000004"/>
    <row r="60859" x14ac:dyDescent="0.55000000000000004"/>
    <row r="60860" x14ac:dyDescent="0.55000000000000004"/>
    <row r="60861" x14ac:dyDescent="0.55000000000000004"/>
    <row r="60862" x14ac:dyDescent="0.55000000000000004"/>
    <row r="60863" x14ac:dyDescent="0.55000000000000004"/>
    <row r="60864" x14ac:dyDescent="0.55000000000000004"/>
    <row r="60865" x14ac:dyDescent="0.55000000000000004"/>
    <row r="60866" x14ac:dyDescent="0.55000000000000004"/>
    <row r="60867" x14ac:dyDescent="0.55000000000000004"/>
    <row r="60868" x14ac:dyDescent="0.55000000000000004"/>
    <row r="60869" x14ac:dyDescent="0.55000000000000004"/>
    <row r="60870" x14ac:dyDescent="0.55000000000000004"/>
    <row r="60871" x14ac:dyDescent="0.55000000000000004"/>
    <row r="60872" x14ac:dyDescent="0.55000000000000004"/>
    <row r="60873" x14ac:dyDescent="0.55000000000000004"/>
    <row r="60874" x14ac:dyDescent="0.55000000000000004"/>
    <row r="60875" x14ac:dyDescent="0.55000000000000004"/>
    <row r="60876" x14ac:dyDescent="0.55000000000000004"/>
    <row r="60877" x14ac:dyDescent="0.55000000000000004"/>
    <row r="60878" x14ac:dyDescent="0.55000000000000004"/>
    <row r="60879" x14ac:dyDescent="0.55000000000000004"/>
    <row r="60880" x14ac:dyDescent="0.55000000000000004"/>
    <row r="60881" x14ac:dyDescent="0.55000000000000004"/>
    <row r="60882" x14ac:dyDescent="0.55000000000000004"/>
    <row r="60883" x14ac:dyDescent="0.55000000000000004"/>
    <row r="60884" x14ac:dyDescent="0.55000000000000004"/>
    <row r="60885" x14ac:dyDescent="0.55000000000000004"/>
    <row r="60886" x14ac:dyDescent="0.55000000000000004"/>
    <row r="60887" x14ac:dyDescent="0.55000000000000004"/>
    <row r="60888" x14ac:dyDescent="0.55000000000000004"/>
    <row r="60889" x14ac:dyDescent="0.55000000000000004"/>
    <row r="60890" x14ac:dyDescent="0.55000000000000004"/>
    <row r="60891" x14ac:dyDescent="0.55000000000000004"/>
    <row r="60892" x14ac:dyDescent="0.55000000000000004"/>
    <row r="60893" x14ac:dyDescent="0.55000000000000004"/>
    <row r="60894" x14ac:dyDescent="0.55000000000000004"/>
    <row r="60895" x14ac:dyDescent="0.55000000000000004"/>
    <row r="60896" x14ac:dyDescent="0.55000000000000004"/>
    <row r="60897" x14ac:dyDescent="0.55000000000000004"/>
    <row r="60898" x14ac:dyDescent="0.55000000000000004"/>
    <row r="60899" x14ac:dyDescent="0.55000000000000004"/>
    <row r="60900" x14ac:dyDescent="0.55000000000000004"/>
    <row r="60901" x14ac:dyDescent="0.55000000000000004"/>
    <row r="60902" x14ac:dyDescent="0.55000000000000004"/>
    <row r="60903" x14ac:dyDescent="0.55000000000000004"/>
    <row r="60904" x14ac:dyDescent="0.55000000000000004"/>
    <row r="60905" x14ac:dyDescent="0.55000000000000004"/>
    <row r="60906" x14ac:dyDescent="0.55000000000000004"/>
    <row r="60907" x14ac:dyDescent="0.55000000000000004"/>
    <row r="60908" x14ac:dyDescent="0.55000000000000004"/>
    <row r="60909" x14ac:dyDescent="0.55000000000000004"/>
    <row r="60910" x14ac:dyDescent="0.55000000000000004"/>
    <row r="60911" x14ac:dyDescent="0.55000000000000004"/>
    <row r="60912" x14ac:dyDescent="0.55000000000000004"/>
    <row r="60913" x14ac:dyDescent="0.55000000000000004"/>
    <row r="60914" x14ac:dyDescent="0.55000000000000004"/>
    <row r="60915" x14ac:dyDescent="0.55000000000000004"/>
    <row r="60916" x14ac:dyDescent="0.55000000000000004"/>
    <row r="60917" x14ac:dyDescent="0.55000000000000004"/>
    <row r="60918" x14ac:dyDescent="0.55000000000000004"/>
    <row r="60919" x14ac:dyDescent="0.55000000000000004"/>
    <row r="60920" x14ac:dyDescent="0.55000000000000004"/>
    <row r="60921" x14ac:dyDescent="0.55000000000000004"/>
    <row r="60922" x14ac:dyDescent="0.55000000000000004"/>
    <row r="60923" x14ac:dyDescent="0.55000000000000004"/>
    <row r="60924" x14ac:dyDescent="0.55000000000000004"/>
    <row r="60925" x14ac:dyDescent="0.55000000000000004"/>
    <row r="60926" x14ac:dyDescent="0.55000000000000004"/>
    <row r="60927" x14ac:dyDescent="0.55000000000000004"/>
    <row r="60928" x14ac:dyDescent="0.55000000000000004"/>
    <row r="60929" x14ac:dyDescent="0.55000000000000004"/>
    <row r="60930" x14ac:dyDescent="0.55000000000000004"/>
    <row r="60931" x14ac:dyDescent="0.55000000000000004"/>
    <row r="60932" x14ac:dyDescent="0.55000000000000004"/>
    <row r="60933" x14ac:dyDescent="0.55000000000000004"/>
    <row r="60934" x14ac:dyDescent="0.55000000000000004"/>
    <row r="60935" x14ac:dyDescent="0.55000000000000004"/>
    <row r="60936" x14ac:dyDescent="0.55000000000000004"/>
    <row r="60937" x14ac:dyDescent="0.55000000000000004"/>
    <row r="60938" x14ac:dyDescent="0.55000000000000004"/>
    <row r="60939" x14ac:dyDescent="0.55000000000000004"/>
    <row r="60940" x14ac:dyDescent="0.55000000000000004"/>
    <row r="60941" x14ac:dyDescent="0.55000000000000004"/>
    <row r="60942" x14ac:dyDescent="0.55000000000000004"/>
    <row r="60943" x14ac:dyDescent="0.55000000000000004"/>
    <row r="60944" x14ac:dyDescent="0.55000000000000004"/>
    <row r="60945" x14ac:dyDescent="0.55000000000000004"/>
    <row r="60946" x14ac:dyDescent="0.55000000000000004"/>
    <row r="60947" x14ac:dyDescent="0.55000000000000004"/>
    <row r="60948" x14ac:dyDescent="0.55000000000000004"/>
    <row r="60949" x14ac:dyDescent="0.55000000000000004"/>
    <row r="60950" x14ac:dyDescent="0.55000000000000004"/>
    <row r="60951" x14ac:dyDescent="0.55000000000000004"/>
    <row r="60952" x14ac:dyDescent="0.55000000000000004"/>
    <row r="60953" x14ac:dyDescent="0.55000000000000004"/>
    <row r="60954" x14ac:dyDescent="0.55000000000000004"/>
    <row r="60955" x14ac:dyDescent="0.55000000000000004"/>
    <row r="60956" x14ac:dyDescent="0.55000000000000004"/>
    <row r="60957" x14ac:dyDescent="0.55000000000000004"/>
    <row r="60958" x14ac:dyDescent="0.55000000000000004"/>
    <row r="60959" x14ac:dyDescent="0.55000000000000004"/>
    <row r="60960" x14ac:dyDescent="0.55000000000000004"/>
    <row r="60961" x14ac:dyDescent="0.55000000000000004"/>
    <row r="60962" x14ac:dyDescent="0.55000000000000004"/>
    <row r="60963" x14ac:dyDescent="0.55000000000000004"/>
    <row r="60964" x14ac:dyDescent="0.55000000000000004"/>
    <row r="60965" x14ac:dyDescent="0.55000000000000004"/>
    <row r="60966" x14ac:dyDescent="0.55000000000000004"/>
    <row r="60967" x14ac:dyDescent="0.55000000000000004"/>
    <row r="60968" x14ac:dyDescent="0.55000000000000004"/>
    <row r="60969" x14ac:dyDescent="0.55000000000000004"/>
    <row r="60970" x14ac:dyDescent="0.55000000000000004"/>
    <row r="60971" x14ac:dyDescent="0.55000000000000004"/>
    <row r="60972" x14ac:dyDescent="0.55000000000000004"/>
    <row r="60973" x14ac:dyDescent="0.55000000000000004"/>
    <row r="60974" x14ac:dyDescent="0.55000000000000004"/>
    <row r="60975" x14ac:dyDescent="0.55000000000000004"/>
    <row r="60976" x14ac:dyDescent="0.55000000000000004"/>
    <row r="60977" x14ac:dyDescent="0.55000000000000004"/>
    <row r="60978" x14ac:dyDescent="0.55000000000000004"/>
    <row r="60979" x14ac:dyDescent="0.55000000000000004"/>
    <row r="60980" x14ac:dyDescent="0.55000000000000004"/>
    <row r="60981" x14ac:dyDescent="0.55000000000000004"/>
    <row r="60982" x14ac:dyDescent="0.55000000000000004"/>
    <row r="60983" x14ac:dyDescent="0.55000000000000004"/>
    <row r="60984" x14ac:dyDescent="0.55000000000000004"/>
    <row r="60985" x14ac:dyDescent="0.55000000000000004"/>
    <row r="60986" x14ac:dyDescent="0.55000000000000004"/>
    <row r="60987" x14ac:dyDescent="0.55000000000000004"/>
    <row r="60988" x14ac:dyDescent="0.55000000000000004"/>
    <row r="60989" x14ac:dyDescent="0.55000000000000004"/>
    <row r="60990" x14ac:dyDescent="0.55000000000000004"/>
    <row r="60991" x14ac:dyDescent="0.55000000000000004"/>
    <row r="60992" x14ac:dyDescent="0.55000000000000004"/>
    <row r="60993" x14ac:dyDescent="0.55000000000000004"/>
    <row r="60994" x14ac:dyDescent="0.55000000000000004"/>
    <row r="60995" x14ac:dyDescent="0.55000000000000004"/>
    <row r="60996" x14ac:dyDescent="0.55000000000000004"/>
    <row r="60997" x14ac:dyDescent="0.55000000000000004"/>
    <row r="60998" x14ac:dyDescent="0.55000000000000004"/>
    <row r="60999" x14ac:dyDescent="0.55000000000000004"/>
    <row r="61000" x14ac:dyDescent="0.55000000000000004"/>
    <row r="61001" x14ac:dyDescent="0.55000000000000004"/>
    <row r="61002" x14ac:dyDescent="0.55000000000000004"/>
    <row r="61003" x14ac:dyDescent="0.55000000000000004"/>
    <row r="61004" x14ac:dyDescent="0.55000000000000004"/>
    <row r="61005" x14ac:dyDescent="0.55000000000000004"/>
    <row r="61006" x14ac:dyDescent="0.55000000000000004"/>
    <row r="61007" x14ac:dyDescent="0.55000000000000004"/>
    <row r="61008" x14ac:dyDescent="0.55000000000000004"/>
    <row r="61009" x14ac:dyDescent="0.55000000000000004"/>
    <row r="61010" x14ac:dyDescent="0.55000000000000004"/>
    <row r="61011" x14ac:dyDescent="0.55000000000000004"/>
    <row r="61012" x14ac:dyDescent="0.55000000000000004"/>
    <row r="61013" x14ac:dyDescent="0.55000000000000004"/>
    <row r="61014" x14ac:dyDescent="0.55000000000000004"/>
    <row r="61015" x14ac:dyDescent="0.55000000000000004"/>
    <row r="61016" x14ac:dyDescent="0.55000000000000004"/>
    <row r="61017" x14ac:dyDescent="0.55000000000000004"/>
    <row r="61018" x14ac:dyDescent="0.55000000000000004"/>
    <row r="61019" x14ac:dyDescent="0.55000000000000004"/>
    <row r="61020" x14ac:dyDescent="0.55000000000000004"/>
    <row r="61021" x14ac:dyDescent="0.55000000000000004"/>
    <row r="61022" x14ac:dyDescent="0.55000000000000004"/>
    <row r="61023" x14ac:dyDescent="0.55000000000000004"/>
    <row r="61024" x14ac:dyDescent="0.55000000000000004"/>
    <row r="61025" x14ac:dyDescent="0.55000000000000004"/>
    <row r="61026" x14ac:dyDescent="0.55000000000000004"/>
    <row r="61027" x14ac:dyDescent="0.55000000000000004"/>
    <row r="61028" x14ac:dyDescent="0.55000000000000004"/>
    <row r="61029" x14ac:dyDescent="0.55000000000000004"/>
    <row r="61030" x14ac:dyDescent="0.55000000000000004"/>
    <row r="61031" x14ac:dyDescent="0.55000000000000004"/>
    <row r="61032" x14ac:dyDescent="0.55000000000000004"/>
    <row r="61033" x14ac:dyDescent="0.55000000000000004"/>
    <row r="61034" x14ac:dyDescent="0.55000000000000004"/>
    <row r="61035" x14ac:dyDescent="0.55000000000000004"/>
    <row r="61036" x14ac:dyDescent="0.55000000000000004"/>
    <row r="61037" x14ac:dyDescent="0.55000000000000004"/>
    <row r="61038" x14ac:dyDescent="0.55000000000000004"/>
    <row r="61039" x14ac:dyDescent="0.55000000000000004"/>
    <row r="61040" x14ac:dyDescent="0.55000000000000004"/>
    <row r="61041" x14ac:dyDescent="0.55000000000000004"/>
    <row r="61042" x14ac:dyDescent="0.55000000000000004"/>
    <row r="61043" x14ac:dyDescent="0.55000000000000004"/>
    <row r="61044" x14ac:dyDescent="0.55000000000000004"/>
    <row r="61045" x14ac:dyDescent="0.55000000000000004"/>
    <row r="61046" x14ac:dyDescent="0.55000000000000004"/>
    <row r="61047" x14ac:dyDescent="0.55000000000000004"/>
    <row r="61048" x14ac:dyDescent="0.55000000000000004"/>
    <row r="61049" x14ac:dyDescent="0.55000000000000004"/>
    <row r="61050" x14ac:dyDescent="0.55000000000000004"/>
    <row r="61051" x14ac:dyDescent="0.55000000000000004"/>
    <row r="61052" x14ac:dyDescent="0.55000000000000004"/>
    <row r="61053" x14ac:dyDescent="0.55000000000000004"/>
    <row r="61054" x14ac:dyDescent="0.55000000000000004"/>
    <row r="61055" x14ac:dyDescent="0.55000000000000004"/>
    <row r="61056" x14ac:dyDescent="0.55000000000000004"/>
    <row r="61057" x14ac:dyDescent="0.55000000000000004"/>
    <row r="61058" x14ac:dyDescent="0.55000000000000004"/>
    <row r="61059" x14ac:dyDescent="0.55000000000000004"/>
    <row r="61060" x14ac:dyDescent="0.55000000000000004"/>
    <row r="61061" x14ac:dyDescent="0.55000000000000004"/>
    <row r="61062" x14ac:dyDescent="0.55000000000000004"/>
    <row r="61063" x14ac:dyDescent="0.55000000000000004"/>
    <row r="61064" x14ac:dyDescent="0.55000000000000004"/>
    <row r="61065" x14ac:dyDescent="0.55000000000000004"/>
    <row r="61066" x14ac:dyDescent="0.55000000000000004"/>
    <row r="61067" x14ac:dyDescent="0.55000000000000004"/>
    <row r="61068" x14ac:dyDescent="0.55000000000000004"/>
    <row r="61069" x14ac:dyDescent="0.55000000000000004"/>
    <row r="61070" x14ac:dyDescent="0.55000000000000004"/>
    <row r="61071" x14ac:dyDescent="0.55000000000000004"/>
    <row r="61072" x14ac:dyDescent="0.55000000000000004"/>
    <row r="61073" x14ac:dyDescent="0.55000000000000004"/>
    <row r="61074" x14ac:dyDescent="0.55000000000000004"/>
    <row r="61075" x14ac:dyDescent="0.55000000000000004"/>
    <row r="61076" x14ac:dyDescent="0.55000000000000004"/>
    <row r="61077" x14ac:dyDescent="0.55000000000000004"/>
    <row r="61078" x14ac:dyDescent="0.55000000000000004"/>
    <row r="61079" x14ac:dyDescent="0.55000000000000004"/>
    <row r="61080" x14ac:dyDescent="0.55000000000000004"/>
    <row r="61081" x14ac:dyDescent="0.55000000000000004"/>
    <row r="61082" x14ac:dyDescent="0.55000000000000004"/>
    <row r="61083" x14ac:dyDescent="0.55000000000000004"/>
    <row r="61084" x14ac:dyDescent="0.55000000000000004"/>
    <row r="61085" x14ac:dyDescent="0.55000000000000004"/>
    <row r="61086" x14ac:dyDescent="0.55000000000000004"/>
    <row r="61087" x14ac:dyDescent="0.55000000000000004"/>
    <row r="61088" x14ac:dyDescent="0.55000000000000004"/>
    <row r="61089" x14ac:dyDescent="0.55000000000000004"/>
    <row r="61090" x14ac:dyDescent="0.55000000000000004"/>
    <row r="61091" x14ac:dyDescent="0.55000000000000004"/>
    <row r="61092" x14ac:dyDescent="0.55000000000000004"/>
    <row r="61093" x14ac:dyDescent="0.55000000000000004"/>
    <row r="61094" x14ac:dyDescent="0.55000000000000004"/>
    <row r="61095" x14ac:dyDescent="0.55000000000000004"/>
    <row r="61096" x14ac:dyDescent="0.55000000000000004"/>
    <row r="61097" x14ac:dyDescent="0.55000000000000004"/>
    <row r="61098" x14ac:dyDescent="0.55000000000000004"/>
    <row r="61099" x14ac:dyDescent="0.55000000000000004"/>
    <row r="61100" x14ac:dyDescent="0.55000000000000004"/>
    <row r="61101" x14ac:dyDescent="0.55000000000000004"/>
    <row r="61102" x14ac:dyDescent="0.55000000000000004"/>
    <row r="61103" x14ac:dyDescent="0.55000000000000004"/>
    <row r="61104" x14ac:dyDescent="0.55000000000000004"/>
    <row r="61105" x14ac:dyDescent="0.55000000000000004"/>
    <row r="61106" x14ac:dyDescent="0.55000000000000004"/>
    <row r="61107" x14ac:dyDescent="0.55000000000000004"/>
    <row r="61108" x14ac:dyDescent="0.55000000000000004"/>
    <row r="61109" x14ac:dyDescent="0.55000000000000004"/>
    <row r="61110" x14ac:dyDescent="0.55000000000000004"/>
    <row r="61111" x14ac:dyDescent="0.55000000000000004"/>
    <row r="61112" x14ac:dyDescent="0.55000000000000004"/>
    <row r="61113" x14ac:dyDescent="0.55000000000000004"/>
    <row r="61114" x14ac:dyDescent="0.55000000000000004"/>
    <row r="61115" x14ac:dyDescent="0.55000000000000004"/>
    <row r="61116" x14ac:dyDescent="0.55000000000000004"/>
    <row r="61117" x14ac:dyDescent="0.55000000000000004"/>
    <row r="61118" x14ac:dyDescent="0.55000000000000004"/>
    <row r="61119" x14ac:dyDescent="0.55000000000000004"/>
    <row r="61120" x14ac:dyDescent="0.55000000000000004"/>
    <row r="61121" x14ac:dyDescent="0.55000000000000004"/>
    <row r="61122" x14ac:dyDescent="0.55000000000000004"/>
    <row r="61123" x14ac:dyDescent="0.55000000000000004"/>
    <row r="61124" x14ac:dyDescent="0.55000000000000004"/>
    <row r="61125" x14ac:dyDescent="0.55000000000000004"/>
    <row r="61126" x14ac:dyDescent="0.55000000000000004"/>
    <row r="61127" x14ac:dyDescent="0.55000000000000004"/>
    <row r="61128" x14ac:dyDescent="0.55000000000000004"/>
    <row r="61129" x14ac:dyDescent="0.55000000000000004"/>
    <row r="61130" x14ac:dyDescent="0.55000000000000004"/>
    <row r="61131" x14ac:dyDescent="0.55000000000000004"/>
    <row r="61132" x14ac:dyDescent="0.55000000000000004"/>
    <row r="61133" x14ac:dyDescent="0.55000000000000004"/>
    <row r="61134" x14ac:dyDescent="0.55000000000000004"/>
    <row r="61135" x14ac:dyDescent="0.55000000000000004"/>
    <row r="61136" x14ac:dyDescent="0.55000000000000004"/>
    <row r="61137" x14ac:dyDescent="0.55000000000000004"/>
    <row r="61138" x14ac:dyDescent="0.55000000000000004"/>
    <row r="61139" x14ac:dyDescent="0.55000000000000004"/>
    <row r="61140" x14ac:dyDescent="0.55000000000000004"/>
    <row r="61141" x14ac:dyDescent="0.55000000000000004"/>
    <row r="61142" x14ac:dyDescent="0.55000000000000004"/>
    <row r="61143" x14ac:dyDescent="0.55000000000000004"/>
    <row r="61144" x14ac:dyDescent="0.55000000000000004"/>
    <row r="61145" x14ac:dyDescent="0.55000000000000004"/>
    <row r="61146" x14ac:dyDescent="0.55000000000000004"/>
    <row r="61147" x14ac:dyDescent="0.55000000000000004"/>
    <row r="61148" x14ac:dyDescent="0.55000000000000004"/>
    <row r="61149" x14ac:dyDescent="0.55000000000000004"/>
    <row r="61150" x14ac:dyDescent="0.55000000000000004"/>
    <row r="61151" x14ac:dyDescent="0.55000000000000004"/>
    <row r="61152" x14ac:dyDescent="0.55000000000000004"/>
    <row r="61153" x14ac:dyDescent="0.55000000000000004"/>
    <row r="61154" x14ac:dyDescent="0.55000000000000004"/>
    <row r="61155" x14ac:dyDescent="0.55000000000000004"/>
    <row r="61156" x14ac:dyDescent="0.55000000000000004"/>
    <row r="61157" x14ac:dyDescent="0.55000000000000004"/>
    <row r="61158" x14ac:dyDescent="0.55000000000000004"/>
    <row r="61159" x14ac:dyDescent="0.55000000000000004"/>
    <row r="61160" x14ac:dyDescent="0.55000000000000004"/>
    <row r="61161" x14ac:dyDescent="0.55000000000000004"/>
    <row r="61162" x14ac:dyDescent="0.55000000000000004"/>
    <row r="61163" x14ac:dyDescent="0.55000000000000004"/>
    <row r="61164" x14ac:dyDescent="0.55000000000000004"/>
    <row r="61165" x14ac:dyDescent="0.55000000000000004"/>
    <row r="61166" x14ac:dyDescent="0.55000000000000004"/>
    <row r="61167" x14ac:dyDescent="0.55000000000000004"/>
    <row r="61168" x14ac:dyDescent="0.55000000000000004"/>
    <row r="61169" x14ac:dyDescent="0.55000000000000004"/>
    <row r="61170" x14ac:dyDescent="0.55000000000000004"/>
    <row r="61171" x14ac:dyDescent="0.55000000000000004"/>
    <row r="61172" x14ac:dyDescent="0.55000000000000004"/>
    <row r="61173" x14ac:dyDescent="0.55000000000000004"/>
    <row r="61174" x14ac:dyDescent="0.55000000000000004"/>
    <row r="61175" x14ac:dyDescent="0.55000000000000004"/>
    <row r="61176" x14ac:dyDescent="0.55000000000000004"/>
    <row r="61177" x14ac:dyDescent="0.55000000000000004"/>
    <row r="61178" x14ac:dyDescent="0.55000000000000004"/>
    <row r="61179" x14ac:dyDescent="0.55000000000000004"/>
    <row r="61180" x14ac:dyDescent="0.55000000000000004"/>
    <row r="61181" x14ac:dyDescent="0.55000000000000004"/>
    <row r="61182" x14ac:dyDescent="0.55000000000000004"/>
    <row r="61183" x14ac:dyDescent="0.55000000000000004"/>
    <row r="61184" x14ac:dyDescent="0.55000000000000004"/>
    <row r="61185" x14ac:dyDescent="0.55000000000000004"/>
    <row r="61186" x14ac:dyDescent="0.55000000000000004"/>
    <row r="61187" x14ac:dyDescent="0.55000000000000004"/>
    <row r="61188" x14ac:dyDescent="0.55000000000000004"/>
    <row r="61189" x14ac:dyDescent="0.55000000000000004"/>
    <row r="61190" x14ac:dyDescent="0.55000000000000004"/>
    <row r="61191" x14ac:dyDescent="0.55000000000000004"/>
    <row r="61192" x14ac:dyDescent="0.55000000000000004"/>
    <row r="61193" x14ac:dyDescent="0.55000000000000004"/>
    <row r="61194" x14ac:dyDescent="0.55000000000000004"/>
    <row r="61195" x14ac:dyDescent="0.55000000000000004"/>
    <row r="61196" x14ac:dyDescent="0.55000000000000004"/>
    <row r="61197" x14ac:dyDescent="0.55000000000000004"/>
    <row r="61198" x14ac:dyDescent="0.55000000000000004"/>
    <row r="61199" x14ac:dyDescent="0.55000000000000004"/>
    <row r="61200" x14ac:dyDescent="0.55000000000000004"/>
    <row r="61201" x14ac:dyDescent="0.55000000000000004"/>
    <row r="61202" x14ac:dyDescent="0.55000000000000004"/>
    <row r="61203" x14ac:dyDescent="0.55000000000000004"/>
    <row r="61204" x14ac:dyDescent="0.55000000000000004"/>
    <row r="61205" x14ac:dyDescent="0.55000000000000004"/>
    <row r="61206" x14ac:dyDescent="0.55000000000000004"/>
    <row r="61207" x14ac:dyDescent="0.55000000000000004"/>
    <row r="61208" x14ac:dyDescent="0.55000000000000004"/>
    <row r="61209" x14ac:dyDescent="0.55000000000000004"/>
    <row r="61210" x14ac:dyDescent="0.55000000000000004"/>
    <row r="61211" x14ac:dyDescent="0.55000000000000004"/>
    <row r="61212" x14ac:dyDescent="0.55000000000000004"/>
    <row r="61213" x14ac:dyDescent="0.55000000000000004"/>
    <row r="61214" x14ac:dyDescent="0.55000000000000004"/>
    <row r="61215" x14ac:dyDescent="0.55000000000000004"/>
    <row r="61216" x14ac:dyDescent="0.55000000000000004"/>
    <row r="61217" x14ac:dyDescent="0.55000000000000004"/>
    <row r="61218" x14ac:dyDescent="0.55000000000000004"/>
    <row r="61219" x14ac:dyDescent="0.55000000000000004"/>
    <row r="61220" x14ac:dyDescent="0.55000000000000004"/>
    <row r="61221" x14ac:dyDescent="0.55000000000000004"/>
    <row r="61222" x14ac:dyDescent="0.55000000000000004"/>
    <row r="61223" x14ac:dyDescent="0.55000000000000004"/>
    <row r="61224" x14ac:dyDescent="0.55000000000000004"/>
    <row r="61225" x14ac:dyDescent="0.55000000000000004"/>
    <row r="61226" x14ac:dyDescent="0.55000000000000004"/>
    <row r="61227" x14ac:dyDescent="0.55000000000000004"/>
    <row r="61228" x14ac:dyDescent="0.55000000000000004"/>
    <row r="61229" x14ac:dyDescent="0.55000000000000004"/>
    <row r="61230" x14ac:dyDescent="0.55000000000000004"/>
    <row r="61231" x14ac:dyDescent="0.55000000000000004"/>
    <row r="61232" x14ac:dyDescent="0.55000000000000004"/>
    <row r="61233" x14ac:dyDescent="0.55000000000000004"/>
    <row r="61234" x14ac:dyDescent="0.55000000000000004"/>
    <row r="61235" x14ac:dyDescent="0.55000000000000004"/>
    <row r="61236" x14ac:dyDescent="0.55000000000000004"/>
    <row r="61237" x14ac:dyDescent="0.55000000000000004"/>
    <row r="61238" x14ac:dyDescent="0.55000000000000004"/>
    <row r="61239" x14ac:dyDescent="0.55000000000000004"/>
    <row r="61240" x14ac:dyDescent="0.55000000000000004"/>
    <row r="61241" x14ac:dyDescent="0.55000000000000004"/>
    <row r="61242" x14ac:dyDescent="0.55000000000000004"/>
    <row r="61243" x14ac:dyDescent="0.55000000000000004"/>
    <row r="61244" x14ac:dyDescent="0.55000000000000004"/>
    <row r="61245" x14ac:dyDescent="0.55000000000000004"/>
    <row r="61246" x14ac:dyDescent="0.55000000000000004"/>
    <row r="61247" x14ac:dyDescent="0.55000000000000004"/>
    <row r="61248" x14ac:dyDescent="0.55000000000000004"/>
    <row r="61249" x14ac:dyDescent="0.55000000000000004"/>
    <row r="61250" x14ac:dyDescent="0.55000000000000004"/>
    <row r="61251" x14ac:dyDescent="0.55000000000000004"/>
    <row r="61252" x14ac:dyDescent="0.55000000000000004"/>
    <row r="61253" x14ac:dyDescent="0.55000000000000004"/>
    <row r="61254" x14ac:dyDescent="0.55000000000000004"/>
    <row r="61255" x14ac:dyDescent="0.55000000000000004"/>
    <row r="61256" x14ac:dyDescent="0.55000000000000004"/>
    <row r="61257" x14ac:dyDescent="0.55000000000000004"/>
    <row r="61258" x14ac:dyDescent="0.55000000000000004"/>
    <row r="61259" x14ac:dyDescent="0.55000000000000004"/>
    <row r="61260" x14ac:dyDescent="0.55000000000000004"/>
    <row r="61261" x14ac:dyDescent="0.55000000000000004"/>
    <row r="61262" x14ac:dyDescent="0.55000000000000004"/>
    <row r="61263" x14ac:dyDescent="0.55000000000000004"/>
    <row r="61264" x14ac:dyDescent="0.55000000000000004"/>
    <row r="61265" x14ac:dyDescent="0.55000000000000004"/>
    <row r="61266" x14ac:dyDescent="0.55000000000000004"/>
    <row r="61267" x14ac:dyDescent="0.55000000000000004"/>
    <row r="61268" x14ac:dyDescent="0.55000000000000004"/>
    <row r="61269" x14ac:dyDescent="0.55000000000000004"/>
    <row r="61270" x14ac:dyDescent="0.55000000000000004"/>
    <row r="61271" x14ac:dyDescent="0.55000000000000004"/>
    <row r="61272" x14ac:dyDescent="0.55000000000000004"/>
    <row r="61273" x14ac:dyDescent="0.55000000000000004"/>
    <row r="61274" x14ac:dyDescent="0.55000000000000004"/>
    <row r="61275" x14ac:dyDescent="0.55000000000000004"/>
    <row r="61276" x14ac:dyDescent="0.55000000000000004"/>
    <row r="61277" x14ac:dyDescent="0.55000000000000004"/>
    <row r="61278" x14ac:dyDescent="0.55000000000000004"/>
    <row r="61279" x14ac:dyDescent="0.55000000000000004"/>
    <row r="61280" x14ac:dyDescent="0.55000000000000004"/>
    <row r="61281" x14ac:dyDescent="0.55000000000000004"/>
    <row r="61282" x14ac:dyDescent="0.55000000000000004"/>
    <row r="61283" x14ac:dyDescent="0.55000000000000004"/>
    <row r="61284" x14ac:dyDescent="0.55000000000000004"/>
    <row r="61285" x14ac:dyDescent="0.55000000000000004"/>
    <row r="61286" x14ac:dyDescent="0.55000000000000004"/>
    <row r="61287" x14ac:dyDescent="0.55000000000000004"/>
    <row r="61288" x14ac:dyDescent="0.55000000000000004"/>
    <row r="61289" x14ac:dyDescent="0.55000000000000004"/>
    <row r="61290" x14ac:dyDescent="0.55000000000000004"/>
    <row r="61291" x14ac:dyDescent="0.55000000000000004"/>
    <row r="61292" x14ac:dyDescent="0.55000000000000004"/>
    <row r="61293" x14ac:dyDescent="0.55000000000000004"/>
    <row r="61294" x14ac:dyDescent="0.55000000000000004"/>
    <row r="61295" x14ac:dyDescent="0.55000000000000004"/>
    <row r="61296" x14ac:dyDescent="0.55000000000000004"/>
    <row r="61297" x14ac:dyDescent="0.55000000000000004"/>
    <row r="61298" x14ac:dyDescent="0.55000000000000004"/>
    <row r="61299" x14ac:dyDescent="0.55000000000000004"/>
    <row r="61300" x14ac:dyDescent="0.55000000000000004"/>
    <row r="61301" x14ac:dyDescent="0.55000000000000004"/>
    <row r="61302" x14ac:dyDescent="0.55000000000000004"/>
    <row r="61303" x14ac:dyDescent="0.55000000000000004"/>
    <row r="61304" x14ac:dyDescent="0.55000000000000004"/>
    <row r="61305" x14ac:dyDescent="0.55000000000000004"/>
    <row r="61306" x14ac:dyDescent="0.55000000000000004"/>
    <row r="61307" x14ac:dyDescent="0.55000000000000004"/>
    <row r="61308" x14ac:dyDescent="0.55000000000000004"/>
    <row r="61309" x14ac:dyDescent="0.55000000000000004"/>
    <row r="61310" x14ac:dyDescent="0.55000000000000004"/>
    <row r="61311" x14ac:dyDescent="0.55000000000000004"/>
    <row r="61312" x14ac:dyDescent="0.55000000000000004"/>
    <row r="61313" x14ac:dyDescent="0.55000000000000004"/>
    <row r="61314" x14ac:dyDescent="0.55000000000000004"/>
    <row r="61315" x14ac:dyDescent="0.55000000000000004"/>
    <row r="61316" x14ac:dyDescent="0.55000000000000004"/>
    <row r="61317" x14ac:dyDescent="0.55000000000000004"/>
    <row r="61318" x14ac:dyDescent="0.55000000000000004"/>
    <row r="61319" x14ac:dyDescent="0.55000000000000004"/>
    <row r="61320" x14ac:dyDescent="0.55000000000000004"/>
    <row r="61321" x14ac:dyDescent="0.55000000000000004"/>
    <row r="61322" x14ac:dyDescent="0.55000000000000004"/>
    <row r="61323" x14ac:dyDescent="0.55000000000000004"/>
    <row r="61324" x14ac:dyDescent="0.55000000000000004"/>
    <row r="61325" x14ac:dyDescent="0.55000000000000004"/>
    <row r="61326" x14ac:dyDescent="0.55000000000000004"/>
    <row r="61327" x14ac:dyDescent="0.55000000000000004"/>
    <row r="61328" x14ac:dyDescent="0.55000000000000004"/>
    <row r="61329" x14ac:dyDescent="0.55000000000000004"/>
    <row r="61330" x14ac:dyDescent="0.55000000000000004"/>
    <row r="61331" x14ac:dyDescent="0.55000000000000004"/>
    <row r="61332" x14ac:dyDescent="0.55000000000000004"/>
    <row r="61333" x14ac:dyDescent="0.55000000000000004"/>
    <row r="61334" x14ac:dyDescent="0.55000000000000004"/>
    <row r="61335" x14ac:dyDescent="0.55000000000000004"/>
    <row r="61336" x14ac:dyDescent="0.55000000000000004"/>
    <row r="61337" x14ac:dyDescent="0.55000000000000004"/>
    <row r="61338" x14ac:dyDescent="0.55000000000000004"/>
    <row r="61339" x14ac:dyDescent="0.55000000000000004"/>
    <row r="61340" x14ac:dyDescent="0.55000000000000004"/>
    <row r="61341" x14ac:dyDescent="0.55000000000000004"/>
    <row r="61342" x14ac:dyDescent="0.55000000000000004"/>
    <row r="61343" x14ac:dyDescent="0.55000000000000004"/>
    <row r="61344" x14ac:dyDescent="0.55000000000000004"/>
    <row r="61345" x14ac:dyDescent="0.55000000000000004"/>
    <row r="61346" x14ac:dyDescent="0.55000000000000004"/>
    <row r="61347" x14ac:dyDescent="0.55000000000000004"/>
    <row r="61348" x14ac:dyDescent="0.55000000000000004"/>
    <row r="61349" x14ac:dyDescent="0.55000000000000004"/>
    <row r="61350" x14ac:dyDescent="0.55000000000000004"/>
    <row r="61351" x14ac:dyDescent="0.55000000000000004"/>
    <row r="61352" x14ac:dyDescent="0.55000000000000004"/>
    <row r="61353" x14ac:dyDescent="0.55000000000000004"/>
    <row r="61354" x14ac:dyDescent="0.55000000000000004"/>
    <row r="61355" x14ac:dyDescent="0.55000000000000004"/>
    <row r="61356" x14ac:dyDescent="0.55000000000000004"/>
    <row r="61357" x14ac:dyDescent="0.55000000000000004"/>
    <row r="61358" x14ac:dyDescent="0.55000000000000004"/>
    <row r="61359" x14ac:dyDescent="0.55000000000000004"/>
    <row r="61360" x14ac:dyDescent="0.55000000000000004"/>
    <row r="61361" x14ac:dyDescent="0.55000000000000004"/>
    <row r="61362" x14ac:dyDescent="0.55000000000000004"/>
    <row r="61363" x14ac:dyDescent="0.55000000000000004"/>
    <row r="61364" x14ac:dyDescent="0.55000000000000004"/>
    <row r="61365" x14ac:dyDescent="0.55000000000000004"/>
    <row r="61366" x14ac:dyDescent="0.55000000000000004"/>
    <row r="61367" x14ac:dyDescent="0.55000000000000004"/>
    <row r="61368" x14ac:dyDescent="0.55000000000000004"/>
    <row r="61369" x14ac:dyDescent="0.55000000000000004"/>
    <row r="61370" x14ac:dyDescent="0.55000000000000004"/>
    <row r="61371" x14ac:dyDescent="0.55000000000000004"/>
    <row r="61372" x14ac:dyDescent="0.55000000000000004"/>
    <row r="61373" x14ac:dyDescent="0.55000000000000004"/>
    <row r="61374" x14ac:dyDescent="0.55000000000000004"/>
    <row r="61375" x14ac:dyDescent="0.55000000000000004"/>
    <row r="61376" x14ac:dyDescent="0.55000000000000004"/>
    <row r="61377" x14ac:dyDescent="0.55000000000000004"/>
    <row r="61378" x14ac:dyDescent="0.55000000000000004"/>
    <row r="61379" x14ac:dyDescent="0.55000000000000004"/>
    <row r="61380" x14ac:dyDescent="0.55000000000000004"/>
    <row r="61381" x14ac:dyDescent="0.55000000000000004"/>
    <row r="61382" x14ac:dyDescent="0.55000000000000004"/>
    <row r="61383" x14ac:dyDescent="0.55000000000000004"/>
    <row r="61384" x14ac:dyDescent="0.55000000000000004"/>
    <row r="61385" x14ac:dyDescent="0.55000000000000004"/>
    <row r="61386" x14ac:dyDescent="0.55000000000000004"/>
    <row r="61387" x14ac:dyDescent="0.55000000000000004"/>
    <row r="61388" x14ac:dyDescent="0.55000000000000004"/>
    <row r="61389" x14ac:dyDescent="0.55000000000000004"/>
    <row r="61390" x14ac:dyDescent="0.55000000000000004"/>
    <row r="61391" x14ac:dyDescent="0.55000000000000004"/>
    <row r="61392" x14ac:dyDescent="0.55000000000000004"/>
    <row r="61393" x14ac:dyDescent="0.55000000000000004"/>
    <row r="61394" x14ac:dyDescent="0.55000000000000004"/>
    <row r="61395" x14ac:dyDescent="0.55000000000000004"/>
    <row r="61396" x14ac:dyDescent="0.55000000000000004"/>
    <row r="61397" x14ac:dyDescent="0.55000000000000004"/>
    <row r="61398" x14ac:dyDescent="0.55000000000000004"/>
    <row r="61399" x14ac:dyDescent="0.55000000000000004"/>
    <row r="61400" x14ac:dyDescent="0.55000000000000004"/>
    <row r="61401" x14ac:dyDescent="0.55000000000000004"/>
    <row r="61402" x14ac:dyDescent="0.55000000000000004"/>
    <row r="61403" x14ac:dyDescent="0.55000000000000004"/>
    <row r="61404" x14ac:dyDescent="0.55000000000000004"/>
    <row r="61405" x14ac:dyDescent="0.55000000000000004"/>
    <row r="61406" x14ac:dyDescent="0.55000000000000004"/>
    <row r="61407" x14ac:dyDescent="0.55000000000000004"/>
    <row r="61408" x14ac:dyDescent="0.55000000000000004"/>
    <row r="61409" x14ac:dyDescent="0.55000000000000004"/>
    <row r="61410" x14ac:dyDescent="0.55000000000000004"/>
    <row r="61411" x14ac:dyDescent="0.55000000000000004"/>
    <row r="61412" x14ac:dyDescent="0.55000000000000004"/>
    <row r="61413" x14ac:dyDescent="0.55000000000000004"/>
    <row r="61414" x14ac:dyDescent="0.55000000000000004"/>
    <row r="61415" x14ac:dyDescent="0.55000000000000004"/>
    <row r="61416" x14ac:dyDescent="0.55000000000000004"/>
    <row r="61417" x14ac:dyDescent="0.55000000000000004"/>
    <row r="61418" x14ac:dyDescent="0.55000000000000004"/>
    <row r="61419" x14ac:dyDescent="0.55000000000000004"/>
    <row r="61420" x14ac:dyDescent="0.55000000000000004"/>
    <row r="61421" x14ac:dyDescent="0.55000000000000004"/>
    <row r="61422" x14ac:dyDescent="0.55000000000000004"/>
    <row r="61423" x14ac:dyDescent="0.55000000000000004"/>
    <row r="61424" x14ac:dyDescent="0.55000000000000004"/>
    <row r="61425" x14ac:dyDescent="0.55000000000000004"/>
    <row r="61426" x14ac:dyDescent="0.55000000000000004"/>
    <row r="61427" x14ac:dyDescent="0.55000000000000004"/>
    <row r="61428" x14ac:dyDescent="0.55000000000000004"/>
    <row r="61429" x14ac:dyDescent="0.55000000000000004"/>
    <row r="61430" x14ac:dyDescent="0.55000000000000004"/>
    <row r="61431" x14ac:dyDescent="0.55000000000000004"/>
    <row r="61432" x14ac:dyDescent="0.55000000000000004"/>
    <row r="61433" x14ac:dyDescent="0.55000000000000004"/>
    <row r="61434" x14ac:dyDescent="0.55000000000000004"/>
    <row r="61435" x14ac:dyDescent="0.55000000000000004"/>
    <row r="61436" x14ac:dyDescent="0.55000000000000004"/>
    <row r="61437" x14ac:dyDescent="0.55000000000000004"/>
    <row r="61438" x14ac:dyDescent="0.55000000000000004"/>
    <row r="61439" x14ac:dyDescent="0.55000000000000004"/>
    <row r="61440" x14ac:dyDescent="0.55000000000000004"/>
    <row r="61441" x14ac:dyDescent="0.55000000000000004"/>
    <row r="61442" x14ac:dyDescent="0.55000000000000004"/>
    <row r="61443" x14ac:dyDescent="0.55000000000000004"/>
    <row r="61444" x14ac:dyDescent="0.55000000000000004"/>
    <row r="61445" x14ac:dyDescent="0.55000000000000004"/>
    <row r="61446" x14ac:dyDescent="0.55000000000000004"/>
    <row r="61447" x14ac:dyDescent="0.55000000000000004"/>
    <row r="61448" x14ac:dyDescent="0.55000000000000004"/>
    <row r="61449" x14ac:dyDescent="0.55000000000000004"/>
    <row r="61450" x14ac:dyDescent="0.55000000000000004"/>
    <row r="61451" x14ac:dyDescent="0.55000000000000004"/>
    <row r="61452" x14ac:dyDescent="0.55000000000000004"/>
    <row r="61453" x14ac:dyDescent="0.55000000000000004"/>
    <row r="61454" x14ac:dyDescent="0.55000000000000004"/>
    <row r="61455" x14ac:dyDescent="0.55000000000000004"/>
    <row r="61456" x14ac:dyDescent="0.55000000000000004"/>
    <row r="61457" x14ac:dyDescent="0.55000000000000004"/>
    <row r="61458" x14ac:dyDescent="0.55000000000000004"/>
    <row r="61459" x14ac:dyDescent="0.55000000000000004"/>
    <row r="61460" x14ac:dyDescent="0.55000000000000004"/>
    <row r="61461" x14ac:dyDescent="0.55000000000000004"/>
    <row r="61462" x14ac:dyDescent="0.55000000000000004"/>
    <row r="61463" x14ac:dyDescent="0.55000000000000004"/>
    <row r="61464" x14ac:dyDescent="0.55000000000000004"/>
    <row r="61465" x14ac:dyDescent="0.55000000000000004"/>
    <row r="61466" x14ac:dyDescent="0.55000000000000004"/>
    <row r="61467" x14ac:dyDescent="0.55000000000000004"/>
    <row r="61468" x14ac:dyDescent="0.55000000000000004"/>
    <row r="61469" x14ac:dyDescent="0.55000000000000004"/>
    <row r="61470" x14ac:dyDescent="0.55000000000000004"/>
    <row r="61471" x14ac:dyDescent="0.55000000000000004"/>
    <row r="61472" x14ac:dyDescent="0.55000000000000004"/>
    <row r="61473" x14ac:dyDescent="0.55000000000000004"/>
    <row r="61474" x14ac:dyDescent="0.55000000000000004"/>
    <row r="61475" x14ac:dyDescent="0.55000000000000004"/>
    <row r="61476" x14ac:dyDescent="0.55000000000000004"/>
    <row r="61477" x14ac:dyDescent="0.55000000000000004"/>
    <row r="61478" x14ac:dyDescent="0.55000000000000004"/>
    <row r="61479" x14ac:dyDescent="0.55000000000000004"/>
    <row r="61480" x14ac:dyDescent="0.55000000000000004"/>
    <row r="61481" x14ac:dyDescent="0.55000000000000004"/>
    <row r="61482" x14ac:dyDescent="0.55000000000000004"/>
    <row r="61483" x14ac:dyDescent="0.55000000000000004"/>
    <row r="61484" x14ac:dyDescent="0.55000000000000004"/>
    <row r="61485" x14ac:dyDescent="0.55000000000000004"/>
    <row r="61486" x14ac:dyDescent="0.55000000000000004"/>
    <row r="61487" x14ac:dyDescent="0.55000000000000004"/>
    <row r="61488" x14ac:dyDescent="0.55000000000000004"/>
    <row r="61489" x14ac:dyDescent="0.55000000000000004"/>
    <row r="61490" x14ac:dyDescent="0.55000000000000004"/>
    <row r="61491" x14ac:dyDescent="0.55000000000000004"/>
    <row r="61492" x14ac:dyDescent="0.55000000000000004"/>
    <row r="61493" x14ac:dyDescent="0.55000000000000004"/>
    <row r="61494" x14ac:dyDescent="0.55000000000000004"/>
    <row r="61495" x14ac:dyDescent="0.55000000000000004"/>
    <row r="61496" x14ac:dyDescent="0.55000000000000004"/>
    <row r="61497" x14ac:dyDescent="0.55000000000000004"/>
    <row r="61498" x14ac:dyDescent="0.55000000000000004"/>
    <row r="61499" x14ac:dyDescent="0.55000000000000004"/>
    <row r="61500" x14ac:dyDescent="0.55000000000000004"/>
    <row r="61501" x14ac:dyDescent="0.55000000000000004"/>
    <row r="61502" x14ac:dyDescent="0.55000000000000004"/>
    <row r="61503" x14ac:dyDescent="0.55000000000000004"/>
    <row r="61504" x14ac:dyDescent="0.55000000000000004"/>
    <row r="61505" x14ac:dyDescent="0.55000000000000004"/>
    <row r="61506" x14ac:dyDescent="0.55000000000000004"/>
    <row r="61507" x14ac:dyDescent="0.55000000000000004"/>
    <row r="61508" x14ac:dyDescent="0.55000000000000004"/>
    <row r="61509" x14ac:dyDescent="0.55000000000000004"/>
    <row r="61510" x14ac:dyDescent="0.55000000000000004"/>
    <row r="61511" x14ac:dyDescent="0.55000000000000004"/>
    <row r="61512" x14ac:dyDescent="0.55000000000000004"/>
    <row r="61513" x14ac:dyDescent="0.55000000000000004"/>
    <row r="61514" x14ac:dyDescent="0.55000000000000004"/>
    <row r="61515" x14ac:dyDescent="0.55000000000000004"/>
    <row r="61516" x14ac:dyDescent="0.55000000000000004"/>
    <row r="61517" x14ac:dyDescent="0.55000000000000004"/>
    <row r="61518" x14ac:dyDescent="0.55000000000000004"/>
    <row r="61519" x14ac:dyDescent="0.55000000000000004"/>
    <row r="61520" x14ac:dyDescent="0.55000000000000004"/>
    <row r="61521" x14ac:dyDescent="0.55000000000000004"/>
    <row r="61522" x14ac:dyDescent="0.55000000000000004"/>
    <row r="61523" x14ac:dyDescent="0.55000000000000004"/>
    <row r="61524" x14ac:dyDescent="0.55000000000000004"/>
    <row r="61525" x14ac:dyDescent="0.55000000000000004"/>
    <row r="61526" x14ac:dyDescent="0.55000000000000004"/>
    <row r="61527" x14ac:dyDescent="0.55000000000000004"/>
    <row r="61528" x14ac:dyDescent="0.55000000000000004"/>
    <row r="61529" x14ac:dyDescent="0.55000000000000004"/>
    <row r="61530" x14ac:dyDescent="0.55000000000000004"/>
    <row r="61531" x14ac:dyDescent="0.55000000000000004"/>
    <row r="61532" x14ac:dyDescent="0.55000000000000004"/>
    <row r="61533" x14ac:dyDescent="0.55000000000000004"/>
    <row r="61534" x14ac:dyDescent="0.55000000000000004"/>
    <row r="61535" x14ac:dyDescent="0.55000000000000004"/>
    <row r="61536" x14ac:dyDescent="0.55000000000000004"/>
    <row r="61537" x14ac:dyDescent="0.55000000000000004"/>
    <row r="61538" x14ac:dyDescent="0.55000000000000004"/>
    <row r="61539" x14ac:dyDescent="0.55000000000000004"/>
    <row r="61540" x14ac:dyDescent="0.55000000000000004"/>
    <row r="61541" x14ac:dyDescent="0.55000000000000004"/>
    <row r="61542" x14ac:dyDescent="0.55000000000000004"/>
    <row r="61543" x14ac:dyDescent="0.55000000000000004"/>
    <row r="61544" x14ac:dyDescent="0.55000000000000004"/>
    <row r="61545" x14ac:dyDescent="0.55000000000000004"/>
    <row r="61546" x14ac:dyDescent="0.55000000000000004"/>
    <row r="61547" x14ac:dyDescent="0.55000000000000004"/>
    <row r="61548" x14ac:dyDescent="0.55000000000000004"/>
    <row r="61549" x14ac:dyDescent="0.55000000000000004"/>
    <row r="61550" x14ac:dyDescent="0.55000000000000004"/>
    <row r="61551" x14ac:dyDescent="0.55000000000000004"/>
    <row r="61552" x14ac:dyDescent="0.55000000000000004"/>
    <row r="61553" x14ac:dyDescent="0.55000000000000004"/>
    <row r="61554" x14ac:dyDescent="0.55000000000000004"/>
    <row r="61555" x14ac:dyDescent="0.55000000000000004"/>
    <row r="61556" x14ac:dyDescent="0.55000000000000004"/>
    <row r="61557" x14ac:dyDescent="0.55000000000000004"/>
    <row r="61558" x14ac:dyDescent="0.55000000000000004"/>
    <row r="61559" x14ac:dyDescent="0.55000000000000004"/>
    <row r="61560" x14ac:dyDescent="0.55000000000000004"/>
    <row r="61561" x14ac:dyDescent="0.55000000000000004"/>
    <row r="61562" x14ac:dyDescent="0.55000000000000004"/>
    <row r="61563" x14ac:dyDescent="0.55000000000000004"/>
    <row r="61564" x14ac:dyDescent="0.55000000000000004"/>
    <row r="61565" x14ac:dyDescent="0.55000000000000004"/>
    <row r="61566" x14ac:dyDescent="0.55000000000000004"/>
    <row r="61567" x14ac:dyDescent="0.55000000000000004"/>
    <row r="61568" x14ac:dyDescent="0.55000000000000004"/>
    <row r="61569" x14ac:dyDescent="0.55000000000000004"/>
    <row r="61570" x14ac:dyDescent="0.55000000000000004"/>
    <row r="61571" x14ac:dyDescent="0.55000000000000004"/>
    <row r="61572" x14ac:dyDescent="0.55000000000000004"/>
    <row r="61573" x14ac:dyDescent="0.55000000000000004"/>
    <row r="61574" x14ac:dyDescent="0.55000000000000004"/>
    <row r="61575" x14ac:dyDescent="0.55000000000000004"/>
    <row r="61576" x14ac:dyDescent="0.55000000000000004"/>
    <row r="61577" x14ac:dyDescent="0.55000000000000004"/>
    <row r="61578" x14ac:dyDescent="0.55000000000000004"/>
    <row r="61579" x14ac:dyDescent="0.55000000000000004"/>
    <row r="61580" x14ac:dyDescent="0.55000000000000004"/>
    <row r="61581" x14ac:dyDescent="0.55000000000000004"/>
    <row r="61582" x14ac:dyDescent="0.55000000000000004"/>
    <row r="61583" x14ac:dyDescent="0.55000000000000004"/>
    <row r="61584" x14ac:dyDescent="0.55000000000000004"/>
    <row r="61585" x14ac:dyDescent="0.55000000000000004"/>
    <row r="61586" x14ac:dyDescent="0.55000000000000004"/>
    <row r="61587" x14ac:dyDescent="0.55000000000000004"/>
    <row r="61588" x14ac:dyDescent="0.55000000000000004"/>
    <row r="61589" x14ac:dyDescent="0.55000000000000004"/>
    <row r="61590" x14ac:dyDescent="0.55000000000000004"/>
    <row r="61591" x14ac:dyDescent="0.55000000000000004"/>
    <row r="61592" x14ac:dyDescent="0.55000000000000004"/>
    <row r="61593" x14ac:dyDescent="0.55000000000000004"/>
    <row r="61594" x14ac:dyDescent="0.55000000000000004"/>
    <row r="61595" x14ac:dyDescent="0.55000000000000004"/>
    <row r="61596" x14ac:dyDescent="0.55000000000000004"/>
    <row r="61597" x14ac:dyDescent="0.55000000000000004"/>
    <row r="61598" x14ac:dyDescent="0.55000000000000004"/>
    <row r="61599" x14ac:dyDescent="0.55000000000000004"/>
    <row r="61600" x14ac:dyDescent="0.55000000000000004"/>
    <row r="61601" x14ac:dyDescent="0.55000000000000004"/>
    <row r="61602" x14ac:dyDescent="0.55000000000000004"/>
    <row r="61603" x14ac:dyDescent="0.55000000000000004"/>
    <row r="61604" x14ac:dyDescent="0.55000000000000004"/>
    <row r="61605" x14ac:dyDescent="0.55000000000000004"/>
    <row r="61606" x14ac:dyDescent="0.55000000000000004"/>
    <row r="61607" x14ac:dyDescent="0.55000000000000004"/>
    <row r="61608" x14ac:dyDescent="0.55000000000000004"/>
    <row r="61609" x14ac:dyDescent="0.55000000000000004"/>
    <row r="61610" x14ac:dyDescent="0.55000000000000004"/>
    <row r="61611" x14ac:dyDescent="0.55000000000000004"/>
    <row r="61612" x14ac:dyDescent="0.55000000000000004"/>
    <row r="61613" x14ac:dyDescent="0.55000000000000004"/>
    <row r="61614" x14ac:dyDescent="0.55000000000000004"/>
    <row r="61615" x14ac:dyDescent="0.55000000000000004"/>
    <row r="61616" x14ac:dyDescent="0.55000000000000004"/>
    <row r="61617" x14ac:dyDescent="0.55000000000000004"/>
    <row r="61618" x14ac:dyDescent="0.55000000000000004"/>
    <row r="61619" x14ac:dyDescent="0.55000000000000004"/>
    <row r="61620" x14ac:dyDescent="0.55000000000000004"/>
    <row r="61621" x14ac:dyDescent="0.55000000000000004"/>
    <row r="61622" x14ac:dyDescent="0.55000000000000004"/>
    <row r="61623" x14ac:dyDescent="0.55000000000000004"/>
    <row r="61624" x14ac:dyDescent="0.55000000000000004"/>
    <row r="61625" x14ac:dyDescent="0.55000000000000004"/>
    <row r="61626" x14ac:dyDescent="0.55000000000000004"/>
    <row r="61627" x14ac:dyDescent="0.55000000000000004"/>
    <row r="61628" x14ac:dyDescent="0.55000000000000004"/>
    <row r="61629" x14ac:dyDescent="0.55000000000000004"/>
    <row r="61630" x14ac:dyDescent="0.55000000000000004"/>
    <row r="61631" x14ac:dyDescent="0.55000000000000004"/>
    <row r="61632" x14ac:dyDescent="0.55000000000000004"/>
    <row r="61633" x14ac:dyDescent="0.55000000000000004"/>
    <row r="61634" x14ac:dyDescent="0.55000000000000004"/>
    <row r="61635" x14ac:dyDescent="0.55000000000000004"/>
    <row r="61636" x14ac:dyDescent="0.55000000000000004"/>
    <row r="61637" x14ac:dyDescent="0.55000000000000004"/>
    <row r="61638" x14ac:dyDescent="0.55000000000000004"/>
    <row r="61639" x14ac:dyDescent="0.55000000000000004"/>
    <row r="61640" x14ac:dyDescent="0.55000000000000004"/>
    <row r="61641" x14ac:dyDescent="0.55000000000000004"/>
    <row r="61642" x14ac:dyDescent="0.55000000000000004"/>
    <row r="61643" x14ac:dyDescent="0.55000000000000004"/>
    <row r="61644" x14ac:dyDescent="0.55000000000000004"/>
    <row r="61645" x14ac:dyDescent="0.55000000000000004"/>
    <row r="61646" x14ac:dyDescent="0.55000000000000004"/>
    <row r="61647" x14ac:dyDescent="0.55000000000000004"/>
    <row r="61648" x14ac:dyDescent="0.55000000000000004"/>
    <row r="61649" x14ac:dyDescent="0.55000000000000004"/>
    <row r="61650" x14ac:dyDescent="0.55000000000000004"/>
    <row r="61651" x14ac:dyDescent="0.55000000000000004"/>
    <row r="61652" x14ac:dyDescent="0.55000000000000004"/>
    <row r="61653" x14ac:dyDescent="0.55000000000000004"/>
    <row r="61654" x14ac:dyDescent="0.55000000000000004"/>
    <row r="61655" x14ac:dyDescent="0.55000000000000004"/>
    <row r="61656" x14ac:dyDescent="0.55000000000000004"/>
    <row r="61657" x14ac:dyDescent="0.55000000000000004"/>
    <row r="61658" x14ac:dyDescent="0.55000000000000004"/>
    <row r="61659" x14ac:dyDescent="0.55000000000000004"/>
    <row r="61660" x14ac:dyDescent="0.55000000000000004"/>
    <row r="61661" x14ac:dyDescent="0.55000000000000004"/>
    <row r="61662" x14ac:dyDescent="0.55000000000000004"/>
    <row r="61663" x14ac:dyDescent="0.55000000000000004"/>
    <row r="61664" x14ac:dyDescent="0.55000000000000004"/>
    <row r="61665" x14ac:dyDescent="0.55000000000000004"/>
    <row r="61666" x14ac:dyDescent="0.55000000000000004"/>
    <row r="61667" x14ac:dyDescent="0.55000000000000004"/>
    <row r="61668" x14ac:dyDescent="0.55000000000000004"/>
    <row r="61669" x14ac:dyDescent="0.55000000000000004"/>
    <row r="61670" x14ac:dyDescent="0.55000000000000004"/>
    <row r="61671" x14ac:dyDescent="0.55000000000000004"/>
    <row r="61672" x14ac:dyDescent="0.55000000000000004"/>
    <row r="61673" x14ac:dyDescent="0.55000000000000004"/>
    <row r="61674" x14ac:dyDescent="0.55000000000000004"/>
    <row r="61675" x14ac:dyDescent="0.55000000000000004"/>
    <row r="61676" x14ac:dyDescent="0.55000000000000004"/>
    <row r="61677" x14ac:dyDescent="0.55000000000000004"/>
    <row r="61678" x14ac:dyDescent="0.55000000000000004"/>
    <row r="61679" x14ac:dyDescent="0.55000000000000004"/>
    <row r="61680" x14ac:dyDescent="0.55000000000000004"/>
    <row r="61681" x14ac:dyDescent="0.55000000000000004"/>
    <row r="61682" x14ac:dyDescent="0.55000000000000004"/>
    <row r="61683" x14ac:dyDescent="0.55000000000000004"/>
    <row r="61684" x14ac:dyDescent="0.55000000000000004"/>
    <row r="61685" x14ac:dyDescent="0.55000000000000004"/>
    <row r="61686" x14ac:dyDescent="0.55000000000000004"/>
    <row r="61687" x14ac:dyDescent="0.55000000000000004"/>
    <row r="61688" x14ac:dyDescent="0.55000000000000004"/>
    <row r="61689" x14ac:dyDescent="0.55000000000000004"/>
    <row r="61690" x14ac:dyDescent="0.55000000000000004"/>
    <row r="61691" x14ac:dyDescent="0.55000000000000004"/>
    <row r="61692" x14ac:dyDescent="0.55000000000000004"/>
    <row r="61693" x14ac:dyDescent="0.55000000000000004"/>
    <row r="61694" x14ac:dyDescent="0.55000000000000004"/>
    <row r="61695" x14ac:dyDescent="0.55000000000000004"/>
    <row r="61696" x14ac:dyDescent="0.55000000000000004"/>
    <row r="61697" x14ac:dyDescent="0.55000000000000004"/>
    <row r="61698" x14ac:dyDescent="0.55000000000000004"/>
    <row r="61699" x14ac:dyDescent="0.55000000000000004"/>
    <row r="61700" x14ac:dyDescent="0.55000000000000004"/>
    <row r="61701" x14ac:dyDescent="0.55000000000000004"/>
    <row r="61702" x14ac:dyDescent="0.55000000000000004"/>
    <row r="61703" x14ac:dyDescent="0.55000000000000004"/>
    <row r="61704" x14ac:dyDescent="0.55000000000000004"/>
    <row r="61705" x14ac:dyDescent="0.55000000000000004"/>
    <row r="61706" x14ac:dyDescent="0.55000000000000004"/>
    <row r="61707" x14ac:dyDescent="0.55000000000000004"/>
    <row r="61708" x14ac:dyDescent="0.55000000000000004"/>
    <row r="61709" x14ac:dyDescent="0.55000000000000004"/>
    <row r="61710" x14ac:dyDescent="0.55000000000000004"/>
    <row r="61711" x14ac:dyDescent="0.55000000000000004"/>
    <row r="61712" x14ac:dyDescent="0.55000000000000004"/>
    <row r="61713" x14ac:dyDescent="0.55000000000000004"/>
    <row r="61714" x14ac:dyDescent="0.55000000000000004"/>
    <row r="61715" x14ac:dyDescent="0.55000000000000004"/>
    <row r="61716" x14ac:dyDescent="0.55000000000000004"/>
    <row r="61717" x14ac:dyDescent="0.55000000000000004"/>
    <row r="61718" x14ac:dyDescent="0.55000000000000004"/>
    <row r="61719" x14ac:dyDescent="0.55000000000000004"/>
    <row r="61720" x14ac:dyDescent="0.55000000000000004"/>
    <row r="61721" x14ac:dyDescent="0.55000000000000004"/>
    <row r="61722" x14ac:dyDescent="0.55000000000000004"/>
    <row r="61723" x14ac:dyDescent="0.55000000000000004"/>
    <row r="61724" x14ac:dyDescent="0.55000000000000004"/>
    <row r="61725" x14ac:dyDescent="0.55000000000000004"/>
    <row r="61726" x14ac:dyDescent="0.55000000000000004"/>
    <row r="61727" x14ac:dyDescent="0.55000000000000004"/>
    <row r="61728" x14ac:dyDescent="0.55000000000000004"/>
    <row r="61729" x14ac:dyDescent="0.55000000000000004"/>
    <row r="61730" x14ac:dyDescent="0.55000000000000004"/>
    <row r="61731" x14ac:dyDescent="0.55000000000000004"/>
    <row r="61732" x14ac:dyDescent="0.55000000000000004"/>
    <row r="61733" x14ac:dyDescent="0.55000000000000004"/>
    <row r="61734" x14ac:dyDescent="0.55000000000000004"/>
    <row r="61735" x14ac:dyDescent="0.55000000000000004"/>
    <row r="61736" x14ac:dyDescent="0.55000000000000004"/>
    <row r="61737" x14ac:dyDescent="0.55000000000000004"/>
    <row r="61738" x14ac:dyDescent="0.55000000000000004"/>
    <row r="61739" x14ac:dyDescent="0.55000000000000004"/>
    <row r="61740" x14ac:dyDescent="0.55000000000000004"/>
    <row r="61741" x14ac:dyDescent="0.55000000000000004"/>
    <row r="61742" x14ac:dyDescent="0.55000000000000004"/>
    <row r="61743" x14ac:dyDescent="0.55000000000000004"/>
    <row r="61744" x14ac:dyDescent="0.55000000000000004"/>
    <row r="61745" x14ac:dyDescent="0.55000000000000004"/>
    <row r="61746" x14ac:dyDescent="0.55000000000000004"/>
    <row r="61747" x14ac:dyDescent="0.55000000000000004"/>
    <row r="61748" x14ac:dyDescent="0.55000000000000004"/>
    <row r="61749" x14ac:dyDescent="0.55000000000000004"/>
    <row r="61750" x14ac:dyDescent="0.55000000000000004"/>
    <row r="61751" x14ac:dyDescent="0.55000000000000004"/>
    <row r="61752" x14ac:dyDescent="0.55000000000000004"/>
    <row r="61753" x14ac:dyDescent="0.55000000000000004"/>
    <row r="61754" x14ac:dyDescent="0.55000000000000004"/>
    <row r="61755" x14ac:dyDescent="0.55000000000000004"/>
    <row r="61756" x14ac:dyDescent="0.55000000000000004"/>
    <row r="61757" x14ac:dyDescent="0.55000000000000004"/>
    <row r="61758" x14ac:dyDescent="0.55000000000000004"/>
    <row r="61759" x14ac:dyDescent="0.55000000000000004"/>
    <row r="61760" x14ac:dyDescent="0.55000000000000004"/>
    <row r="61761" x14ac:dyDescent="0.55000000000000004"/>
    <row r="61762" x14ac:dyDescent="0.55000000000000004"/>
    <row r="61763" x14ac:dyDescent="0.55000000000000004"/>
    <row r="61764" x14ac:dyDescent="0.55000000000000004"/>
    <row r="61765" x14ac:dyDescent="0.55000000000000004"/>
    <row r="61766" x14ac:dyDescent="0.55000000000000004"/>
    <row r="61767" x14ac:dyDescent="0.55000000000000004"/>
    <row r="61768" x14ac:dyDescent="0.55000000000000004"/>
    <row r="61769" x14ac:dyDescent="0.55000000000000004"/>
    <row r="61770" x14ac:dyDescent="0.55000000000000004"/>
    <row r="61771" x14ac:dyDescent="0.55000000000000004"/>
    <row r="61772" x14ac:dyDescent="0.55000000000000004"/>
    <row r="61773" x14ac:dyDescent="0.55000000000000004"/>
    <row r="61774" x14ac:dyDescent="0.55000000000000004"/>
    <row r="61775" x14ac:dyDescent="0.55000000000000004"/>
    <row r="61776" x14ac:dyDescent="0.55000000000000004"/>
    <row r="61777" x14ac:dyDescent="0.55000000000000004"/>
    <row r="61778" x14ac:dyDescent="0.55000000000000004"/>
    <row r="61779" x14ac:dyDescent="0.55000000000000004"/>
    <row r="61780" x14ac:dyDescent="0.55000000000000004"/>
    <row r="61781" x14ac:dyDescent="0.55000000000000004"/>
    <row r="61782" x14ac:dyDescent="0.55000000000000004"/>
    <row r="61783" x14ac:dyDescent="0.55000000000000004"/>
    <row r="61784" x14ac:dyDescent="0.55000000000000004"/>
    <row r="61785" x14ac:dyDescent="0.55000000000000004"/>
    <row r="61786" x14ac:dyDescent="0.55000000000000004"/>
    <row r="61787" x14ac:dyDescent="0.55000000000000004"/>
    <row r="61788" x14ac:dyDescent="0.55000000000000004"/>
    <row r="61789" x14ac:dyDescent="0.55000000000000004"/>
    <row r="61790" x14ac:dyDescent="0.55000000000000004"/>
    <row r="61791" x14ac:dyDescent="0.55000000000000004"/>
    <row r="61792" x14ac:dyDescent="0.55000000000000004"/>
    <row r="61793" x14ac:dyDescent="0.55000000000000004"/>
    <row r="61794" x14ac:dyDescent="0.55000000000000004"/>
    <row r="61795" x14ac:dyDescent="0.55000000000000004"/>
    <row r="61796" x14ac:dyDescent="0.55000000000000004"/>
    <row r="61797" x14ac:dyDescent="0.55000000000000004"/>
    <row r="61798" x14ac:dyDescent="0.55000000000000004"/>
    <row r="61799" x14ac:dyDescent="0.55000000000000004"/>
    <row r="61800" x14ac:dyDescent="0.55000000000000004"/>
    <row r="61801" x14ac:dyDescent="0.55000000000000004"/>
    <row r="61802" x14ac:dyDescent="0.55000000000000004"/>
    <row r="61803" x14ac:dyDescent="0.55000000000000004"/>
    <row r="61804" x14ac:dyDescent="0.55000000000000004"/>
    <row r="61805" x14ac:dyDescent="0.55000000000000004"/>
    <row r="61806" x14ac:dyDescent="0.55000000000000004"/>
    <row r="61807" x14ac:dyDescent="0.55000000000000004"/>
    <row r="61808" x14ac:dyDescent="0.55000000000000004"/>
    <row r="61809" x14ac:dyDescent="0.55000000000000004"/>
    <row r="61810" x14ac:dyDescent="0.55000000000000004"/>
    <row r="61811" x14ac:dyDescent="0.55000000000000004"/>
    <row r="61812" x14ac:dyDescent="0.55000000000000004"/>
    <row r="61813" x14ac:dyDescent="0.55000000000000004"/>
    <row r="61814" x14ac:dyDescent="0.55000000000000004"/>
    <row r="61815" x14ac:dyDescent="0.55000000000000004"/>
    <row r="61816" x14ac:dyDescent="0.55000000000000004"/>
    <row r="61817" x14ac:dyDescent="0.55000000000000004"/>
    <row r="61818" x14ac:dyDescent="0.55000000000000004"/>
    <row r="61819" x14ac:dyDescent="0.55000000000000004"/>
    <row r="61820" x14ac:dyDescent="0.55000000000000004"/>
    <row r="61821" x14ac:dyDescent="0.55000000000000004"/>
    <row r="61822" x14ac:dyDescent="0.55000000000000004"/>
    <row r="61823" x14ac:dyDescent="0.55000000000000004"/>
    <row r="61824" x14ac:dyDescent="0.55000000000000004"/>
    <row r="61825" x14ac:dyDescent="0.55000000000000004"/>
    <row r="61826" x14ac:dyDescent="0.55000000000000004"/>
    <row r="61827" x14ac:dyDescent="0.55000000000000004"/>
    <row r="61828" x14ac:dyDescent="0.55000000000000004"/>
    <row r="61829" x14ac:dyDescent="0.55000000000000004"/>
    <row r="61830" x14ac:dyDescent="0.55000000000000004"/>
    <row r="61831" x14ac:dyDescent="0.55000000000000004"/>
    <row r="61832" x14ac:dyDescent="0.55000000000000004"/>
    <row r="61833" x14ac:dyDescent="0.55000000000000004"/>
    <row r="61834" x14ac:dyDescent="0.55000000000000004"/>
    <row r="61835" x14ac:dyDescent="0.55000000000000004"/>
    <row r="61836" x14ac:dyDescent="0.55000000000000004"/>
    <row r="61837" x14ac:dyDescent="0.55000000000000004"/>
    <row r="61838" x14ac:dyDescent="0.55000000000000004"/>
    <row r="61839" x14ac:dyDescent="0.55000000000000004"/>
    <row r="61840" x14ac:dyDescent="0.55000000000000004"/>
    <row r="61841" x14ac:dyDescent="0.55000000000000004"/>
    <row r="61842" x14ac:dyDescent="0.55000000000000004"/>
    <row r="61843" x14ac:dyDescent="0.55000000000000004"/>
    <row r="61844" x14ac:dyDescent="0.55000000000000004"/>
    <row r="61845" x14ac:dyDescent="0.55000000000000004"/>
    <row r="61846" x14ac:dyDescent="0.55000000000000004"/>
    <row r="61847" x14ac:dyDescent="0.55000000000000004"/>
    <row r="61848" x14ac:dyDescent="0.55000000000000004"/>
    <row r="61849" x14ac:dyDescent="0.55000000000000004"/>
    <row r="61850" x14ac:dyDescent="0.55000000000000004"/>
    <row r="61851" x14ac:dyDescent="0.55000000000000004"/>
    <row r="61852" x14ac:dyDescent="0.55000000000000004"/>
    <row r="61853" x14ac:dyDescent="0.55000000000000004"/>
    <row r="61854" x14ac:dyDescent="0.55000000000000004"/>
    <row r="61855" x14ac:dyDescent="0.55000000000000004"/>
    <row r="61856" x14ac:dyDescent="0.55000000000000004"/>
    <row r="61857" x14ac:dyDescent="0.55000000000000004"/>
    <row r="61858" x14ac:dyDescent="0.55000000000000004"/>
    <row r="61859" x14ac:dyDescent="0.55000000000000004"/>
    <row r="61860" x14ac:dyDescent="0.55000000000000004"/>
    <row r="61861" x14ac:dyDescent="0.55000000000000004"/>
    <row r="61862" x14ac:dyDescent="0.55000000000000004"/>
    <row r="61863" x14ac:dyDescent="0.55000000000000004"/>
    <row r="61864" x14ac:dyDescent="0.55000000000000004"/>
    <row r="61865" x14ac:dyDescent="0.55000000000000004"/>
    <row r="61866" x14ac:dyDescent="0.55000000000000004"/>
    <row r="61867" x14ac:dyDescent="0.55000000000000004"/>
    <row r="61868" x14ac:dyDescent="0.55000000000000004"/>
    <row r="61869" x14ac:dyDescent="0.55000000000000004"/>
    <row r="61870" x14ac:dyDescent="0.55000000000000004"/>
    <row r="61871" x14ac:dyDescent="0.55000000000000004"/>
    <row r="61872" x14ac:dyDescent="0.55000000000000004"/>
    <row r="61873" x14ac:dyDescent="0.55000000000000004"/>
    <row r="61874" x14ac:dyDescent="0.55000000000000004"/>
    <row r="61875" x14ac:dyDescent="0.55000000000000004"/>
    <row r="61876" x14ac:dyDescent="0.55000000000000004"/>
    <row r="61877" x14ac:dyDescent="0.55000000000000004"/>
    <row r="61878" x14ac:dyDescent="0.55000000000000004"/>
    <row r="61879" x14ac:dyDescent="0.55000000000000004"/>
    <row r="61880" x14ac:dyDescent="0.55000000000000004"/>
    <row r="61881" x14ac:dyDescent="0.55000000000000004"/>
    <row r="61882" x14ac:dyDescent="0.55000000000000004"/>
    <row r="61883" x14ac:dyDescent="0.55000000000000004"/>
    <row r="61884" x14ac:dyDescent="0.55000000000000004"/>
    <row r="61885" x14ac:dyDescent="0.55000000000000004"/>
    <row r="61886" x14ac:dyDescent="0.55000000000000004"/>
    <row r="61887" x14ac:dyDescent="0.55000000000000004"/>
    <row r="61888" x14ac:dyDescent="0.55000000000000004"/>
    <row r="61889" x14ac:dyDescent="0.55000000000000004"/>
    <row r="61890" x14ac:dyDescent="0.55000000000000004"/>
    <row r="61891" x14ac:dyDescent="0.55000000000000004"/>
    <row r="61892" x14ac:dyDescent="0.55000000000000004"/>
    <row r="61893" x14ac:dyDescent="0.55000000000000004"/>
    <row r="61894" x14ac:dyDescent="0.55000000000000004"/>
    <row r="61895" x14ac:dyDescent="0.55000000000000004"/>
    <row r="61896" x14ac:dyDescent="0.55000000000000004"/>
    <row r="61897" x14ac:dyDescent="0.55000000000000004"/>
    <row r="61898" x14ac:dyDescent="0.55000000000000004"/>
    <row r="61899" x14ac:dyDescent="0.55000000000000004"/>
    <row r="61900" x14ac:dyDescent="0.55000000000000004"/>
    <row r="61901" x14ac:dyDescent="0.55000000000000004"/>
    <row r="61902" x14ac:dyDescent="0.55000000000000004"/>
    <row r="61903" x14ac:dyDescent="0.55000000000000004"/>
    <row r="61904" x14ac:dyDescent="0.55000000000000004"/>
    <row r="61905" x14ac:dyDescent="0.55000000000000004"/>
    <row r="61906" x14ac:dyDescent="0.55000000000000004"/>
    <row r="61907" x14ac:dyDescent="0.55000000000000004"/>
    <row r="61908" x14ac:dyDescent="0.55000000000000004"/>
    <row r="61909" x14ac:dyDescent="0.55000000000000004"/>
    <row r="61910" x14ac:dyDescent="0.55000000000000004"/>
    <row r="61911" x14ac:dyDescent="0.55000000000000004"/>
    <row r="61912" x14ac:dyDescent="0.55000000000000004"/>
    <row r="61913" x14ac:dyDescent="0.55000000000000004"/>
    <row r="61914" x14ac:dyDescent="0.55000000000000004"/>
    <row r="61915" x14ac:dyDescent="0.55000000000000004"/>
    <row r="61916" x14ac:dyDescent="0.55000000000000004"/>
    <row r="61917" x14ac:dyDescent="0.55000000000000004"/>
    <row r="61918" x14ac:dyDescent="0.55000000000000004"/>
    <row r="61919" x14ac:dyDescent="0.55000000000000004"/>
    <row r="61920" x14ac:dyDescent="0.55000000000000004"/>
    <row r="61921" x14ac:dyDescent="0.55000000000000004"/>
    <row r="61922" x14ac:dyDescent="0.55000000000000004"/>
    <row r="61923" x14ac:dyDescent="0.55000000000000004"/>
    <row r="61924" x14ac:dyDescent="0.55000000000000004"/>
    <row r="61925" x14ac:dyDescent="0.55000000000000004"/>
    <row r="61926" x14ac:dyDescent="0.55000000000000004"/>
    <row r="61927" x14ac:dyDescent="0.55000000000000004"/>
    <row r="61928" x14ac:dyDescent="0.55000000000000004"/>
    <row r="61929" x14ac:dyDescent="0.55000000000000004"/>
    <row r="61930" x14ac:dyDescent="0.55000000000000004"/>
    <row r="61931" x14ac:dyDescent="0.55000000000000004"/>
    <row r="61932" x14ac:dyDescent="0.55000000000000004"/>
    <row r="61933" x14ac:dyDescent="0.55000000000000004"/>
    <row r="61934" x14ac:dyDescent="0.55000000000000004"/>
    <row r="61935" x14ac:dyDescent="0.55000000000000004"/>
    <row r="61936" x14ac:dyDescent="0.55000000000000004"/>
    <row r="61937" x14ac:dyDescent="0.55000000000000004"/>
    <row r="61938" x14ac:dyDescent="0.55000000000000004"/>
    <row r="61939" x14ac:dyDescent="0.55000000000000004"/>
    <row r="61940" x14ac:dyDescent="0.55000000000000004"/>
    <row r="61941" x14ac:dyDescent="0.55000000000000004"/>
    <row r="61942" x14ac:dyDescent="0.55000000000000004"/>
    <row r="61943" x14ac:dyDescent="0.55000000000000004"/>
    <row r="61944" x14ac:dyDescent="0.55000000000000004"/>
    <row r="61945" x14ac:dyDescent="0.55000000000000004"/>
    <row r="61946" x14ac:dyDescent="0.55000000000000004"/>
    <row r="61947" x14ac:dyDescent="0.55000000000000004"/>
    <row r="61948" x14ac:dyDescent="0.55000000000000004"/>
    <row r="61949" x14ac:dyDescent="0.55000000000000004"/>
    <row r="61950" x14ac:dyDescent="0.55000000000000004"/>
    <row r="61951" x14ac:dyDescent="0.55000000000000004"/>
    <row r="61952" x14ac:dyDescent="0.55000000000000004"/>
    <row r="61953" x14ac:dyDescent="0.55000000000000004"/>
    <row r="61954" x14ac:dyDescent="0.55000000000000004"/>
    <row r="61955" x14ac:dyDescent="0.55000000000000004"/>
    <row r="61956" x14ac:dyDescent="0.55000000000000004"/>
    <row r="61957" x14ac:dyDescent="0.55000000000000004"/>
    <row r="61958" x14ac:dyDescent="0.55000000000000004"/>
    <row r="61959" x14ac:dyDescent="0.55000000000000004"/>
    <row r="61960" x14ac:dyDescent="0.55000000000000004"/>
    <row r="61961" x14ac:dyDescent="0.55000000000000004"/>
    <row r="61962" x14ac:dyDescent="0.55000000000000004"/>
    <row r="61963" x14ac:dyDescent="0.55000000000000004"/>
    <row r="61964" x14ac:dyDescent="0.55000000000000004"/>
    <row r="61965" x14ac:dyDescent="0.55000000000000004"/>
    <row r="61966" x14ac:dyDescent="0.55000000000000004"/>
    <row r="61967" x14ac:dyDescent="0.55000000000000004"/>
    <row r="61968" x14ac:dyDescent="0.55000000000000004"/>
    <row r="61969" x14ac:dyDescent="0.55000000000000004"/>
    <row r="61970" x14ac:dyDescent="0.55000000000000004"/>
    <row r="61971" x14ac:dyDescent="0.55000000000000004"/>
    <row r="61972" x14ac:dyDescent="0.55000000000000004"/>
    <row r="61973" x14ac:dyDescent="0.55000000000000004"/>
    <row r="61974" x14ac:dyDescent="0.55000000000000004"/>
    <row r="61975" x14ac:dyDescent="0.55000000000000004"/>
    <row r="61976" x14ac:dyDescent="0.55000000000000004"/>
    <row r="61977" x14ac:dyDescent="0.55000000000000004"/>
    <row r="61978" x14ac:dyDescent="0.55000000000000004"/>
    <row r="61979" x14ac:dyDescent="0.55000000000000004"/>
    <row r="61980" x14ac:dyDescent="0.55000000000000004"/>
    <row r="61981" x14ac:dyDescent="0.55000000000000004"/>
    <row r="61982" x14ac:dyDescent="0.55000000000000004"/>
    <row r="61983" x14ac:dyDescent="0.55000000000000004"/>
    <row r="61984" x14ac:dyDescent="0.55000000000000004"/>
    <row r="61985" x14ac:dyDescent="0.55000000000000004"/>
    <row r="61986" x14ac:dyDescent="0.55000000000000004"/>
    <row r="61987" x14ac:dyDescent="0.55000000000000004"/>
    <row r="61988" x14ac:dyDescent="0.55000000000000004"/>
    <row r="61989" x14ac:dyDescent="0.55000000000000004"/>
    <row r="61990" x14ac:dyDescent="0.55000000000000004"/>
    <row r="61991" x14ac:dyDescent="0.55000000000000004"/>
    <row r="61992" x14ac:dyDescent="0.55000000000000004"/>
    <row r="61993" x14ac:dyDescent="0.55000000000000004"/>
    <row r="61994" x14ac:dyDescent="0.55000000000000004"/>
    <row r="61995" x14ac:dyDescent="0.55000000000000004"/>
    <row r="61996" x14ac:dyDescent="0.55000000000000004"/>
    <row r="61997" x14ac:dyDescent="0.55000000000000004"/>
    <row r="61998" x14ac:dyDescent="0.55000000000000004"/>
    <row r="61999" x14ac:dyDescent="0.55000000000000004"/>
    <row r="62000" x14ac:dyDescent="0.55000000000000004"/>
    <row r="62001" x14ac:dyDescent="0.55000000000000004"/>
    <row r="62002" x14ac:dyDescent="0.55000000000000004"/>
    <row r="62003" x14ac:dyDescent="0.55000000000000004"/>
    <row r="62004" x14ac:dyDescent="0.55000000000000004"/>
    <row r="62005" x14ac:dyDescent="0.55000000000000004"/>
    <row r="62006" x14ac:dyDescent="0.55000000000000004"/>
    <row r="62007" x14ac:dyDescent="0.55000000000000004"/>
    <row r="62008" x14ac:dyDescent="0.55000000000000004"/>
    <row r="62009" x14ac:dyDescent="0.55000000000000004"/>
    <row r="62010" x14ac:dyDescent="0.55000000000000004"/>
    <row r="62011" x14ac:dyDescent="0.55000000000000004"/>
    <row r="62012" x14ac:dyDescent="0.55000000000000004"/>
    <row r="62013" x14ac:dyDescent="0.55000000000000004"/>
    <row r="62014" x14ac:dyDescent="0.55000000000000004"/>
    <row r="62015" x14ac:dyDescent="0.55000000000000004"/>
    <row r="62016" x14ac:dyDescent="0.55000000000000004"/>
    <row r="62017" x14ac:dyDescent="0.55000000000000004"/>
    <row r="62018" x14ac:dyDescent="0.55000000000000004"/>
    <row r="62019" x14ac:dyDescent="0.55000000000000004"/>
    <row r="62020" x14ac:dyDescent="0.55000000000000004"/>
    <row r="62021" x14ac:dyDescent="0.55000000000000004"/>
    <row r="62022" x14ac:dyDescent="0.55000000000000004"/>
    <row r="62023" x14ac:dyDescent="0.55000000000000004"/>
    <row r="62024" x14ac:dyDescent="0.55000000000000004"/>
    <row r="62025" x14ac:dyDescent="0.55000000000000004"/>
    <row r="62026" x14ac:dyDescent="0.55000000000000004"/>
    <row r="62027" x14ac:dyDescent="0.55000000000000004"/>
    <row r="62028" x14ac:dyDescent="0.55000000000000004"/>
    <row r="62029" x14ac:dyDescent="0.55000000000000004"/>
    <row r="62030" x14ac:dyDescent="0.55000000000000004"/>
    <row r="62031" x14ac:dyDescent="0.55000000000000004"/>
    <row r="62032" x14ac:dyDescent="0.55000000000000004"/>
    <row r="62033" x14ac:dyDescent="0.55000000000000004"/>
    <row r="62034" x14ac:dyDescent="0.55000000000000004"/>
    <row r="62035" x14ac:dyDescent="0.55000000000000004"/>
    <row r="62036" x14ac:dyDescent="0.55000000000000004"/>
    <row r="62037" x14ac:dyDescent="0.55000000000000004"/>
    <row r="62038" x14ac:dyDescent="0.55000000000000004"/>
    <row r="62039" x14ac:dyDescent="0.55000000000000004"/>
    <row r="62040" x14ac:dyDescent="0.55000000000000004"/>
    <row r="62041" x14ac:dyDescent="0.55000000000000004"/>
    <row r="62042" x14ac:dyDescent="0.55000000000000004"/>
    <row r="62043" x14ac:dyDescent="0.55000000000000004"/>
    <row r="62044" x14ac:dyDescent="0.55000000000000004"/>
    <row r="62045" x14ac:dyDescent="0.55000000000000004"/>
    <row r="62046" x14ac:dyDescent="0.55000000000000004"/>
    <row r="62047" x14ac:dyDescent="0.55000000000000004"/>
    <row r="62048" x14ac:dyDescent="0.55000000000000004"/>
    <row r="62049" x14ac:dyDescent="0.55000000000000004"/>
    <row r="62050" x14ac:dyDescent="0.55000000000000004"/>
    <row r="62051" x14ac:dyDescent="0.55000000000000004"/>
    <row r="62052" x14ac:dyDescent="0.55000000000000004"/>
    <row r="62053" x14ac:dyDescent="0.55000000000000004"/>
    <row r="62054" x14ac:dyDescent="0.55000000000000004"/>
    <row r="62055" x14ac:dyDescent="0.55000000000000004"/>
    <row r="62056" x14ac:dyDescent="0.55000000000000004"/>
    <row r="62057" x14ac:dyDescent="0.55000000000000004"/>
    <row r="62058" x14ac:dyDescent="0.55000000000000004"/>
    <row r="62059" x14ac:dyDescent="0.55000000000000004"/>
    <row r="62060" x14ac:dyDescent="0.55000000000000004"/>
    <row r="62061" x14ac:dyDescent="0.55000000000000004"/>
    <row r="62062" x14ac:dyDescent="0.55000000000000004"/>
    <row r="62063" x14ac:dyDescent="0.55000000000000004"/>
    <row r="62064" x14ac:dyDescent="0.55000000000000004"/>
    <row r="62065" x14ac:dyDescent="0.55000000000000004"/>
    <row r="62066" x14ac:dyDescent="0.55000000000000004"/>
    <row r="62067" x14ac:dyDescent="0.55000000000000004"/>
    <row r="62068" x14ac:dyDescent="0.55000000000000004"/>
    <row r="62069" x14ac:dyDescent="0.55000000000000004"/>
    <row r="62070" x14ac:dyDescent="0.55000000000000004"/>
    <row r="62071" x14ac:dyDescent="0.55000000000000004"/>
    <row r="62072" x14ac:dyDescent="0.55000000000000004"/>
    <row r="62073" x14ac:dyDescent="0.55000000000000004"/>
    <row r="62074" x14ac:dyDescent="0.55000000000000004"/>
    <row r="62075" x14ac:dyDescent="0.55000000000000004"/>
    <row r="62076" x14ac:dyDescent="0.55000000000000004"/>
    <row r="62077" x14ac:dyDescent="0.55000000000000004"/>
    <row r="62078" x14ac:dyDescent="0.55000000000000004"/>
    <row r="62079" x14ac:dyDescent="0.55000000000000004"/>
    <row r="62080" x14ac:dyDescent="0.55000000000000004"/>
    <row r="62081" x14ac:dyDescent="0.55000000000000004"/>
    <row r="62082" x14ac:dyDescent="0.55000000000000004"/>
    <row r="62083" x14ac:dyDescent="0.55000000000000004"/>
    <row r="62084" x14ac:dyDescent="0.55000000000000004"/>
    <row r="62085" x14ac:dyDescent="0.55000000000000004"/>
    <row r="62086" x14ac:dyDescent="0.55000000000000004"/>
    <row r="62087" x14ac:dyDescent="0.55000000000000004"/>
    <row r="62088" x14ac:dyDescent="0.55000000000000004"/>
    <row r="62089" x14ac:dyDescent="0.55000000000000004"/>
    <row r="62090" x14ac:dyDescent="0.55000000000000004"/>
    <row r="62091" x14ac:dyDescent="0.55000000000000004"/>
    <row r="62092" x14ac:dyDescent="0.55000000000000004"/>
    <row r="62093" x14ac:dyDescent="0.55000000000000004"/>
    <row r="62094" x14ac:dyDescent="0.55000000000000004"/>
    <row r="62095" x14ac:dyDescent="0.55000000000000004"/>
    <row r="62096" x14ac:dyDescent="0.55000000000000004"/>
    <row r="62097" x14ac:dyDescent="0.55000000000000004"/>
    <row r="62098" x14ac:dyDescent="0.55000000000000004"/>
    <row r="62099" x14ac:dyDescent="0.55000000000000004"/>
    <row r="62100" x14ac:dyDescent="0.55000000000000004"/>
    <row r="62101" x14ac:dyDescent="0.55000000000000004"/>
    <row r="62102" x14ac:dyDescent="0.55000000000000004"/>
    <row r="62103" x14ac:dyDescent="0.55000000000000004"/>
    <row r="62104" x14ac:dyDescent="0.55000000000000004"/>
    <row r="62105" x14ac:dyDescent="0.55000000000000004"/>
    <row r="62106" x14ac:dyDescent="0.55000000000000004"/>
    <row r="62107" x14ac:dyDescent="0.55000000000000004"/>
    <row r="62108" x14ac:dyDescent="0.55000000000000004"/>
    <row r="62109" x14ac:dyDescent="0.55000000000000004"/>
    <row r="62110" x14ac:dyDescent="0.55000000000000004"/>
    <row r="62111" x14ac:dyDescent="0.55000000000000004"/>
    <row r="62112" x14ac:dyDescent="0.55000000000000004"/>
    <row r="62113" x14ac:dyDescent="0.55000000000000004"/>
    <row r="62114" x14ac:dyDescent="0.55000000000000004"/>
    <row r="62115" x14ac:dyDescent="0.55000000000000004"/>
    <row r="62116" x14ac:dyDescent="0.55000000000000004"/>
    <row r="62117" x14ac:dyDescent="0.55000000000000004"/>
    <row r="62118" x14ac:dyDescent="0.55000000000000004"/>
    <row r="62119" x14ac:dyDescent="0.55000000000000004"/>
    <row r="62120" x14ac:dyDescent="0.55000000000000004"/>
    <row r="62121" x14ac:dyDescent="0.55000000000000004"/>
    <row r="62122" x14ac:dyDescent="0.55000000000000004"/>
    <row r="62123" x14ac:dyDescent="0.55000000000000004"/>
    <row r="62124" x14ac:dyDescent="0.55000000000000004"/>
    <row r="62125" x14ac:dyDescent="0.55000000000000004"/>
    <row r="62126" x14ac:dyDescent="0.55000000000000004"/>
    <row r="62127" x14ac:dyDescent="0.55000000000000004"/>
    <row r="62128" x14ac:dyDescent="0.55000000000000004"/>
    <row r="62129" x14ac:dyDescent="0.55000000000000004"/>
    <row r="62130" x14ac:dyDescent="0.55000000000000004"/>
    <row r="62131" x14ac:dyDescent="0.55000000000000004"/>
    <row r="62132" x14ac:dyDescent="0.55000000000000004"/>
    <row r="62133" x14ac:dyDescent="0.55000000000000004"/>
    <row r="62134" x14ac:dyDescent="0.55000000000000004"/>
    <row r="62135" x14ac:dyDescent="0.55000000000000004"/>
    <row r="62136" x14ac:dyDescent="0.55000000000000004"/>
    <row r="62137" x14ac:dyDescent="0.55000000000000004"/>
    <row r="62138" x14ac:dyDescent="0.55000000000000004"/>
    <row r="62139" x14ac:dyDescent="0.55000000000000004"/>
    <row r="62140" x14ac:dyDescent="0.55000000000000004"/>
    <row r="62141" x14ac:dyDescent="0.55000000000000004"/>
    <row r="62142" x14ac:dyDescent="0.55000000000000004"/>
    <row r="62143" x14ac:dyDescent="0.55000000000000004"/>
    <row r="62144" x14ac:dyDescent="0.55000000000000004"/>
    <row r="62145" x14ac:dyDescent="0.55000000000000004"/>
    <row r="62146" x14ac:dyDescent="0.55000000000000004"/>
    <row r="62147" x14ac:dyDescent="0.55000000000000004"/>
    <row r="62148" x14ac:dyDescent="0.55000000000000004"/>
    <row r="62149" x14ac:dyDescent="0.55000000000000004"/>
    <row r="62150" x14ac:dyDescent="0.55000000000000004"/>
    <row r="62151" x14ac:dyDescent="0.55000000000000004"/>
    <row r="62152" x14ac:dyDescent="0.55000000000000004"/>
    <row r="62153" x14ac:dyDescent="0.55000000000000004"/>
    <row r="62154" x14ac:dyDescent="0.55000000000000004"/>
    <row r="62155" x14ac:dyDescent="0.55000000000000004"/>
    <row r="62156" x14ac:dyDescent="0.55000000000000004"/>
    <row r="62157" x14ac:dyDescent="0.55000000000000004"/>
    <row r="62158" x14ac:dyDescent="0.55000000000000004"/>
    <row r="62159" x14ac:dyDescent="0.55000000000000004"/>
    <row r="62160" x14ac:dyDescent="0.55000000000000004"/>
    <row r="62161" x14ac:dyDescent="0.55000000000000004"/>
    <row r="62162" x14ac:dyDescent="0.55000000000000004"/>
    <row r="62163" x14ac:dyDescent="0.55000000000000004"/>
    <row r="62164" x14ac:dyDescent="0.55000000000000004"/>
    <row r="62165" x14ac:dyDescent="0.55000000000000004"/>
    <row r="62166" x14ac:dyDescent="0.55000000000000004"/>
    <row r="62167" x14ac:dyDescent="0.55000000000000004"/>
    <row r="62168" x14ac:dyDescent="0.55000000000000004"/>
    <row r="62169" x14ac:dyDescent="0.55000000000000004"/>
    <row r="62170" x14ac:dyDescent="0.55000000000000004"/>
    <row r="62171" x14ac:dyDescent="0.55000000000000004"/>
    <row r="62172" x14ac:dyDescent="0.55000000000000004"/>
    <row r="62173" x14ac:dyDescent="0.55000000000000004"/>
    <row r="62174" x14ac:dyDescent="0.55000000000000004"/>
    <row r="62175" x14ac:dyDescent="0.55000000000000004"/>
    <row r="62176" x14ac:dyDescent="0.55000000000000004"/>
    <row r="62177" x14ac:dyDescent="0.55000000000000004"/>
    <row r="62178" x14ac:dyDescent="0.55000000000000004"/>
    <row r="62179" x14ac:dyDescent="0.55000000000000004"/>
    <row r="62180" x14ac:dyDescent="0.55000000000000004"/>
    <row r="62181" x14ac:dyDescent="0.55000000000000004"/>
    <row r="62182" x14ac:dyDescent="0.55000000000000004"/>
    <row r="62183" x14ac:dyDescent="0.55000000000000004"/>
    <row r="62184" x14ac:dyDescent="0.55000000000000004"/>
    <row r="62185" x14ac:dyDescent="0.55000000000000004"/>
    <row r="62186" x14ac:dyDescent="0.55000000000000004"/>
    <row r="62187" x14ac:dyDescent="0.55000000000000004"/>
    <row r="62188" x14ac:dyDescent="0.55000000000000004"/>
    <row r="62189" x14ac:dyDescent="0.55000000000000004"/>
    <row r="62190" x14ac:dyDescent="0.55000000000000004"/>
    <row r="62191" x14ac:dyDescent="0.55000000000000004"/>
    <row r="62192" x14ac:dyDescent="0.55000000000000004"/>
    <row r="62193" x14ac:dyDescent="0.55000000000000004"/>
    <row r="62194" x14ac:dyDescent="0.55000000000000004"/>
    <row r="62195" x14ac:dyDescent="0.55000000000000004"/>
    <row r="62196" x14ac:dyDescent="0.55000000000000004"/>
    <row r="62197" x14ac:dyDescent="0.55000000000000004"/>
    <row r="62198" x14ac:dyDescent="0.55000000000000004"/>
    <row r="62199" x14ac:dyDescent="0.55000000000000004"/>
    <row r="62200" x14ac:dyDescent="0.55000000000000004"/>
    <row r="62201" x14ac:dyDescent="0.55000000000000004"/>
    <row r="62202" x14ac:dyDescent="0.55000000000000004"/>
    <row r="62203" x14ac:dyDescent="0.55000000000000004"/>
    <row r="62204" x14ac:dyDescent="0.55000000000000004"/>
    <row r="62205" x14ac:dyDescent="0.55000000000000004"/>
    <row r="62206" x14ac:dyDescent="0.55000000000000004"/>
    <row r="62207" x14ac:dyDescent="0.55000000000000004"/>
    <row r="62208" x14ac:dyDescent="0.55000000000000004"/>
    <row r="62209" x14ac:dyDescent="0.55000000000000004"/>
    <row r="62210" x14ac:dyDescent="0.55000000000000004"/>
    <row r="62211" x14ac:dyDescent="0.55000000000000004"/>
    <row r="62212" x14ac:dyDescent="0.55000000000000004"/>
    <row r="62213" x14ac:dyDescent="0.55000000000000004"/>
    <row r="62214" x14ac:dyDescent="0.55000000000000004"/>
    <row r="62215" x14ac:dyDescent="0.55000000000000004"/>
    <row r="62216" x14ac:dyDescent="0.55000000000000004"/>
    <row r="62217" x14ac:dyDescent="0.55000000000000004"/>
    <row r="62218" x14ac:dyDescent="0.55000000000000004"/>
    <row r="62219" x14ac:dyDescent="0.55000000000000004"/>
    <row r="62220" x14ac:dyDescent="0.55000000000000004"/>
    <row r="62221" x14ac:dyDescent="0.55000000000000004"/>
    <row r="62222" x14ac:dyDescent="0.55000000000000004"/>
    <row r="62223" x14ac:dyDescent="0.55000000000000004"/>
    <row r="62224" x14ac:dyDescent="0.55000000000000004"/>
    <row r="62225" x14ac:dyDescent="0.55000000000000004"/>
    <row r="62226" x14ac:dyDescent="0.55000000000000004"/>
    <row r="62227" x14ac:dyDescent="0.55000000000000004"/>
    <row r="62228" x14ac:dyDescent="0.55000000000000004"/>
    <row r="62229" x14ac:dyDescent="0.55000000000000004"/>
    <row r="62230" x14ac:dyDescent="0.55000000000000004"/>
    <row r="62231" x14ac:dyDescent="0.55000000000000004"/>
    <row r="62232" x14ac:dyDescent="0.55000000000000004"/>
    <row r="62233" x14ac:dyDescent="0.55000000000000004"/>
    <row r="62234" x14ac:dyDescent="0.55000000000000004"/>
    <row r="62235" x14ac:dyDescent="0.55000000000000004"/>
    <row r="62236" x14ac:dyDescent="0.55000000000000004"/>
    <row r="62237" x14ac:dyDescent="0.55000000000000004"/>
    <row r="62238" x14ac:dyDescent="0.55000000000000004"/>
    <row r="62239" x14ac:dyDescent="0.55000000000000004"/>
    <row r="62240" x14ac:dyDescent="0.55000000000000004"/>
    <row r="62241" x14ac:dyDescent="0.55000000000000004"/>
    <row r="62242" x14ac:dyDescent="0.55000000000000004"/>
    <row r="62243" x14ac:dyDescent="0.55000000000000004"/>
    <row r="62244" x14ac:dyDescent="0.55000000000000004"/>
    <row r="62245" x14ac:dyDescent="0.55000000000000004"/>
    <row r="62246" x14ac:dyDescent="0.55000000000000004"/>
    <row r="62247" x14ac:dyDescent="0.55000000000000004"/>
    <row r="62248" x14ac:dyDescent="0.55000000000000004"/>
    <row r="62249" x14ac:dyDescent="0.55000000000000004"/>
    <row r="62250" x14ac:dyDescent="0.55000000000000004"/>
    <row r="62251" x14ac:dyDescent="0.55000000000000004"/>
    <row r="62252" x14ac:dyDescent="0.55000000000000004"/>
    <row r="62253" x14ac:dyDescent="0.55000000000000004"/>
    <row r="62254" x14ac:dyDescent="0.55000000000000004"/>
    <row r="62255" x14ac:dyDescent="0.55000000000000004"/>
    <row r="62256" x14ac:dyDescent="0.55000000000000004"/>
    <row r="62257" x14ac:dyDescent="0.55000000000000004"/>
    <row r="62258" x14ac:dyDescent="0.55000000000000004"/>
    <row r="62259" x14ac:dyDescent="0.55000000000000004"/>
    <row r="62260" x14ac:dyDescent="0.55000000000000004"/>
    <row r="62261" x14ac:dyDescent="0.55000000000000004"/>
    <row r="62262" x14ac:dyDescent="0.55000000000000004"/>
    <row r="62263" x14ac:dyDescent="0.55000000000000004"/>
    <row r="62264" x14ac:dyDescent="0.55000000000000004"/>
    <row r="62265" x14ac:dyDescent="0.55000000000000004"/>
    <row r="62266" x14ac:dyDescent="0.55000000000000004"/>
    <row r="62267" x14ac:dyDescent="0.55000000000000004"/>
    <row r="62268" x14ac:dyDescent="0.55000000000000004"/>
    <row r="62269" x14ac:dyDescent="0.55000000000000004"/>
    <row r="62270" x14ac:dyDescent="0.55000000000000004"/>
    <row r="62271" x14ac:dyDescent="0.55000000000000004"/>
    <row r="62272" x14ac:dyDescent="0.55000000000000004"/>
    <row r="62273" x14ac:dyDescent="0.55000000000000004"/>
    <row r="62274" x14ac:dyDescent="0.55000000000000004"/>
    <row r="62275" x14ac:dyDescent="0.55000000000000004"/>
    <row r="62276" x14ac:dyDescent="0.55000000000000004"/>
    <row r="62277" x14ac:dyDescent="0.55000000000000004"/>
    <row r="62278" x14ac:dyDescent="0.55000000000000004"/>
    <row r="62279" x14ac:dyDescent="0.55000000000000004"/>
    <row r="62280" x14ac:dyDescent="0.55000000000000004"/>
    <row r="62281" x14ac:dyDescent="0.55000000000000004"/>
    <row r="62282" x14ac:dyDescent="0.55000000000000004"/>
    <row r="62283" x14ac:dyDescent="0.55000000000000004"/>
    <row r="62284" x14ac:dyDescent="0.55000000000000004"/>
    <row r="62285" x14ac:dyDescent="0.55000000000000004"/>
    <row r="62286" x14ac:dyDescent="0.55000000000000004"/>
    <row r="62287" x14ac:dyDescent="0.55000000000000004"/>
    <row r="62288" x14ac:dyDescent="0.55000000000000004"/>
    <row r="62289" x14ac:dyDescent="0.55000000000000004"/>
    <row r="62290" x14ac:dyDescent="0.55000000000000004"/>
    <row r="62291" x14ac:dyDescent="0.55000000000000004"/>
    <row r="62292" x14ac:dyDescent="0.55000000000000004"/>
    <row r="62293" x14ac:dyDescent="0.55000000000000004"/>
    <row r="62294" x14ac:dyDescent="0.55000000000000004"/>
    <row r="62295" x14ac:dyDescent="0.55000000000000004"/>
    <row r="62296" x14ac:dyDescent="0.55000000000000004"/>
    <row r="62297" x14ac:dyDescent="0.55000000000000004"/>
    <row r="62298" x14ac:dyDescent="0.55000000000000004"/>
    <row r="62299" x14ac:dyDescent="0.55000000000000004"/>
    <row r="62300" x14ac:dyDescent="0.55000000000000004"/>
    <row r="62301" x14ac:dyDescent="0.55000000000000004"/>
    <row r="62302" x14ac:dyDescent="0.55000000000000004"/>
    <row r="62303" x14ac:dyDescent="0.55000000000000004"/>
    <row r="62304" x14ac:dyDescent="0.55000000000000004"/>
    <row r="62305" x14ac:dyDescent="0.55000000000000004"/>
    <row r="62306" x14ac:dyDescent="0.55000000000000004"/>
    <row r="62307" x14ac:dyDescent="0.55000000000000004"/>
    <row r="62308" x14ac:dyDescent="0.55000000000000004"/>
    <row r="62309" x14ac:dyDescent="0.55000000000000004"/>
    <row r="62310" x14ac:dyDescent="0.55000000000000004"/>
    <row r="62311" x14ac:dyDescent="0.55000000000000004"/>
    <row r="62312" x14ac:dyDescent="0.55000000000000004"/>
    <row r="62313" x14ac:dyDescent="0.55000000000000004"/>
    <row r="62314" x14ac:dyDescent="0.55000000000000004"/>
    <row r="62315" x14ac:dyDescent="0.55000000000000004"/>
    <row r="62316" x14ac:dyDescent="0.55000000000000004"/>
    <row r="62317" x14ac:dyDescent="0.55000000000000004"/>
    <row r="62318" x14ac:dyDescent="0.55000000000000004"/>
    <row r="62319" x14ac:dyDescent="0.55000000000000004"/>
    <row r="62320" x14ac:dyDescent="0.55000000000000004"/>
    <row r="62321" x14ac:dyDescent="0.55000000000000004"/>
    <row r="62322" x14ac:dyDescent="0.55000000000000004"/>
    <row r="62323" x14ac:dyDescent="0.55000000000000004"/>
    <row r="62324" x14ac:dyDescent="0.55000000000000004"/>
    <row r="62325" x14ac:dyDescent="0.55000000000000004"/>
    <row r="62326" x14ac:dyDescent="0.55000000000000004"/>
    <row r="62327" x14ac:dyDescent="0.55000000000000004"/>
    <row r="62328" x14ac:dyDescent="0.55000000000000004"/>
    <row r="62329" x14ac:dyDescent="0.55000000000000004"/>
    <row r="62330" x14ac:dyDescent="0.55000000000000004"/>
    <row r="62331" x14ac:dyDescent="0.55000000000000004"/>
    <row r="62332" x14ac:dyDescent="0.55000000000000004"/>
    <row r="62333" x14ac:dyDescent="0.55000000000000004"/>
    <row r="62334" x14ac:dyDescent="0.55000000000000004"/>
    <row r="62335" x14ac:dyDescent="0.55000000000000004"/>
    <row r="62336" x14ac:dyDescent="0.55000000000000004"/>
    <row r="62337" x14ac:dyDescent="0.55000000000000004"/>
    <row r="62338" x14ac:dyDescent="0.55000000000000004"/>
    <row r="62339" x14ac:dyDescent="0.55000000000000004"/>
    <row r="62340" x14ac:dyDescent="0.55000000000000004"/>
    <row r="62341" x14ac:dyDescent="0.55000000000000004"/>
    <row r="62342" x14ac:dyDescent="0.55000000000000004"/>
    <row r="62343" x14ac:dyDescent="0.55000000000000004"/>
    <row r="62344" x14ac:dyDescent="0.55000000000000004"/>
    <row r="62345" x14ac:dyDescent="0.55000000000000004"/>
    <row r="62346" x14ac:dyDescent="0.55000000000000004"/>
    <row r="62347" x14ac:dyDescent="0.55000000000000004"/>
    <row r="62348" x14ac:dyDescent="0.55000000000000004"/>
    <row r="62349" x14ac:dyDescent="0.55000000000000004"/>
    <row r="62350" x14ac:dyDescent="0.55000000000000004"/>
    <row r="62351" x14ac:dyDescent="0.55000000000000004"/>
    <row r="62352" x14ac:dyDescent="0.55000000000000004"/>
    <row r="62353" x14ac:dyDescent="0.55000000000000004"/>
    <row r="62354" x14ac:dyDescent="0.55000000000000004"/>
    <row r="62355" x14ac:dyDescent="0.55000000000000004"/>
    <row r="62356" x14ac:dyDescent="0.55000000000000004"/>
    <row r="62357" x14ac:dyDescent="0.55000000000000004"/>
    <row r="62358" x14ac:dyDescent="0.55000000000000004"/>
    <row r="62359" x14ac:dyDescent="0.55000000000000004"/>
    <row r="62360" x14ac:dyDescent="0.55000000000000004"/>
    <row r="62361" x14ac:dyDescent="0.55000000000000004"/>
    <row r="62362" x14ac:dyDescent="0.55000000000000004"/>
    <row r="62363" x14ac:dyDescent="0.55000000000000004"/>
    <row r="62364" x14ac:dyDescent="0.55000000000000004"/>
    <row r="62365" x14ac:dyDescent="0.55000000000000004"/>
    <row r="62366" x14ac:dyDescent="0.55000000000000004"/>
    <row r="62367" x14ac:dyDescent="0.55000000000000004"/>
    <row r="62368" x14ac:dyDescent="0.55000000000000004"/>
    <row r="62369" x14ac:dyDescent="0.55000000000000004"/>
    <row r="62370" x14ac:dyDescent="0.55000000000000004"/>
    <row r="62371" x14ac:dyDescent="0.55000000000000004"/>
    <row r="62372" x14ac:dyDescent="0.55000000000000004"/>
    <row r="62373" x14ac:dyDescent="0.55000000000000004"/>
    <row r="62374" x14ac:dyDescent="0.55000000000000004"/>
    <row r="62375" x14ac:dyDescent="0.55000000000000004"/>
    <row r="62376" x14ac:dyDescent="0.55000000000000004"/>
    <row r="62377" x14ac:dyDescent="0.55000000000000004"/>
    <row r="62378" x14ac:dyDescent="0.55000000000000004"/>
    <row r="62379" x14ac:dyDescent="0.55000000000000004"/>
    <row r="62380" x14ac:dyDescent="0.55000000000000004"/>
    <row r="62381" x14ac:dyDescent="0.55000000000000004"/>
    <row r="62382" x14ac:dyDescent="0.55000000000000004"/>
    <row r="62383" x14ac:dyDescent="0.55000000000000004"/>
    <row r="62384" x14ac:dyDescent="0.55000000000000004"/>
    <row r="62385" x14ac:dyDescent="0.55000000000000004"/>
    <row r="62386" x14ac:dyDescent="0.55000000000000004"/>
    <row r="62387" x14ac:dyDescent="0.55000000000000004"/>
    <row r="62388" x14ac:dyDescent="0.55000000000000004"/>
    <row r="62389" x14ac:dyDescent="0.55000000000000004"/>
    <row r="62390" x14ac:dyDescent="0.55000000000000004"/>
    <row r="62391" x14ac:dyDescent="0.55000000000000004"/>
    <row r="62392" x14ac:dyDescent="0.55000000000000004"/>
    <row r="62393" x14ac:dyDescent="0.55000000000000004"/>
    <row r="62394" x14ac:dyDescent="0.55000000000000004"/>
    <row r="62395" x14ac:dyDescent="0.55000000000000004"/>
    <row r="62396" x14ac:dyDescent="0.55000000000000004"/>
    <row r="62397" x14ac:dyDescent="0.55000000000000004"/>
    <row r="62398" x14ac:dyDescent="0.55000000000000004"/>
    <row r="62399" x14ac:dyDescent="0.55000000000000004"/>
    <row r="62400" x14ac:dyDescent="0.55000000000000004"/>
    <row r="62401" x14ac:dyDescent="0.55000000000000004"/>
    <row r="62402" x14ac:dyDescent="0.55000000000000004"/>
    <row r="62403" x14ac:dyDescent="0.55000000000000004"/>
    <row r="62404" x14ac:dyDescent="0.55000000000000004"/>
    <row r="62405" x14ac:dyDescent="0.55000000000000004"/>
    <row r="62406" x14ac:dyDescent="0.55000000000000004"/>
    <row r="62407" x14ac:dyDescent="0.55000000000000004"/>
    <row r="62408" x14ac:dyDescent="0.55000000000000004"/>
    <row r="62409" x14ac:dyDescent="0.55000000000000004"/>
    <row r="62410" x14ac:dyDescent="0.55000000000000004"/>
    <row r="62411" x14ac:dyDescent="0.55000000000000004"/>
    <row r="62412" x14ac:dyDescent="0.55000000000000004"/>
    <row r="62413" x14ac:dyDescent="0.55000000000000004"/>
    <row r="62414" x14ac:dyDescent="0.55000000000000004"/>
    <row r="62415" x14ac:dyDescent="0.55000000000000004"/>
    <row r="62416" x14ac:dyDescent="0.55000000000000004"/>
    <row r="62417" x14ac:dyDescent="0.55000000000000004"/>
    <row r="62418" x14ac:dyDescent="0.55000000000000004"/>
    <row r="62419" x14ac:dyDescent="0.55000000000000004"/>
    <row r="62420" x14ac:dyDescent="0.55000000000000004"/>
    <row r="62421" x14ac:dyDescent="0.55000000000000004"/>
    <row r="62422" x14ac:dyDescent="0.55000000000000004"/>
    <row r="62423" x14ac:dyDescent="0.55000000000000004"/>
    <row r="62424" x14ac:dyDescent="0.55000000000000004"/>
    <row r="62425" x14ac:dyDescent="0.55000000000000004"/>
    <row r="62426" x14ac:dyDescent="0.55000000000000004"/>
    <row r="62427" x14ac:dyDescent="0.55000000000000004"/>
    <row r="62428" x14ac:dyDescent="0.55000000000000004"/>
    <row r="62429" x14ac:dyDescent="0.55000000000000004"/>
    <row r="62430" x14ac:dyDescent="0.55000000000000004"/>
    <row r="62431" x14ac:dyDescent="0.55000000000000004"/>
    <row r="62432" x14ac:dyDescent="0.55000000000000004"/>
    <row r="62433" x14ac:dyDescent="0.55000000000000004"/>
    <row r="62434" x14ac:dyDescent="0.55000000000000004"/>
    <row r="62435" x14ac:dyDescent="0.55000000000000004"/>
    <row r="62436" x14ac:dyDescent="0.55000000000000004"/>
    <row r="62437" x14ac:dyDescent="0.55000000000000004"/>
    <row r="62438" x14ac:dyDescent="0.55000000000000004"/>
    <row r="62439" x14ac:dyDescent="0.55000000000000004"/>
    <row r="62440" x14ac:dyDescent="0.55000000000000004"/>
    <row r="62441" x14ac:dyDescent="0.55000000000000004"/>
    <row r="62442" x14ac:dyDescent="0.55000000000000004"/>
    <row r="62443" x14ac:dyDescent="0.55000000000000004"/>
    <row r="62444" x14ac:dyDescent="0.55000000000000004"/>
    <row r="62445" x14ac:dyDescent="0.55000000000000004"/>
    <row r="62446" x14ac:dyDescent="0.55000000000000004"/>
    <row r="62447" x14ac:dyDescent="0.55000000000000004"/>
    <row r="62448" x14ac:dyDescent="0.55000000000000004"/>
    <row r="62449" x14ac:dyDescent="0.55000000000000004"/>
    <row r="62450" x14ac:dyDescent="0.55000000000000004"/>
    <row r="62451" x14ac:dyDescent="0.55000000000000004"/>
    <row r="62452" x14ac:dyDescent="0.55000000000000004"/>
    <row r="62453" x14ac:dyDescent="0.55000000000000004"/>
    <row r="62454" x14ac:dyDescent="0.55000000000000004"/>
    <row r="62455" x14ac:dyDescent="0.55000000000000004"/>
    <row r="62456" x14ac:dyDescent="0.55000000000000004"/>
    <row r="62457" x14ac:dyDescent="0.55000000000000004"/>
    <row r="62458" x14ac:dyDescent="0.55000000000000004"/>
    <row r="62459" x14ac:dyDescent="0.55000000000000004"/>
    <row r="62460" x14ac:dyDescent="0.55000000000000004"/>
    <row r="62461" x14ac:dyDescent="0.55000000000000004"/>
    <row r="62462" x14ac:dyDescent="0.55000000000000004"/>
    <row r="62463" x14ac:dyDescent="0.55000000000000004"/>
    <row r="62464" x14ac:dyDescent="0.55000000000000004"/>
    <row r="62465" x14ac:dyDescent="0.55000000000000004"/>
    <row r="62466" x14ac:dyDescent="0.55000000000000004"/>
    <row r="62467" x14ac:dyDescent="0.55000000000000004"/>
    <row r="62468" x14ac:dyDescent="0.55000000000000004"/>
    <row r="62469" x14ac:dyDescent="0.55000000000000004"/>
    <row r="62470" x14ac:dyDescent="0.55000000000000004"/>
    <row r="62471" x14ac:dyDescent="0.55000000000000004"/>
    <row r="62472" x14ac:dyDescent="0.55000000000000004"/>
    <row r="62473" x14ac:dyDescent="0.55000000000000004"/>
    <row r="62474" x14ac:dyDescent="0.55000000000000004"/>
    <row r="62475" x14ac:dyDescent="0.55000000000000004"/>
    <row r="62476" x14ac:dyDescent="0.55000000000000004"/>
    <row r="62477" x14ac:dyDescent="0.55000000000000004"/>
    <row r="62478" x14ac:dyDescent="0.55000000000000004"/>
    <row r="62479" x14ac:dyDescent="0.55000000000000004"/>
    <row r="62480" x14ac:dyDescent="0.55000000000000004"/>
    <row r="62481" x14ac:dyDescent="0.55000000000000004"/>
    <row r="62482" x14ac:dyDescent="0.55000000000000004"/>
    <row r="62483" x14ac:dyDescent="0.55000000000000004"/>
    <row r="62484" x14ac:dyDescent="0.55000000000000004"/>
    <row r="62485" x14ac:dyDescent="0.55000000000000004"/>
    <row r="62486" x14ac:dyDescent="0.55000000000000004"/>
    <row r="62487" x14ac:dyDescent="0.55000000000000004"/>
    <row r="62488" x14ac:dyDescent="0.55000000000000004"/>
    <row r="62489" x14ac:dyDescent="0.55000000000000004"/>
    <row r="62490" x14ac:dyDescent="0.55000000000000004"/>
    <row r="62491" x14ac:dyDescent="0.55000000000000004"/>
    <row r="62492" x14ac:dyDescent="0.55000000000000004"/>
    <row r="62493" x14ac:dyDescent="0.55000000000000004"/>
    <row r="62494" x14ac:dyDescent="0.55000000000000004"/>
    <row r="62495" x14ac:dyDescent="0.55000000000000004"/>
    <row r="62496" x14ac:dyDescent="0.55000000000000004"/>
    <row r="62497" x14ac:dyDescent="0.55000000000000004"/>
    <row r="62498" x14ac:dyDescent="0.55000000000000004"/>
    <row r="62499" x14ac:dyDescent="0.55000000000000004"/>
    <row r="62500" x14ac:dyDescent="0.55000000000000004"/>
    <row r="62501" x14ac:dyDescent="0.55000000000000004"/>
    <row r="62502" x14ac:dyDescent="0.55000000000000004"/>
    <row r="62503" x14ac:dyDescent="0.55000000000000004"/>
    <row r="62504" x14ac:dyDescent="0.55000000000000004"/>
    <row r="62505" x14ac:dyDescent="0.55000000000000004"/>
    <row r="62506" x14ac:dyDescent="0.55000000000000004"/>
    <row r="62507" x14ac:dyDescent="0.55000000000000004"/>
    <row r="62508" x14ac:dyDescent="0.55000000000000004"/>
    <row r="62509" x14ac:dyDescent="0.55000000000000004"/>
    <row r="62510" x14ac:dyDescent="0.55000000000000004"/>
    <row r="62511" x14ac:dyDescent="0.55000000000000004"/>
    <row r="62512" x14ac:dyDescent="0.55000000000000004"/>
    <row r="62513" x14ac:dyDescent="0.55000000000000004"/>
    <row r="62514" x14ac:dyDescent="0.55000000000000004"/>
    <row r="62515" x14ac:dyDescent="0.55000000000000004"/>
    <row r="62516" x14ac:dyDescent="0.55000000000000004"/>
    <row r="62517" x14ac:dyDescent="0.55000000000000004"/>
    <row r="62518" x14ac:dyDescent="0.55000000000000004"/>
    <row r="62519" x14ac:dyDescent="0.55000000000000004"/>
    <row r="62520" x14ac:dyDescent="0.55000000000000004"/>
    <row r="62521" x14ac:dyDescent="0.55000000000000004"/>
    <row r="62522" x14ac:dyDescent="0.55000000000000004"/>
    <row r="62523" x14ac:dyDescent="0.55000000000000004"/>
    <row r="62524" x14ac:dyDescent="0.55000000000000004"/>
    <row r="62525" x14ac:dyDescent="0.55000000000000004"/>
    <row r="62526" x14ac:dyDescent="0.55000000000000004"/>
    <row r="62527" x14ac:dyDescent="0.55000000000000004"/>
    <row r="62528" x14ac:dyDescent="0.55000000000000004"/>
    <row r="62529" x14ac:dyDescent="0.55000000000000004"/>
    <row r="62530" x14ac:dyDescent="0.55000000000000004"/>
    <row r="62531" x14ac:dyDescent="0.55000000000000004"/>
    <row r="62532" x14ac:dyDescent="0.55000000000000004"/>
    <row r="62533" x14ac:dyDescent="0.55000000000000004"/>
    <row r="62534" x14ac:dyDescent="0.55000000000000004"/>
    <row r="62535" x14ac:dyDescent="0.55000000000000004"/>
    <row r="62536" x14ac:dyDescent="0.55000000000000004"/>
    <row r="62537" x14ac:dyDescent="0.55000000000000004"/>
    <row r="62538" x14ac:dyDescent="0.55000000000000004"/>
    <row r="62539" x14ac:dyDescent="0.55000000000000004"/>
    <row r="62540" x14ac:dyDescent="0.55000000000000004"/>
    <row r="62541" x14ac:dyDescent="0.55000000000000004"/>
    <row r="62542" x14ac:dyDescent="0.55000000000000004"/>
    <row r="62543" x14ac:dyDescent="0.55000000000000004"/>
    <row r="62544" x14ac:dyDescent="0.55000000000000004"/>
    <row r="62545" x14ac:dyDescent="0.55000000000000004"/>
    <row r="62546" x14ac:dyDescent="0.55000000000000004"/>
    <row r="62547" x14ac:dyDescent="0.55000000000000004"/>
    <row r="62548" x14ac:dyDescent="0.55000000000000004"/>
    <row r="62549" x14ac:dyDescent="0.55000000000000004"/>
    <row r="62550" x14ac:dyDescent="0.55000000000000004"/>
    <row r="62551" x14ac:dyDescent="0.55000000000000004"/>
    <row r="62552" x14ac:dyDescent="0.55000000000000004"/>
    <row r="62553" x14ac:dyDescent="0.55000000000000004"/>
    <row r="62554" x14ac:dyDescent="0.55000000000000004"/>
    <row r="62555" x14ac:dyDescent="0.55000000000000004"/>
    <row r="62556" x14ac:dyDescent="0.55000000000000004"/>
    <row r="62557" x14ac:dyDescent="0.55000000000000004"/>
    <row r="62558" x14ac:dyDescent="0.55000000000000004"/>
    <row r="62559" x14ac:dyDescent="0.55000000000000004"/>
    <row r="62560" x14ac:dyDescent="0.55000000000000004"/>
    <row r="62561" x14ac:dyDescent="0.55000000000000004"/>
    <row r="62562" x14ac:dyDescent="0.55000000000000004"/>
    <row r="62563" x14ac:dyDescent="0.55000000000000004"/>
    <row r="62564" x14ac:dyDescent="0.55000000000000004"/>
    <row r="62565" x14ac:dyDescent="0.55000000000000004"/>
    <row r="62566" x14ac:dyDescent="0.55000000000000004"/>
    <row r="62567" x14ac:dyDescent="0.55000000000000004"/>
    <row r="62568" x14ac:dyDescent="0.55000000000000004"/>
    <row r="62569" x14ac:dyDescent="0.55000000000000004"/>
    <row r="62570" x14ac:dyDescent="0.55000000000000004"/>
    <row r="62571" x14ac:dyDescent="0.55000000000000004"/>
    <row r="62572" x14ac:dyDescent="0.55000000000000004"/>
    <row r="62573" x14ac:dyDescent="0.55000000000000004"/>
    <row r="62574" x14ac:dyDescent="0.55000000000000004"/>
    <row r="62575" x14ac:dyDescent="0.55000000000000004"/>
    <row r="62576" x14ac:dyDescent="0.55000000000000004"/>
    <row r="62577" x14ac:dyDescent="0.55000000000000004"/>
    <row r="62578" x14ac:dyDescent="0.55000000000000004"/>
    <row r="62579" x14ac:dyDescent="0.55000000000000004"/>
    <row r="62580" x14ac:dyDescent="0.55000000000000004"/>
    <row r="62581" x14ac:dyDescent="0.55000000000000004"/>
    <row r="62582" x14ac:dyDescent="0.55000000000000004"/>
    <row r="62583" x14ac:dyDescent="0.55000000000000004"/>
    <row r="62584" x14ac:dyDescent="0.55000000000000004"/>
    <row r="62585" x14ac:dyDescent="0.55000000000000004"/>
    <row r="62586" x14ac:dyDescent="0.55000000000000004"/>
    <row r="62587" x14ac:dyDescent="0.55000000000000004"/>
    <row r="62588" x14ac:dyDescent="0.55000000000000004"/>
    <row r="62589" x14ac:dyDescent="0.55000000000000004"/>
    <row r="62590" x14ac:dyDescent="0.55000000000000004"/>
    <row r="62591" x14ac:dyDescent="0.55000000000000004"/>
    <row r="62592" x14ac:dyDescent="0.55000000000000004"/>
    <row r="62593" x14ac:dyDescent="0.55000000000000004"/>
    <row r="62594" x14ac:dyDescent="0.55000000000000004"/>
    <row r="62595" x14ac:dyDescent="0.55000000000000004"/>
    <row r="62596" x14ac:dyDescent="0.55000000000000004"/>
    <row r="62597" x14ac:dyDescent="0.55000000000000004"/>
    <row r="62598" x14ac:dyDescent="0.55000000000000004"/>
    <row r="62599" x14ac:dyDescent="0.55000000000000004"/>
    <row r="62600" x14ac:dyDescent="0.55000000000000004"/>
    <row r="62601" x14ac:dyDescent="0.55000000000000004"/>
    <row r="62602" x14ac:dyDescent="0.55000000000000004"/>
    <row r="62603" x14ac:dyDescent="0.55000000000000004"/>
    <row r="62604" x14ac:dyDescent="0.55000000000000004"/>
    <row r="62605" x14ac:dyDescent="0.55000000000000004"/>
    <row r="62606" x14ac:dyDescent="0.55000000000000004"/>
    <row r="62607" x14ac:dyDescent="0.55000000000000004"/>
    <row r="62608" x14ac:dyDescent="0.55000000000000004"/>
    <row r="62609" x14ac:dyDescent="0.55000000000000004"/>
    <row r="62610" x14ac:dyDescent="0.55000000000000004"/>
    <row r="62611" x14ac:dyDescent="0.55000000000000004"/>
    <row r="62612" x14ac:dyDescent="0.55000000000000004"/>
    <row r="62613" x14ac:dyDescent="0.55000000000000004"/>
    <row r="62614" x14ac:dyDescent="0.55000000000000004"/>
    <row r="62615" x14ac:dyDescent="0.55000000000000004"/>
    <row r="62616" x14ac:dyDescent="0.55000000000000004"/>
    <row r="62617" x14ac:dyDescent="0.55000000000000004"/>
    <row r="62618" x14ac:dyDescent="0.55000000000000004"/>
    <row r="62619" x14ac:dyDescent="0.55000000000000004"/>
    <row r="62620" x14ac:dyDescent="0.55000000000000004"/>
    <row r="62621" x14ac:dyDescent="0.55000000000000004"/>
    <row r="62622" x14ac:dyDescent="0.55000000000000004"/>
    <row r="62623" x14ac:dyDescent="0.55000000000000004"/>
    <row r="62624" x14ac:dyDescent="0.55000000000000004"/>
    <row r="62625" x14ac:dyDescent="0.55000000000000004"/>
    <row r="62626" x14ac:dyDescent="0.55000000000000004"/>
    <row r="62627" x14ac:dyDescent="0.55000000000000004"/>
    <row r="62628" x14ac:dyDescent="0.55000000000000004"/>
    <row r="62629" x14ac:dyDescent="0.55000000000000004"/>
    <row r="62630" x14ac:dyDescent="0.55000000000000004"/>
    <row r="62631" x14ac:dyDescent="0.55000000000000004"/>
    <row r="62632" x14ac:dyDescent="0.55000000000000004"/>
    <row r="62633" x14ac:dyDescent="0.55000000000000004"/>
    <row r="62634" x14ac:dyDescent="0.55000000000000004"/>
    <row r="62635" x14ac:dyDescent="0.55000000000000004"/>
    <row r="62636" x14ac:dyDescent="0.55000000000000004"/>
    <row r="62637" x14ac:dyDescent="0.55000000000000004"/>
    <row r="62638" x14ac:dyDescent="0.55000000000000004"/>
    <row r="62639" x14ac:dyDescent="0.55000000000000004"/>
    <row r="62640" x14ac:dyDescent="0.55000000000000004"/>
    <row r="62641" x14ac:dyDescent="0.55000000000000004"/>
    <row r="62642" x14ac:dyDescent="0.55000000000000004"/>
    <row r="62643" x14ac:dyDescent="0.55000000000000004"/>
    <row r="62644" x14ac:dyDescent="0.55000000000000004"/>
    <row r="62645" x14ac:dyDescent="0.55000000000000004"/>
    <row r="62646" x14ac:dyDescent="0.55000000000000004"/>
    <row r="62647" x14ac:dyDescent="0.55000000000000004"/>
    <row r="62648" x14ac:dyDescent="0.55000000000000004"/>
    <row r="62649" x14ac:dyDescent="0.55000000000000004"/>
    <row r="62650" x14ac:dyDescent="0.55000000000000004"/>
    <row r="62651" x14ac:dyDescent="0.55000000000000004"/>
    <row r="62652" x14ac:dyDescent="0.55000000000000004"/>
    <row r="62653" x14ac:dyDescent="0.55000000000000004"/>
    <row r="62654" x14ac:dyDescent="0.55000000000000004"/>
    <row r="62655" x14ac:dyDescent="0.55000000000000004"/>
    <row r="62656" x14ac:dyDescent="0.55000000000000004"/>
    <row r="62657" x14ac:dyDescent="0.55000000000000004"/>
    <row r="62658" x14ac:dyDescent="0.55000000000000004"/>
    <row r="62659" x14ac:dyDescent="0.55000000000000004"/>
    <row r="62660" x14ac:dyDescent="0.55000000000000004"/>
    <row r="62661" x14ac:dyDescent="0.55000000000000004"/>
    <row r="62662" x14ac:dyDescent="0.55000000000000004"/>
    <row r="62663" x14ac:dyDescent="0.55000000000000004"/>
    <row r="62664" x14ac:dyDescent="0.55000000000000004"/>
    <row r="62665" x14ac:dyDescent="0.55000000000000004"/>
    <row r="62666" x14ac:dyDescent="0.55000000000000004"/>
    <row r="62667" x14ac:dyDescent="0.55000000000000004"/>
    <row r="62668" x14ac:dyDescent="0.55000000000000004"/>
    <row r="62669" x14ac:dyDescent="0.55000000000000004"/>
    <row r="62670" x14ac:dyDescent="0.55000000000000004"/>
    <row r="62671" x14ac:dyDescent="0.55000000000000004"/>
    <row r="62672" x14ac:dyDescent="0.55000000000000004"/>
    <row r="62673" x14ac:dyDescent="0.55000000000000004"/>
    <row r="62674" x14ac:dyDescent="0.55000000000000004"/>
    <row r="62675" x14ac:dyDescent="0.55000000000000004"/>
    <row r="62676" x14ac:dyDescent="0.55000000000000004"/>
    <row r="62677" x14ac:dyDescent="0.55000000000000004"/>
    <row r="62678" x14ac:dyDescent="0.55000000000000004"/>
    <row r="62679" x14ac:dyDescent="0.55000000000000004"/>
    <row r="62680" x14ac:dyDescent="0.55000000000000004"/>
    <row r="62681" x14ac:dyDescent="0.55000000000000004"/>
    <row r="62682" x14ac:dyDescent="0.55000000000000004"/>
    <row r="62683" x14ac:dyDescent="0.55000000000000004"/>
    <row r="62684" x14ac:dyDescent="0.55000000000000004"/>
    <row r="62685" x14ac:dyDescent="0.55000000000000004"/>
    <row r="62686" x14ac:dyDescent="0.55000000000000004"/>
    <row r="62687" x14ac:dyDescent="0.55000000000000004"/>
    <row r="62688" x14ac:dyDescent="0.55000000000000004"/>
    <row r="62689" x14ac:dyDescent="0.55000000000000004"/>
    <row r="62690" x14ac:dyDescent="0.55000000000000004"/>
    <row r="62691" x14ac:dyDescent="0.55000000000000004"/>
    <row r="62692" x14ac:dyDescent="0.55000000000000004"/>
    <row r="62693" x14ac:dyDescent="0.55000000000000004"/>
    <row r="62694" x14ac:dyDescent="0.55000000000000004"/>
    <row r="62695" x14ac:dyDescent="0.55000000000000004"/>
    <row r="62696" x14ac:dyDescent="0.55000000000000004"/>
    <row r="62697" x14ac:dyDescent="0.55000000000000004"/>
    <row r="62698" x14ac:dyDescent="0.55000000000000004"/>
    <row r="62699" x14ac:dyDescent="0.55000000000000004"/>
    <row r="62700" x14ac:dyDescent="0.55000000000000004"/>
    <row r="62701" x14ac:dyDescent="0.55000000000000004"/>
    <row r="62702" x14ac:dyDescent="0.55000000000000004"/>
    <row r="62703" x14ac:dyDescent="0.55000000000000004"/>
    <row r="62704" x14ac:dyDescent="0.55000000000000004"/>
    <row r="62705" x14ac:dyDescent="0.55000000000000004"/>
    <row r="62706" x14ac:dyDescent="0.55000000000000004"/>
    <row r="62707" x14ac:dyDescent="0.55000000000000004"/>
    <row r="62708" x14ac:dyDescent="0.55000000000000004"/>
    <row r="62709" x14ac:dyDescent="0.55000000000000004"/>
    <row r="62710" x14ac:dyDescent="0.55000000000000004"/>
    <row r="62711" x14ac:dyDescent="0.55000000000000004"/>
    <row r="62712" x14ac:dyDescent="0.55000000000000004"/>
    <row r="62713" x14ac:dyDescent="0.55000000000000004"/>
    <row r="62714" x14ac:dyDescent="0.55000000000000004"/>
    <row r="62715" x14ac:dyDescent="0.55000000000000004"/>
    <row r="62716" x14ac:dyDescent="0.55000000000000004"/>
    <row r="62717" x14ac:dyDescent="0.55000000000000004"/>
    <row r="62718" x14ac:dyDescent="0.55000000000000004"/>
    <row r="62719" x14ac:dyDescent="0.55000000000000004"/>
    <row r="62720" x14ac:dyDescent="0.55000000000000004"/>
    <row r="62721" x14ac:dyDescent="0.55000000000000004"/>
    <row r="62722" x14ac:dyDescent="0.55000000000000004"/>
    <row r="62723" x14ac:dyDescent="0.55000000000000004"/>
    <row r="62724" x14ac:dyDescent="0.55000000000000004"/>
    <row r="62725" x14ac:dyDescent="0.55000000000000004"/>
    <row r="62726" x14ac:dyDescent="0.55000000000000004"/>
    <row r="62727" x14ac:dyDescent="0.55000000000000004"/>
    <row r="62728" x14ac:dyDescent="0.55000000000000004"/>
    <row r="62729" x14ac:dyDescent="0.55000000000000004"/>
    <row r="62730" x14ac:dyDescent="0.55000000000000004"/>
    <row r="62731" x14ac:dyDescent="0.55000000000000004"/>
    <row r="62732" x14ac:dyDescent="0.55000000000000004"/>
    <row r="62733" x14ac:dyDescent="0.55000000000000004"/>
    <row r="62734" x14ac:dyDescent="0.55000000000000004"/>
    <row r="62735" x14ac:dyDescent="0.55000000000000004"/>
    <row r="62736" x14ac:dyDescent="0.55000000000000004"/>
    <row r="62737" x14ac:dyDescent="0.55000000000000004"/>
    <row r="62738" x14ac:dyDescent="0.55000000000000004"/>
    <row r="62739" x14ac:dyDescent="0.55000000000000004"/>
    <row r="62740" x14ac:dyDescent="0.55000000000000004"/>
    <row r="62741" x14ac:dyDescent="0.55000000000000004"/>
    <row r="62742" x14ac:dyDescent="0.55000000000000004"/>
    <row r="62743" x14ac:dyDescent="0.55000000000000004"/>
    <row r="62744" x14ac:dyDescent="0.55000000000000004"/>
    <row r="62745" x14ac:dyDescent="0.55000000000000004"/>
    <row r="62746" x14ac:dyDescent="0.55000000000000004"/>
    <row r="62747" x14ac:dyDescent="0.55000000000000004"/>
    <row r="62748" x14ac:dyDescent="0.55000000000000004"/>
    <row r="62749" x14ac:dyDescent="0.55000000000000004"/>
    <row r="62750" x14ac:dyDescent="0.55000000000000004"/>
    <row r="62751" x14ac:dyDescent="0.55000000000000004"/>
    <row r="62752" x14ac:dyDescent="0.55000000000000004"/>
    <row r="62753" x14ac:dyDescent="0.55000000000000004"/>
    <row r="62754" x14ac:dyDescent="0.55000000000000004"/>
    <row r="62755" x14ac:dyDescent="0.55000000000000004"/>
    <row r="62756" x14ac:dyDescent="0.55000000000000004"/>
    <row r="62757" x14ac:dyDescent="0.55000000000000004"/>
    <row r="62758" x14ac:dyDescent="0.55000000000000004"/>
    <row r="62759" x14ac:dyDescent="0.55000000000000004"/>
    <row r="62760" x14ac:dyDescent="0.55000000000000004"/>
    <row r="62761" x14ac:dyDescent="0.55000000000000004"/>
    <row r="62762" x14ac:dyDescent="0.55000000000000004"/>
    <row r="62763" x14ac:dyDescent="0.55000000000000004"/>
    <row r="62764" x14ac:dyDescent="0.55000000000000004"/>
    <row r="62765" x14ac:dyDescent="0.55000000000000004"/>
    <row r="62766" x14ac:dyDescent="0.55000000000000004"/>
    <row r="62767" x14ac:dyDescent="0.55000000000000004"/>
    <row r="62768" x14ac:dyDescent="0.55000000000000004"/>
    <row r="62769" x14ac:dyDescent="0.55000000000000004"/>
    <row r="62770" x14ac:dyDescent="0.55000000000000004"/>
    <row r="62771" x14ac:dyDescent="0.55000000000000004"/>
    <row r="62772" x14ac:dyDescent="0.55000000000000004"/>
    <row r="62773" x14ac:dyDescent="0.55000000000000004"/>
    <row r="62774" x14ac:dyDescent="0.55000000000000004"/>
    <row r="62775" x14ac:dyDescent="0.55000000000000004"/>
    <row r="62776" x14ac:dyDescent="0.55000000000000004"/>
    <row r="62777" x14ac:dyDescent="0.55000000000000004"/>
    <row r="62778" x14ac:dyDescent="0.55000000000000004"/>
    <row r="62779" x14ac:dyDescent="0.55000000000000004"/>
    <row r="62780" x14ac:dyDescent="0.55000000000000004"/>
    <row r="62781" x14ac:dyDescent="0.55000000000000004"/>
    <row r="62782" x14ac:dyDescent="0.55000000000000004"/>
    <row r="62783" x14ac:dyDescent="0.55000000000000004"/>
    <row r="62784" x14ac:dyDescent="0.55000000000000004"/>
    <row r="62785" x14ac:dyDescent="0.55000000000000004"/>
    <row r="62786" x14ac:dyDescent="0.55000000000000004"/>
    <row r="62787" x14ac:dyDescent="0.55000000000000004"/>
    <row r="62788" x14ac:dyDescent="0.55000000000000004"/>
    <row r="62789" x14ac:dyDescent="0.55000000000000004"/>
    <row r="62790" x14ac:dyDescent="0.55000000000000004"/>
    <row r="62791" x14ac:dyDescent="0.55000000000000004"/>
    <row r="62792" x14ac:dyDescent="0.55000000000000004"/>
    <row r="62793" x14ac:dyDescent="0.55000000000000004"/>
    <row r="62794" x14ac:dyDescent="0.55000000000000004"/>
    <row r="62795" x14ac:dyDescent="0.55000000000000004"/>
    <row r="62796" x14ac:dyDescent="0.55000000000000004"/>
    <row r="62797" x14ac:dyDescent="0.55000000000000004"/>
    <row r="62798" x14ac:dyDescent="0.55000000000000004"/>
    <row r="62799" x14ac:dyDescent="0.55000000000000004"/>
    <row r="62800" x14ac:dyDescent="0.55000000000000004"/>
    <row r="62801" x14ac:dyDescent="0.55000000000000004"/>
    <row r="62802" x14ac:dyDescent="0.55000000000000004"/>
    <row r="62803" x14ac:dyDescent="0.55000000000000004"/>
    <row r="62804" x14ac:dyDescent="0.55000000000000004"/>
    <row r="62805" x14ac:dyDescent="0.55000000000000004"/>
    <row r="62806" x14ac:dyDescent="0.55000000000000004"/>
    <row r="62807" x14ac:dyDescent="0.55000000000000004"/>
    <row r="62808" x14ac:dyDescent="0.55000000000000004"/>
    <row r="62809" x14ac:dyDescent="0.55000000000000004"/>
    <row r="62810" x14ac:dyDescent="0.55000000000000004"/>
    <row r="62811" x14ac:dyDescent="0.55000000000000004"/>
    <row r="62812" x14ac:dyDescent="0.55000000000000004"/>
    <row r="62813" x14ac:dyDescent="0.55000000000000004"/>
    <row r="62814" x14ac:dyDescent="0.55000000000000004"/>
    <row r="62815" x14ac:dyDescent="0.55000000000000004"/>
    <row r="62816" x14ac:dyDescent="0.55000000000000004"/>
    <row r="62817" x14ac:dyDescent="0.55000000000000004"/>
    <row r="62818" x14ac:dyDescent="0.55000000000000004"/>
    <row r="62819" x14ac:dyDescent="0.55000000000000004"/>
    <row r="62820" x14ac:dyDescent="0.55000000000000004"/>
    <row r="62821" x14ac:dyDescent="0.55000000000000004"/>
    <row r="62822" x14ac:dyDescent="0.55000000000000004"/>
    <row r="62823" x14ac:dyDescent="0.55000000000000004"/>
    <row r="62824" x14ac:dyDescent="0.55000000000000004"/>
    <row r="62825" x14ac:dyDescent="0.55000000000000004"/>
    <row r="62826" x14ac:dyDescent="0.55000000000000004"/>
    <row r="62827" x14ac:dyDescent="0.55000000000000004"/>
    <row r="62828" x14ac:dyDescent="0.55000000000000004"/>
    <row r="62829" x14ac:dyDescent="0.55000000000000004"/>
    <row r="62830" x14ac:dyDescent="0.55000000000000004"/>
    <row r="62831" x14ac:dyDescent="0.55000000000000004"/>
    <row r="62832" x14ac:dyDescent="0.55000000000000004"/>
    <row r="62833" x14ac:dyDescent="0.55000000000000004"/>
    <row r="62834" x14ac:dyDescent="0.55000000000000004"/>
    <row r="62835" x14ac:dyDescent="0.55000000000000004"/>
    <row r="62836" x14ac:dyDescent="0.55000000000000004"/>
    <row r="62837" x14ac:dyDescent="0.55000000000000004"/>
    <row r="62838" x14ac:dyDescent="0.55000000000000004"/>
    <row r="62839" x14ac:dyDescent="0.55000000000000004"/>
    <row r="62840" x14ac:dyDescent="0.55000000000000004"/>
    <row r="62841" x14ac:dyDescent="0.55000000000000004"/>
    <row r="62842" x14ac:dyDescent="0.55000000000000004"/>
    <row r="62843" x14ac:dyDescent="0.55000000000000004"/>
    <row r="62844" x14ac:dyDescent="0.55000000000000004"/>
    <row r="62845" x14ac:dyDescent="0.55000000000000004"/>
    <row r="62846" x14ac:dyDescent="0.55000000000000004"/>
    <row r="62847" x14ac:dyDescent="0.55000000000000004"/>
    <row r="62848" x14ac:dyDescent="0.55000000000000004"/>
    <row r="62849" x14ac:dyDescent="0.55000000000000004"/>
    <row r="62850" x14ac:dyDescent="0.55000000000000004"/>
    <row r="62851" x14ac:dyDescent="0.55000000000000004"/>
    <row r="62852" x14ac:dyDescent="0.55000000000000004"/>
    <row r="62853" x14ac:dyDescent="0.55000000000000004"/>
    <row r="62854" x14ac:dyDescent="0.55000000000000004"/>
    <row r="62855" x14ac:dyDescent="0.55000000000000004"/>
    <row r="62856" x14ac:dyDescent="0.55000000000000004"/>
    <row r="62857" x14ac:dyDescent="0.55000000000000004"/>
    <row r="62858" x14ac:dyDescent="0.55000000000000004"/>
    <row r="62859" x14ac:dyDescent="0.55000000000000004"/>
    <row r="62860" x14ac:dyDescent="0.55000000000000004"/>
    <row r="62861" x14ac:dyDescent="0.55000000000000004"/>
    <row r="62862" x14ac:dyDescent="0.55000000000000004"/>
    <row r="62863" x14ac:dyDescent="0.55000000000000004"/>
    <row r="62864" x14ac:dyDescent="0.55000000000000004"/>
    <row r="62865" x14ac:dyDescent="0.55000000000000004"/>
    <row r="62866" x14ac:dyDescent="0.55000000000000004"/>
    <row r="62867" x14ac:dyDescent="0.55000000000000004"/>
    <row r="62868" x14ac:dyDescent="0.55000000000000004"/>
    <row r="62869" x14ac:dyDescent="0.55000000000000004"/>
    <row r="62870" x14ac:dyDescent="0.55000000000000004"/>
    <row r="62871" x14ac:dyDescent="0.55000000000000004"/>
    <row r="62872" x14ac:dyDescent="0.55000000000000004"/>
    <row r="62873" x14ac:dyDescent="0.55000000000000004"/>
    <row r="62874" x14ac:dyDescent="0.55000000000000004"/>
    <row r="62875" x14ac:dyDescent="0.55000000000000004"/>
    <row r="62876" x14ac:dyDescent="0.55000000000000004"/>
    <row r="62877" x14ac:dyDescent="0.55000000000000004"/>
    <row r="62878" x14ac:dyDescent="0.55000000000000004"/>
    <row r="62879" x14ac:dyDescent="0.55000000000000004"/>
    <row r="62880" x14ac:dyDescent="0.55000000000000004"/>
    <row r="62881" x14ac:dyDescent="0.55000000000000004"/>
    <row r="62882" x14ac:dyDescent="0.55000000000000004"/>
    <row r="62883" x14ac:dyDescent="0.55000000000000004"/>
    <row r="62884" x14ac:dyDescent="0.55000000000000004"/>
    <row r="62885" x14ac:dyDescent="0.55000000000000004"/>
    <row r="62886" x14ac:dyDescent="0.55000000000000004"/>
    <row r="62887" x14ac:dyDescent="0.55000000000000004"/>
    <row r="62888" x14ac:dyDescent="0.55000000000000004"/>
    <row r="62889" x14ac:dyDescent="0.55000000000000004"/>
    <row r="62890" x14ac:dyDescent="0.55000000000000004"/>
    <row r="62891" x14ac:dyDescent="0.55000000000000004"/>
    <row r="62892" x14ac:dyDescent="0.55000000000000004"/>
    <row r="62893" x14ac:dyDescent="0.55000000000000004"/>
    <row r="62894" x14ac:dyDescent="0.55000000000000004"/>
    <row r="62895" x14ac:dyDescent="0.55000000000000004"/>
    <row r="62896" x14ac:dyDescent="0.55000000000000004"/>
    <row r="62897" x14ac:dyDescent="0.55000000000000004"/>
    <row r="62898" x14ac:dyDescent="0.55000000000000004"/>
    <row r="62899" x14ac:dyDescent="0.55000000000000004"/>
    <row r="62900" x14ac:dyDescent="0.55000000000000004"/>
    <row r="62901" x14ac:dyDescent="0.55000000000000004"/>
    <row r="62902" x14ac:dyDescent="0.55000000000000004"/>
    <row r="62903" x14ac:dyDescent="0.55000000000000004"/>
    <row r="62904" x14ac:dyDescent="0.55000000000000004"/>
    <row r="62905" x14ac:dyDescent="0.55000000000000004"/>
    <row r="62906" x14ac:dyDescent="0.55000000000000004"/>
    <row r="62907" x14ac:dyDescent="0.55000000000000004"/>
    <row r="62908" x14ac:dyDescent="0.55000000000000004"/>
    <row r="62909" x14ac:dyDescent="0.55000000000000004"/>
    <row r="62910" x14ac:dyDescent="0.55000000000000004"/>
    <row r="62911" x14ac:dyDescent="0.55000000000000004"/>
    <row r="62912" x14ac:dyDescent="0.55000000000000004"/>
    <row r="62913" x14ac:dyDescent="0.55000000000000004"/>
    <row r="62914" x14ac:dyDescent="0.55000000000000004"/>
    <row r="62915" x14ac:dyDescent="0.55000000000000004"/>
    <row r="62916" x14ac:dyDescent="0.55000000000000004"/>
    <row r="62917" x14ac:dyDescent="0.55000000000000004"/>
    <row r="62918" x14ac:dyDescent="0.55000000000000004"/>
    <row r="62919" x14ac:dyDescent="0.55000000000000004"/>
    <row r="62920" x14ac:dyDescent="0.55000000000000004"/>
    <row r="62921" x14ac:dyDescent="0.55000000000000004"/>
    <row r="62922" x14ac:dyDescent="0.55000000000000004"/>
    <row r="62923" x14ac:dyDescent="0.55000000000000004"/>
    <row r="62924" x14ac:dyDescent="0.55000000000000004"/>
    <row r="62925" x14ac:dyDescent="0.55000000000000004"/>
    <row r="62926" x14ac:dyDescent="0.55000000000000004"/>
    <row r="62927" x14ac:dyDescent="0.55000000000000004"/>
    <row r="62928" x14ac:dyDescent="0.55000000000000004"/>
    <row r="62929" x14ac:dyDescent="0.55000000000000004"/>
    <row r="62930" x14ac:dyDescent="0.55000000000000004"/>
    <row r="62931" x14ac:dyDescent="0.55000000000000004"/>
    <row r="62932" x14ac:dyDescent="0.55000000000000004"/>
    <row r="62933" x14ac:dyDescent="0.55000000000000004"/>
    <row r="62934" x14ac:dyDescent="0.55000000000000004"/>
    <row r="62935" x14ac:dyDescent="0.55000000000000004"/>
    <row r="62936" x14ac:dyDescent="0.55000000000000004"/>
    <row r="62937" x14ac:dyDescent="0.55000000000000004"/>
    <row r="62938" x14ac:dyDescent="0.55000000000000004"/>
    <row r="62939" x14ac:dyDescent="0.55000000000000004"/>
    <row r="62940" x14ac:dyDescent="0.55000000000000004"/>
    <row r="62941" x14ac:dyDescent="0.55000000000000004"/>
    <row r="62942" x14ac:dyDescent="0.55000000000000004"/>
    <row r="62943" x14ac:dyDescent="0.55000000000000004"/>
    <row r="62944" x14ac:dyDescent="0.55000000000000004"/>
    <row r="62945" x14ac:dyDescent="0.55000000000000004"/>
    <row r="62946" x14ac:dyDescent="0.55000000000000004"/>
    <row r="62947" x14ac:dyDescent="0.55000000000000004"/>
    <row r="62948" x14ac:dyDescent="0.55000000000000004"/>
    <row r="62949" x14ac:dyDescent="0.55000000000000004"/>
    <row r="62950" x14ac:dyDescent="0.55000000000000004"/>
    <row r="62951" x14ac:dyDescent="0.55000000000000004"/>
    <row r="62952" x14ac:dyDescent="0.55000000000000004"/>
    <row r="62953" x14ac:dyDescent="0.55000000000000004"/>
    <row r="62954" x14ac:dyDescent="0.55000000000000004"/>
    <row r="62955" x14ac:dyDescent="0.55000000000000004"/>
    <row r="62956" x14ac:dyDescent="0.55000000000000004"/>
    <row r="62957" x14ac:dyDescent="0.55000000000000004"/>
    <row r="62958" x14ac:dyDescent="0.55000000000000004"/>
    <row r="62959" x14ac:dyDescent="0.55000000000000004"/>
    <row r="62960" x14ac:dyDescent="0.55000000000000004"/>
    <row r="62961" x14ac:dyDescent="0.55000000000000004"/>
    <row r="62962" x14ac:dyDescent="0.55000000000000004"/>
    <row r="62963" x14ac:dyDescent="0.55000000000000004"/>
    <row r="62964" x14ac:dyDescent="0.55000000000000004"/>
    <row r="62965" x14ac:dyDescent="0.55000000000000004"/>
    <row r="62966" x14ac:dyDescent="0.55000000000000004"/>
    <row r="62967" x14ac:dyDescent="0.55000000000000004"/>
    <row r="62968" x14ac:dyDescent="0.55000000000000004"/>
    <row r="62969" x14ac:dyDescent="0.55000000000000004"/>
    <row r="62970" x14ac:dyDescent="0.55000000000000004"/>
    <row r="62971" x14ac:dyDescent="0.55000000000000004"/>
    <row r="62972" x14ac:dyDescent="0.55000000000000004"/>
    <row r="62973" x14ac:dyDescent="0.55000000000000004"/>
    <row r="62974" x14ac:dyDescent="0.55000000000000004"/>
    <row r="62975" x14ac:dyDescent="0.55000000000000004"/>
    <row r="62976" x14ac:dyDescent="0.55000000000000004"/>
    <row r="62977" x14ac:dyDescent="0.55000000000000004"/>
    <row r="62978" x14ac:dyDescent="0.55000000000000004"/>
    <row r="62979" x14ac:dyDescent="0.55000000000000004"/>
    <row r="62980" x14ac:dyDescent="0.55000000000000004"/>
    <row r="62981" x14ac:dyDescent="0.55000000000000004"/>
    <row r="62982" x14ac:dyDescent="0.55000000000000004"/>
    <row r="62983" x14ac:dyDescent="0.55000000000000004"/>
    <row r="62984" x14ac:dyDescent="0.55000000000000004"/>
    <row r="62985" x14ac:dyDescent="0.55000000000000004"/>
    <row r="62986" x14ac:dyDescent="0.55000000000000004"/>
    <row r="62987" x14ac:dyDescent="0.55000000000000004"/>
    <row r="62988" x14ac:dyDescent="0.55000000000000004"/>
    <row r="62989" x14ac:dyDescent="0.55000000000000004"/>
    <row r="62990" x14ac:dyDescent="0.55000000000000004"/>
    <row r="62991" x14ac:dyDescent="0.55000000000000004"/>
    <row r="62992" x14ac:dyDescent="0.55000000000000004"/>
    <row r="62993" x14ac:dyDescent="0.55000000000000004"/>
    <row r="62994" x14ac:dyDescent="0.55000000000000004"/>
    <row r="62995" x14ac:dyDescent="0.55000000000000004"/>
    <row r="62996" x14ac:dyDescent="0.55000000000000004"/>
    <row r="62997" x14ac:dyDescent="0.55000000000000004"/>
    <row r="62998" x14ac:dyDescent="0.55000000000000004"/>
    <row r="62999" x14ac:dyDescent="0.55000000000000004"/>
    <row r="63000" x14ac:dyDescent="0.55000000000000004"/>
    <row r="63001" x14ac:dyDescent="0.55000000000000004"/>
    <row r="63002" x14ac:dyDescent="0.55000000000000004"/>
    <row r="63003" x14ac:dyDescent="0.55000000000000004"/>
    <row r="63004" x14ac:dyDescent="0.55000000000000004"/>
    <row r="63005" x14ac:dyDescent="0.55000000000000004"/>
    <row r="63006" x14ac:dyDescent="0.55000000000000004"/>
    <row r="63007" x14ac:dyDescent="0.55000000000000004"/>
    <row r="63008" x14ac:dyDescent="0.55000000000000004"/>
    <row r="63009" x14ac:dyDescent="0.55000000000000004"/>
    <row r="63010" x14ac:dyDescent="0.55000000000000004"/>
    <row r="63011" x14ac:dyDescent="0.55000000000000004"/>
    <row r="63012" x14ac:dyDescent="0.55000000000000004"/>
    <row r="63013" x14ac:dyDescent="0.55000000000000004"/>
    <row r="63014" x14ac:dyDescent="0.55000000000000004"/>
    <row r="63015" x14ac:dyDescent="0.55000000000000004"/>
    <row r="63016" x14ac:dyDescent="0.55000000000000004"/>
    <row r="63017" x14ac:dyDescent="0.55000000000000004"/>
    <row r="63018" x14ac:dyDescent="0.55000000000000004"/>
    <row r="63019" x14ac:dyDescent="0.55000000000000004"/>
    <row r="63020" x14ac:dyDescent="0.55000000000000004"/>
    <row r="63021" x14ac:dyDescent="0.55000000000000004"/>
    <row r="63022" x14ac:dyDescent="0.55000000000000004"/>
    <row r="63023" x14ac:dyDescent="0.55000000000000004"/>
    <row r="63024" x14ac:dyDescent="0.55000000000000004"/>
    <row r="63025" x14ac:dyDescent="0.55000000000000004"/>
    <row r="63026" x14ac:dyDescent="0.55000000000000004"/>
    <row r="63027" x14ac:dyDescent="0.55000000000000004"/>
    <row r="63028" x14ac:dyDescent="0.55000000000000004"/>
    <row r="63029" x14ac:dyDescent="0.55000000000000004"/>
    <row r="63030" x14ac:dyDescent="0.55000000000000004"/>
    <row r="63031" x14ac:dyDescent="0.55000000000000004"/>
    <row r="63032" x14ac:dyDescent="0.55000000000000004"/>
    <row r="63033" x14ac:dyDescent="0.55000000000000004"/>
    <row r="63034" x14ac:dyDescent="0.55000000000000004"/>
    <row r="63035" x14ac:dyDescent="0.55000000000000004"/>
    <row r="63036" x14ac:dyDescent="0.55000000000000004"/>
    <row r="63037" x14ac:dyDescent="0.55000000000000004"/>
    <row r="63038" x14ac:dyDescent="0.55000000000000004"/>
    <row r="63039" x14ac:dyDescent="0.55000000000000004"/>
    <row r="63040" x14ac:dyDescent="0.55000000000000004"/>
    <row r="63041" x14ac:dyDescent="0.55000000000000004"/>
    <row r="63042" x14ac:dyDescent="0.55000000000000004"/>
    <row r="63043" x14ac:dyDescent="0.55000000000000004"/>
    <row r="63044" x14ac:dyDescent="0.55000000000000004"/>
    <row r="63045" x14ac:dyDescent="0.55000000000000004"/>
    <row r="63046" x14ac:dyDescent="0.55000000000000004"/>
    <row r="63047" x14ac:dyDescent="0.55000000000000004"/>
    <row r="63048" x14ac:dyDescent="0.55000000000000004"/>
    <row r="63049" x14ac:dyDescent="0.55000000000000004"/>
    <row r="63050" x14ac:dyDescent="0.55000000000000004"/>
    <row r="63051" x14ac:dyDescent="0.55000000000000004"/>
    <row r="63052" x14ac:dyDescent="0.55000000000000004"/>
    <row r="63053" x14ac:dyDescent="0.55000000000000004"/>
    <row r="63054" x14ac:dyDescent="0.55000000000000004"/>
    <row r="63055" x14ac:dyDescent="0.55000000000000004"/>
    <row r="63056" x14ac:dyDescent="0.55000000000000004"/>
    <row r="63057" x14ac:dyDescent="0.55000000000000004"/>
    <row r="63058" x14ac:dyDescent="0.55000000000000004"/>
    <row r="63059" x14ac:dyDescent="0.55000000000000004"/>
    <row r="63060" x14ac:dyDescent="0.55000000000000004"/>
    <row r="63061" x14ac:dyDescent="0.55000000000000004"/>
    <row r="63062" x14ac:dyDescent="0.55000000000000004"/>
    <row r="63063" x14ac:dyDescent="0.55000000000000004"/>
    <row r="63064" x14ac:dyDescent="0.55000000000000004"/>
    <row r="63065" x14ac:dyDescent="0.55000000000000004"/>
    <row r="63066" x14ac:dyDescent="0.55000000000000004"/>
    <row r="63067" x14ac:dyDescent="0.55000000000000004"/>
    <row r="63068" x14ac:dyDescent="0.55000000000000004"/>
    <row r="63069" x14ac:dyDescent="0.55000000000000004"/>
    <row r="63070" x14ac:dyDescent="0.55000000000000004"/>
    <row r="63071" x14ac:dyDescent="0.55000000000000004"/>
    <row r="63072" x14ac:dyDescent="0.55000000000000004"/>
    <row r="63073" x14ac:dyDescent="0.55000000000000004"/>
    <row r="63074" x14ac:dyDescent="0.55000000000000004"/>
    <row r="63075" x14ac:dyDescent="0.55000000000000004"/>
    <row r="63076" x14ac:dyDescent="0.55000000000000004"/>
    <row r="63077" x14ac:dyDescent="0.55000000000000004"/>
    <row r="63078" x14ac:dyDescent="0.55000000000000004"/>
    <row r="63079" x14ac:dyDescent="0.55000000000000004"/>
    <row r="63080" x14ac:dyDescent="0.55000000000000004"/>
    <row r="63081" x14ac:dyDescent="0.55000000000000004"/>
    <row r="63082" x14ac:dyDescent="0.55000000000000004"/>
    <row r="63083" x14ac:dyDescent="0.55000000000000004"/>
    <row r="63084" x14ac:dyDescent="0.55000000000000004"/>
    <row r="63085" x14ac:dyDescent="0.55000000000000004"/>
    <row r="63086" x14ac:dyDescent="0.55000000000000004"/>
    <row r="63087" x14ac:dyDescent="0.55000000000000004"/>
    <row r="63088" x14ac:dyDescent="0.55000000000000004"/>
    <row r="63089" x14ac:dyDescent="0.55000000000000004"/>
    <row r="63090" x14ac:dyDescent="0.55000000000000004"/>
    <row r="63091" x14ac:dyDescent="0.55000000000000004"/>
    <row r="63092" x14ac:dyDescent="0.55000000000000004"/>
    <row r="63093" x14ac:dyDescent="0.55000000000000004"/>
    <row r="63094" x14ac:dyDescent="0.55000000000000004"/>
    <row r="63095" x14ac:dyDescent="0.55000000000000004"/>
    <row r="63096" x14ac:dyDescent="0.55000000000000004"/>
    <row r="63097" x14ac:dyDescent="0.55000000000000004"/>
    <row r="63098" x14ac:dyDescent="0.55000000000000004"/>
    <row r="63099" x14ac:dyDescent="0.55000000000000004"/>
    <row r="63100" x14ac:dyDescent="0.55000000000000004"/>
    <row r="63101" x14ac:dyDescent="0.55000000000000004"/>
    <row r="63102" x14ac:dyDescent="0.55000000000000004"/>
    <row r="63103" x14ac:dyDescent="0.55000000000000004"/>
    <row r="63104" x14ac:dyDescent="0.55000000000000004"/>
    <row r="63105" x14ac:dyDescent="0.55000000000000004"/>
    <row r="63106" x14ac:dyDescent="0.55000000000000004"/>
    <row r="63107" x14ac:dyDescent="0.55000000000000004"/>
    <row r="63108" x14ac:dyDescent="0.55000000000000004"/>
    <row r="63109" x14ac:dyDescent="0.55000000000000004"/>
    <row r="63110" x14ac:dyDescent="0.55000000000000004"/>
    <row r="63111" x14ac:dyDescent="0.55000000000000004"/>
    <row r="63112" x14ac:dyDescent="0.55000000000000004"/>
    <row r="63113" x14ac:dyDescent="0.55000000000000004"/>
    <row r="63114" x14ac:dyDescent="0.55000000000000004"/>
    <row r="63115" x14ac:dyDescent="0.55000000000000004"/>
    <row r="63116" x14ac:dyDescent="0.55000000000000004"/>
    <row r="63117" x14ac:dyDescent="0.55000000000000004"/>
    <row r="63118" x14ac:dyDescent="0.55000000000000004"/>
    <row r="63119" x14ac:dyDescent="0.55000000000000004"/>
    <row r="63120" x14ac:dyDescent="0.55000000000000004"/>
    <row r="63121" x14ac:dyDescent="0.55000000000000004"/>
    <row r="63122" x14ac:dyDescent="0.55000000000000004"/>
    <row r="63123" x14ac:dyDescent="0.55000000000000004"/>
    <row r="63124" x14ac:dyDescent="0.55000000000000004"/>
    <row r="63125" x14ac:dyDescent="0.55000000000000004"/>
    <row r="63126" x14ac:dyDescent="0.55000000000000004"/>
    <row r="63127" x14ac:dyDescent="0.55000000000000004"/>
    <row r="63128" x14ac:dyDescent="0.55000000000000004"/>
    <row r="63129" x14ac:dyDescent="0.55000000000000004"/>
    <row r="63130" x14ac:dyDescent="0.55000000000000004"/>
    <row r="63131" x14ac:dyDescent="0.55000000000000004"/>
    <row r="63132" x14ac:dyDescent="0.55000000000000004"/>
    <row r="63133" x14ac:dyDescent="0.55000000000000004"/>
    <row r="63134" x14ac:dyDescent="0.55000000000000004"/>
    <row r="63135" x14ac:dyDescent="0.55000000000000004"/>
    <row r="63136" x14ac:dyDescent="0.55000000000000004"/>
    <row r="63137" x14ac:dyDescent="0.55000000000000004"/>
    <row r="63138" x14ac:dyDescent="0.55000000000000004"/>
    <row r="63139" x14ac:dyDescent="0.55000000000000004"/>
    <row r="63140" x14ac:dyDescent="0.55000000000000004"/>
    <row r="63141" x14ac:dyDescent="0.55000000000000004"/>
    <row r="63142" x14ac:dyDescent="0.55000000000000004"/>
    <row r="63143" x14ac:dyDescent="0.55000000000000004"/>
    <row r="63144" x14ac:dyDescent="0.55000000000000004"/>
    <row r="63145" x14ac:dyDescent="0.55000000000000004"/>
    <row r="63146" x14ac:dyDescent="0.55000000000000004"/>
    <row r="63147" x14ac:dyDescent="0.55000000000000004"/>
    <row r="63148" x14ac:dyDescent="0.55000000000000004"/>
    <row r="63149" x14ac:dyDescent="0.55000000000000004"/>
    <row r="63150" x14ac:dyDescent="0.55000000000000004"/>
    <row r="63151" x14ac:dyDescent="0.55000000000000004"/>
    <row r="63152" x14ac:dyDescent="0.55000000000000004"/>
    <row r="63153" x14ac:dyDescent="0.55000000000000004"/>
    <row r="63154" x14ac:dyDescent="0.55000000000000004"/>
    <row r="63155" x14ac:dyDescent="0.55000000000000004"/>
    <row r="63156" x14ac:dyDescent="0.55000000000000004"/>
    <row r="63157" x14ac:dyDescent="0.55000000000000004"/>
    <row r="63158" x14ac:dyDescent="0.55000000000000004"/>
    <row r="63159" x14ac:dyDescent="0.55000000000000004"/>
    <row r="63160" x14ac:dyDescent="0.55000000000000004"/>
    <row r="63161" x14ac:dyDescent="0.55000000000000004"/>
    <row r="63162" x14ac:dyDescent="0.55000000000000004"/>
    <row r="63163" x14ac:dyDescent="0.55000000000000004"/>
    <row r="63164" x14ac:dyDescent="0.55000000000000004"/>
    <row r="63165" x14ac:dyDescent="0.55000000000000004"/>
    <row r="63166" x14ac:dyDescent="0.55000000000000004"/>
    <row r="63167" x14ac:dyDescent="0.55000000000000004"/>
    <row r="63168" x14ac:dyDescent="0.55000000000000004"/>
    <row r="63169" x14ac:dyDescent="0.55000000000000004"/>
    <row r="63170" x14ac:dyDescent="0.55000000000000004"/>
    <row r="63171" x14ac:dyDescent="0.55000000000000004"/>
    <row r="63172" x14ac:dyDescent="0.55000000000000004"/>
    <row r="63173" x14ac:dyDescent="0.55000000000000004"/>
    <row r="63174" x14ac:dyDescent="0.55000000000000004"/>
    <row r="63175" x14ac:dyDescent="0.55000000000000004"/>
    <row r="63176" x14ac:dyDescent="0.55000000000000004"/>
    <row r="63177" x14ac:dyDescent="0.55000000000000004"/>
    <row r="63178" x14ac:dyDescent="0.55000000000000004"/>
    <row r="63179" x14ac:dyDescent="0.55000000000000004"/>
    <row r="63180" x14ac:dyDescent="0.55000000000000004"/>
    <row r="63181" x14ac:dyDescent="0.55000000000000004"/>
    <row r="63182" x14ac:dyDescent="0.55000000000000004"/>
    <row r="63183" x14ac:dyDescent="0.55000000000000004"/>
    <row r="63184" x14ac:dyDescent="0.55000000000000004"/>
    <row r="63185" x14ac:dyDescent="0.55000000000000004"/>
    <row r="63186" x14ac:dyDescent="0.55000000000000004"/>
    <row r="63187" x14ac:dyDescent="0.55000000000000004"/>
    <row r="63188" x14ac:dyDescent="0.55000000000000004"/>
    <row r="63189" x14ac:dyDescent="0.55000000000000004"/>
    <row r="63190" x14ac:dyDescent="0.55000000000000004"/>
    <row r="63191" x14ac:dyDescent="0.55000000000000004"/>
    <row r="63192" x14ac:dyDescent="0.55000000000000004"/>
    <row r="63193" x14ac:dyDescent="0.55000000000000004"/>
    <row r="63194" x14ac:dyDescent="0.55000000000000004"/>
    <row r="63195" x14ac:dyDescent="0.55000000000000004"/>
    <row r="63196" x14ac:dyDescent="0.55000000000000004"/>
    <row r="63197" x14ac:dyDescent="0.55000000000000004"/>
    <row r="63198" x14ac:dyDescent="0.55000000000000004"/>
    <row r="63199" x14ac:dyDescent="0.55000000000000004"/>
    <row r="63200" x14ac:dyDescent="0.55000000000000004"/>
    <row r="63201" x14ac:dyDescent="0.55000000000000004"/>
    <row r="63202" x14ac:dyDescent="0.55000000000000004"/>
    <row r="63203" x14ac:dyDescent="0.55000000000000004"/>
    <row r="63204" x14ac:dyDescent="0.55000000000000004"/>
    <row r="63205" x14ac:dyDescent="0.55000000000000004"/>
    <row r="63206" x14ac:dyDescent="0.55000000000000004"/>
    <row r="63207" x14ac:dyDescent="0.55000000000000004"/>
    <row r="63208" x14ac:dyDescent="0.55000000000000004"/>
    <row r="63209" x14ac:dyDescent="0.55000000000000004"/>
    <row r="63210" x14ac:dyDescent="0.55000000000000004"/>
    <row r="63211" x14ac:dyDescent="0.55000000000000004"/>
    <row r="63212" x14ac:dyDescent="0.55000000000000004"/>
    <row r="63213" x14ac:dyDescent="0.55000000000000004"/>
    <row r="63214" x14ac:dyDescent="0.55000000000000004"/>
    <row r="63215" x14ac:dyDescent="0.55000000000000004"/>
    <row r="63216" x14ac:dyDescent="0.55000000000000004"/>
    <row r="63217" x14ac:dyDescent="0.55000000000000004"/>
    <row r="63218" x14ac:dyDescent="0.55000000000000004"/>
    <row r="63219" x14ac:dyDescent="0.55000000000000004"/>
    <row r="63220" x14ac:dyDescent="0.55000000000000004"/>
    <row r="63221" x14ac:dyDescent="0.55000000000000004"/>
    <row r="63222" x14ac:dyDescent="0.55000000000000004"/>
    <row r="63223" x14ac:dyDescent="0.55000000000000004"/>
    <row r="63224" x14ac:dyDescent="0.55000000000000004"/>
    <row r="63225" x14ac:dyDescent="0.55000000000000004"/>
    <row r="63226" x14ac:dyDescent="0.55000000000000004"/>
    <row r="63227" x14ac:dyDescent="0.55000000000000004"/>
    <row r="63228" x14ac:dyDescent="0.55000000000000004"/>
    <row r="63229" x14ac:dyDescent="0.55000000000000004"/>
    <row r="63230" x14ac:dyDescent="0.55000000000000004"/>
    <row r="63231" x14ac:dyDescent="0.55000000000000004"/>
    <row r="63232" x14ac:dyDescent="0.55000000000000004"/>
    <row r="63233" x14ac:dyDescent="0.55000000000000004"/>
    <row r="63234" x14ac:dyDescent="0.55000000000000004"/>
    <row r="63235" x14ac:dyDescent="0.55000000000000004"/>
    <row r="63236" x14ac:dyDescent="0.55000000000000004"/>
    <row r="63237" x14ac:dyDescent="0.55000000000000004"/>
    <row r="63238" x14ac:dyDescent="0.55000000000000004"/>
    <row r="63239" x14ac:dyDescent="0.55000000000000004"/>
    <row r="63240" x14ac:dyDescent="0.55000000000000004"/>
    <row r="63241" x14ac:dyDescent="0.55000000000000004"/>
    <row r="63242" x14ac:dyDescent="0.55000000000000004"/>
    <row r="63243" x14ac:dyDescent="0.55000000000000004"/>
    <row r="63244" x14ac:dyDescent="0.55000000000000004"/>
    <row r="63245" x14ac:dyDescent="0.55000000000000004"/>
    <row r="63246" x14ac:dyDescent="0.55000000000000004"/>
    <row r="63247" x14ac:dyDescent="0.55000000000000004"/>
    <row r="63248" x14ac:dyDescent="0.55000000000000004"/>
    <row r="63249" x14ac:dyDescent="0.55000000000000004"/>
    <row r="63250" x14ac:dyDescent="0.55000000000000004"/>
    <row r="63251" x14ac:dyDescent="0.55000000000000004"/>
    <row r="63252" x14ac:dyDescent="0.55000000000000004"/>
    <row r="63253" x14ac:dyDescent="0.55000000000000004"/>
    <row r="63254" x14ac:dyDescent="0.55000000000000004"/>
    <row r="63255" x14ac:dyDescent="0.55000000000000004"/>
    <row r="63256" x14ac:dyDescent="0.55000000000000004"/>
    <row r="63257" x14ac:dyDescent="0.55000000000000004"/>
    <row r="63258" x14ac:dyDescent="0.55000000000000004"/>
    <row r="63259" x14ac:dyDescent="0.55000000000000004"/>
    <row r="63260" x14ac:dyDescent="0.55000000000000004"/>
    <row r="63261" x14ac:dyDescent="0.55000000000000004"/>
    <row r="63262" x14ac:dyDescent="0.55000000000000004"/>
    <row r="63263" x14ac:dyDescent="0.55000000000000004"/>
    <row r="63264" x14ac:dyDescent="0.55000000000000004"/>
    <row r="63265" x14ac:dyDescent="0.55000000000000004"/>
    <row r="63266" x14ac:dyDescent="0.55000000000000004"/>
    <row r="63267" x14ac:dyDescent="0.55000000000000004"/>
    <row r="63268" x14ac:dyDescent="0.55000000000000004"/>
    <row r="63269" x14ac:dyDescent="0.55000000000000004"/>
    <row r="63270" x14ac:dyDescent="0.55000000000000004"/>
    <row r="63271" x14ac:dyDescent="0.55000000000000004"/>
    <row r="63272" x14ac:dyDescent="0.55000000000000004"/>
    <row r="63273" x14ac:dyDescent="0.55000000000000004"/>
    <row r="63274" x14ac:dyDescent="0.55000000000000004"/>
    <row r="63275" x14ac:dyDescent="0.55000000000000004"/>
    <row r="63276" x14ac:dyDescent="0.55000000000000004"/>
    <row r="63277" x14ac:dyDescent="0.55000000000000004"/>
    <row r="63278" x14ac:dyDescent="0.55000000000000004"/>
    <row r="63279" x14ac:dyDescent="0.55000000000000004"/>
    <row r="63280" x14ac:dyDescent="0.55000000000000004"/>
    <row r="63281" x14ac:dyDescent="0.55000000000000004"/>
    <row r="63282" x14ac:dyDescent="0.55000000000000004"/>
    <row r="63283" x14ac:dyDescent="0.55000000000000004"/>
    <row r="63284" x14ac:dyDescent="0.55000000000000004"/>
    <row r="63285" x14ac:dyDescent="0.55000000000000004"/>
    <row r="63286" x14ac:dyDescent="0.55000000000000004"/>
    <row r="63287" x14ac:dyDescent="0.55000000000000004"/>
    <row r="63288" x14ac:dyDescent="0.55000000000000004"/>
    <row r="63289" x14ac:dyDescent="0.55000000000000004"/>
    <row r="63290" x14ac:dyDescent="0.55000000000000004"/>
    <row r="63291" x14ac:dyDescent="0.55000000000000004"/>
    <row r="63292" x14ac:dyDescent="0.55000000000000004"/>
    <row r="63293" x14ac:dyDescent="0.55000000000000004"/>
    <row r="63294" x14ac:dyDescent="0.55000000000000004"/>
    <row r="63295" x14ac:dyDescent="0.55000000000000004"/>
    <row r="63296" x14ac:dyDescent="0.55000000000000004"/>
    <row r="63297" x14ac:dyDescent="0.55000000000000004"/>
    <row r="63298" x14ac:dyDescent="0.55000000000000004"/>
    <row r="63299" x14ac:dyDescent="0.55000000000000004"/>
    <row r="63300" x14ac:dyDescent="0.55000000000000004"/>
    <row r="63301" x14ac:dyDescent="0.55000000000000004"/>
    <row r="63302" x14ac:dyDescent="0.55000000000000004"/>
    <row r="63303" x14ac:dyDescent="0.55000000000000004"/>
    <row r="63304" x14ac:dyDescent="0.55000000000000004"/>
    <row r="63305" x14ac:dyDescent="0.55000000000000004"/>
    <row r="63306" x14ac:dyDescent="0.55000000000000004"/>
    <row r="63307" x14ac:dyDescent="0.55000000000000004"/>
    <row r="63308" x14ac:dyDescent="0.55000000000000004"/>
    <row r="63309" x14ac:dyDescent="0.55000000000000004"/>
    <row r="63310" x14ac:dyDescent="0.55000000000000004"/>
    <row r="63311" x14ac:dyDescent="0.55000000000000004"/>
    <row r="63312" x14ac:dyDescent="0.55000000000000004"/>
    <row r="63313" x14ac:dyDescent="0.55000000000000004"/>
    <row r="63314" x14ac:dyDescent="0.55000000000000004"/>
    <row r="63315" x14ac:dyDescent="0.55000000000000004"/>
    <row r="63316" x14ac:dyDescent="0.55000000000000004"/>
    <row r="63317" x14ac:dyDescent="0.55000000000000004"/>
    <row r="63318" x14ac:dyDescent="0.55000000000000004"/>
    <row r="63319" x14ac:dyDescent="0.55000000000000004"/>
    <row r="63320" x14ac:dyDescent="0.55000000000000004"/>
    <row r="63321" x14ac:dyDescent="0.55000000000000004"/>
    <row r="63322" x14ac:dyDescent="0.55000000000000004"/>
    <row r="63323" x14ac:dyDescent="0.55000000000000004"/>
    <row r="63324" x14ac:dyDescent="0.55000000000000004"/>
    <row r="63325" x14ac:dyDescent="0.55000000000000004"/>
    <row r="63326" x14ac:dyDescent="0.55000000000000004"/>
    <row r="63327" x14ac:dyDescent="0.55000000000000004"/>
    <row r="63328" x14ac:dyDescent="0.55000000000000004"/>
    <row r="63329" x14ac:dyDescent="0.55000000000000004"/>
    <row r="63330" x14ac:dyDescent="0.55000000000000004"/>
    <row r="63331" x14ac:dyDescent="0.55000000000000004"/>
    <row r="63332" x14ac:dyDescent="0.55000000000000004"/>
    <row r="63333" x14ac:dyDescent="0.55000000000000004"/>
    <row r="63334" x14ac:dyDescent="0.55000000000000004"/>
    <row r="63335" x14ac:dyDescent="0.55000000000000004"/>
    <row r="63336" x14ac:dyDescent="0.55000000000000004"/>
    <row r="63337" x14ac:dyDescent="0.55000000000000004"/>
    <row r="63338" x14ac:dyDescent="0.55000000000000004"/>
    <row r="63339" x14ac:dyDescent="0.55000000000000004"/>
    <row r="63340" x14ac:dyDescent="0.55000000000000004"/>
    <row r="63341" x14ac:dyDescent="0.55000000000000004"/>
    <row r="63342" x14ac:dyDescent="0.55000000000000004"/>
    <row r="63343" x14ac:dyDescent="0.55000000000000004"/>
    <row r="63344" x14ac:dyDescent="0.55000000000000004"/>
    <row r="63345" x14ac:dyDescent="0.55000000000000004"/>
    <row r="63346" x14ac:dyDescent="0.55000000000000004"/>
    <row r="63347" x14ac:dyDescent="0.55000000000000004"/>
    <row r="63348" x14ac:dyDescent="0.55000000000000004"/>
    <row r="63349" x14ac:dyDescent="0.55000000000000004"/>
    <row r="63350" x14ac:dyDescent="0.55000000000000004"/>
    <row r="63351" x14ac:dyDescent="0.55000000000000004"/>
    <row r="63352" x14ac:dyDescent="0.55000000000000004"/>
    <row r="63353" x14ac:dyDescent="0.55000000000000004"/>
    <row r="63354" x14ac:dyDescent="0.55000000000000004"/>
    <row r="63355" x14ac:dyDescent="0.55000000000000004"/>
    <row r="63356" x14ac:dyDescent="0.55000000000000004"/>
    <row r="63357" x14ac:dyDescent="0.55000000000000004"/>
    <row r="63358" x14ac:dyDescent="0.55000000000000004"/>
    <row r="63359" x14ac:dyDescent="0.55000000000000004"/>
    <row r="63360" x14ac:dyDescent="0.55000000000000004"/>
    <row r="63361" x14ac:dyDescent="0.55000000000000004"/>
    <row r="63362" x14ac:dyDescent="0.55000000000000004"/>
    <row r="63363" x14ac:dyDescent="0.55000000000000004"/>
    <row r="63364" x14ac:dyDescent="0.55000000000000004"/>
    <row r="63365" x14ac:dyDescent="0.55000000000000004"/>
    <row r="63366" x14ac:dyDescent="0.55000000000000004"/>
    <row r="63367" x14ac:dyDescent="0.55000000000000004"/>
    <row r="63368" x14ac:dyDescent="0.55000000000000004"/>
    <row r="63369" x14ac:dyDescent="0.55000000000000004"/>
    <row r="63370" x14ac:dyDescent="0.55000000000000004"/>
    <row r="63371" x14ac:dyDescent="0.55000000000000004"/>
    <row r="63372" x14ac:dyDescent="0.55000000000000004"/>
    <row r="63373" x14ac:dyDescent="0.55000000000000004"/>
    <row r="63374" x14ac:dyDescent="0.55000000000000004"/>
    <row r="63375" x14ac:dyDescent="0.55000000000000004"/>
    <row r="63376" x14ac:dyDescent="0.55000000000000004"/>
    <row r="63377" x14ac:dyDescent="0.55000000000000004"/>
    <row r="63378" x14ac:dyDescent="0.55000000000000004"/>
    <row r="63379" x14ac:dyDescent="0.55000000000000004"/>
    <row r="63380" x14ac:dyDescent="0.55000000000000004"/>
    <row r="63381" x14ac:dyDescent="0.55000000000000004"/>
    <row r="63382" x14ac:dyDescent="0.55000000000000004"/>
    <row r="63383" x14ac:dyDescent="0.55000000000000004"/>
    <row r="63384" x14ac:dyDescent="0.55000000000000004"/>
    <row r="63385" x14ac:dyDescent="0.55000000000000004"/>
    <row r="63386" x14ac:dyDescent="0.55000000000000004"/>
    <row r="63387" x14ac:dyDescent="0.55000000000000004"/>
    <row r="63388" x14ac:dyDescent="0.55000000000000004"/>
    <row r="63389" x14ac:dyDescent="0.55000000000000004"/>
    <row r="63390" x14ac:dyDescent="0.55000000000000004"/>
    <row r="63391" x14ac:dyDescent="0.55000000000000004"/>
    <row r="63392" x14ac:dyDescent="0.55000000000000004"/>
    <row r="63393" x14ac:dyDescent="0.55000000000000004"/>
    <row r="63394" x14ac:dyDescent="0.55000000000000004"/>
    <row r="63395" x14ac:dyDescent="0.55000000000000004"/>
    <row r="63396" x14ac:dyDescent="0.55000000000000004"/>
    <row r="63397" x14ac:dyDescent="0.55000000000000004"/>
    <row r="63398" x14ac:dyDescent="0.55000000000000004"/>
    <row r="63399" x14ac:dyDescent="0.55000000000000004"/>
    <row r="63400" x14ac:dyDescent="0.55000000000000004"/>
    <row r="63401" x14ac:dyDescent="0.55000000000000004"/>
    <row r="63402" x14ac:dyDescent="0.55000000000000004"/>
    <row r="63403" x14ac:dyDescent="0.55000000000000004"/>
    <row r="63404" x14ac:dyDescent="0.55000000000000004"/>
    <row r="63405" x14ac:dyDescent="0.55000000000000004"/>
    <row r="63406" x14ac:dyDescent="0.55000000000000004"/>
    <row r="63407" x14ac:dyDescent="0.55000000000000004"/>
    <row r="63408" x14ac:dyDescent="0.55000000000000004"/>
    <row r="63409" x14ac:dyDescent="0.55000000000000004"/>
    <row r="63410" x14ac:dyDescent="0.55000000000000004"/>
    <row r="63411" x14ac:dyDescent="0.55000000000000004"/>
    <row r="63412" x14ac:dyDescent="0.55000000000000004"/>
    <row r="63413" x14ac:dyDescent="0.55000000000000004"/>
    <row r="63414" x14ac:dyDescent="0.55000000000000004"/>
    <row r="63415" x14ac:dyDescent="0.55000000000000004"/>
    <row r="63416" x14ac:dyDescent="0.55000000000000004"/>
    <row r="63417" x14ac:dyDescent="0.55000000000000004"/>
    <row r="63418" x14ac:dyDescent="0.55000000000000004"/>
    <row r="63419" x14ac:dyDescent="0.55000000000000004"/>
    <row r="63420" x14ac:dyDescent="0.55000000000000004"/>
    <row r="63421" x14ac:dyDescent="0.55000000000000004"/>
    <row r="63422" x14ac:dyDescent="0.55000000000000004"/>
    <row r="63423" x14ac:dyDescent="0.55000000000000004"/>
    <row r="63424" x14ac:dyDescent="0.55000000000000004"/>
    <row r="63425" x14ac:dyDescent="0.55000000000000004"/>
    <row r="63426" x14ac:dyDescent="0.55000000000000004"/>
    <row r="63427" x14ac:dyDescent="0.55000000000000004"/>
    <row r="63428" x14ac:dyDescent="0.55000000000000004"/>
    <row r="63429" x14ac:dyDescent="0.55000000000000004"/>
    <row r="63430" x14ac:dyDescent="0.55000000000000004"/>
    <row r="63431" x14ac:dyDescent="0.55000000000000004"/>
    <row r="63432" x14ac:dyDescent="0.55000000000000004"/>
    <row r="63433" x14ac:dyDescent="0.55000000000000004"/>
    <row r="63434" x14ac:dyDescent="0.55000000000000004"/>
    <row r="63435" x14ac:dyDescent="0.55000000000000004"/>
    <row r="63436" x14ac:dyDescent="0.55000000000000004"/>
    <row r="63437" x14ac:dyDescent="0.55000000000000004"/>
    <row r="63438" x14ac:dyDescent="0.55000000000000004"/>
    <row r="63439" x14ac:dyDescent="0.55000000000000004"/>
    <row r="63440" x14ac:dyDescent="0.55000000000000004"/>
    <row r="63441" x14ac:dyDescent="0.55000000000000004"/>
    <row r="63442" x14ac:dyDescent="0.55000000000000004"/>
    <row r="63443" x14ac:dyDescent="0.55000000000000004"/>
    <row r="63444" x14ac:dyDescent="0.55000000000000004"/>
    <row r="63445" x14ac:dyDescent="0.55000000000000004"/>
    <row r="63446" x14ac:dyDescent="0.55000000000000004"/>
    <row r="63447" x14ac:dyDescent="0.55000000000000004"/>
    <row r="63448" x14ac:dyDescent="0.55000000000000004"/>
    <row r="63449" x14ac:dyDescent="0.55000000000000004"/>
    <row r="63450" x14ac:dyDescent="0.55000000000000004"/>
    <row r="63451" x14ac:dyDescent="0.55000000000000004"/>
    <row r="63452" x14ac:dyDescent="0.55000000000000004"/>
    <row r="63453" x14ac:dyDescent="0.55000000000000004"/>
    <row r="63454" x14ac:dyDescent="0.55000000000000004"/>
    <row r="63455" x14ac:dyDescent="0.55000000000000004"/>
    <row r="63456" x14ac:dyDescent="0.55000000000000004"/>
    <row r="63457" x14ac:dyDescent="0.55000000000000004"/>
    <row r="63458" x14ac:dyDescent="0.55000000000000004"/>
    <row r="63459" x14ac:dyDescent="0.55000000000000004"/>
    <row r="63460" x14ac:dyDescent="0.55000000000000004"/>
    <row r="63461" x14ac:dyDescent="0.55000000000000004"/>
    <row r="63462" x14ac:dyDescent="0.55000000000000004"/>
    <row r="63463" x14ac:dyDescent="0.55000000000000004"/>
    <row r="63464" x14ac:dyDescent="0.55000000000000004"/>
    <row r="63465" x14ac:dyDescent="0.55000000000000004"/>
    <row r="63466" x14ac:dyDescent="0.55000000000000004"/>
    <row r="63467" x14ac:dyDescent="0.55000000000000004"/>
    <row r="63468" x14ac:dyDescent="0.55000000000000004"/>
    <row r="63469" x14ac:dyDescent="0.55000000000000004"/>
    <row r="63470" x14ac:dyDescent="0.55000000000000004"/>
    <row r="63471" x14ac:dyDescent="0.55000000000000004"/>
    <row r="63472" x14ac:dyDescent="0.55000000000000004"/>
    <row r="63473" x14ac:dyDescent="0.55000000000000004"/>
    <row r="63474" x14ac:dyDescent="0.55000000000000004"/>
    <row r="63475" x14ac:dyDescent="0.55000000000000004"/>
    <row r="63476" x14ac:dyDescent="0.55000000000000004"/>
    <row r="63477" x14ac:dyDescent="0.55000000000000004"/>
    <row r="63478" x14ac:dyDescent="0.55000000000000004"/>
    <row r="63479" x14ac:dyDescent="0.55000000000000004"/>
    <row r="63480" x14ac:dyDescent="0.55000000000000004"/>
    <row r="63481" x14ac:dyDescent="0.55000000000000004"/>
    <row r="63482" x14ac:dyDescent="0.55000000000000004"/>
    <row r="63483" x14ac:dyDescent="0.55000000000000004"/>
    <row r="63484" x14ac:dyDescent="0.55000000000000004"/>
    <row r="63485" x14ac:dyDescent="0.55000000000000004"/>
    <row r="63486" x14ac:dyDescent="0.55000000000000004"/>
    <row r="63487" x14ac:dyDescent="0.55000000000000004"/>
    <row r="63488" x14ac:dyDescent="0.55000000000000004"/>
    <row r="63489" x14ac:dyDescent="0.55000000000000004"/>
    <row r="63490" x14ac:dyDescent="0.55000000000000004"/>
    <row r="63491" x14ac:dyDescent="0.55000000000000004"/>
    <row r="63492" x14ac:dyDescent="0.55000000000000004"/>
    <row r="63493" x14ac:dyDescent="0.55000000000000004"/>
    <row r="63494" x14ac:dyDescent="0.55000000000000004"/>
    <row r="63495" x14ac:dyDescent="0.55000000000000004"/>
    <row r="63496" x14ac:dyDescent="0.55000000000000004"/>
    <row r="63497" x14ac:dyDescent="0.55000000000000004"/>
    <row r="63498" x14ac:dyDescent="0.55000000000000004"/>
    <row r="63499" x14ac:dyDescent="0.55000000000000004"/>
    <row r="63500" x14ac:dyDescent="0.55000000000000004"/>
    <row r="63501" x14ac:dyDescent="0.55000000000000004"/>
    <row r="63502" x14ac:dyDescent="0.55000000000000004"/>
    <row r="63503" x14ac:dyDescent="0.55000000000000004"/>
    <row r="63504" x14ac:dyDescent="0.55000000000000004"/>
    <row r="63505" x14ac:dyDescent="0.55000000000000004"/>
    <row r="63506" x14ac:dyDescent="0.55000000000000004"/>
    <row r="63507" x14ac:dyDescent="0.55000000000000004"/>
    <row r="63508" x14ac:dyDescent="0.55000000000000004"/>
    <row r="63509" x14ac:dyDescent="0.55000000000000004"/>
    <row r="63510" x14ac:dyDescent="0.55000000000000004"/>
    <row r="63511" x14ac:dyDescent="0.55000000000000004"/>
    <row r="63512" x14ac:dyDescent="0.55000000000000004"/>
    <row r="63513" x14ac:dyDescent="0.55000000000000004"/>
    <row r="63514" x14ac:dyDescent="0.55000000000000004"/>
    <row r="63515" x14ac:dyDescent="0.55000000000000004"/>
    <row r="63516" x14ac:dyDescent="0.55000000000000004"/>
    <row r="63517" x14ac:dyDescent="0.55000000000000004"/>
    <row r="63518" x14ac:dyDescent="0.55000000000000004"/>
    <row r="63519" x14ac:dyDescent="0.55000000000000004"/>
    <row r="63520" x14ac:dyDescent="0.55000000000000004"/>
    <row r="63521" x14ac:dyDescent="0.55000000000000004"/>
    <row r="63522" x14ac:dyDescent="0.55000000000000004"/>
    <row r="63523" x14ac:dyDescent="0.55000000000000004"/>
    <row r="63524" x14ac:dyDescent="0.55000000000000004"/>
    <row r="63525" x14ac:dyDescent="0.55000000000000004"/>
    <row r="63526" x14ac:dyDescent="0.55000000000000004"/>
    <row r="63527" x14ac:dyDescent="0.55000000000000004"/>
    <row r="63528" x14ac:dyDescent="0.55000000000000004"/>
    <row r="63529" x14ac:dyDescent="0.55000000000000004"/>
    <row r="63530" x14ac:dyDescent="0.55000000000000004"/>
    <row r="63531" x14ac:dyDescent="0.55000000000000004"/>
    <row r="63532" x14ac:dyDescent="0.55000000000000004"/>
    <row r="63533" x14ac:dyDescent="0.55000000000000004"/>
    <row r="63534" x14ac:dyDescent="0.55000000000000004"/>
    <row r="63535" x14ac:dyDescent="0.55000000000000004"/>
    <row r="63536" x14ac:dyDescent="0.55000000000000004"/>
    <row r="63537" x14ac:dyDescent="0.55000000000000004"/>
    <row r="63538" x14ac:dyDescent="0.55000000000000004"/>
    <row r="63539" x14ac:dyDescent="0.55000000000000004"/>
    <row r="63540" x14ac:dyDescent="0.55000000000000004"/>
    <row r="63541" x14ac:dyDescent="0.55000000000000004"/>
    <row r="63542" x14ac:dyDescent="0.55000000000000004"/>
    <row r="63543" x14ac:dyDescent="0.55000000000000004"/>
    <row r="63544" x14ac:dyDescent="0.55000000000000004"/>
    <row r="63545" x14ac:dyDescent="0.55000000000000004"/>
    <row r="63546" x14ac:dyDescent="0.55000000000000004"/>
    <row r="63547" x14ac:dyDescent="0.55000000000000004"/>
    <row r="63548" x14ac:dyDescent="0.55000000000000004"/>
    <row r="63549" x14ac:dyDescent="0.55000000000000004"/>
    <row r="63550" x14ac:dyDescent="0.55000000000000004"/>
    <row r="63551" x14ac:dyDescent="0.55000000000000004"/>
    <row r="63552" x14ac:dyDescent="0.55000000000000004"/>
    <row r="63553" x14ac:dyDescent="0.55000000000000004"/>
    <row r="63554" x14ac:dyDescent="0.55000000000000004"/>
    <row r="63555" x14ac:dyDescent="0.55000000000000004"/>
    <row r="63556" x14ac:dyDescent="0.55000000000000004"/>
    <row r="63557" x14ac:dyDescent="0.55000000000000004"/>
    <row r="63558" x14ac:dyDescent="0.55000000000000004"/>
    <row r="63559" x14ac:dyDescent="0.55000000000000004"/>
    <row r="63560" x14ac:dyDescent="0.55000000000000004"/>
    <row r="63561" x14ac:dyDescent="0.55000000000000004"/>
    <row r="63562" x14ac:dyDescent="0.55000000000000004"/>
    <row r="63563" x14ac:dyDescent="0.55000000000000004"/>
    <row r="63564" x14ac:dyDescent="0.55000000000000004"/>
    <row r="63565" x14ac:dyDescent="0.55000000000000004"/>
    <row r="63566" x14ac:dyDescent="0.55000000000000004"/>
    <row r="63567" x14ac:dyDescent="0.55000000000000004"/>
    <row r="63568" x14ac:dyDescent="0.55000000000000004"/>
    <row r="63569" x14ac:dyDescent="0.55000000000000004"/>
    <row r="63570" x14ac:dyDescent="0.55000000000000004"/>
    <row r="63571" x14ac:dyDescent="0.55000000000000004"/>
    <row r="63572" x14ac:dyDescent="0.55000000000000004"/>
    <row r="63573" x14ac:dyDescent="0.55000000000000004"/>
    <row r="63574" x14ac:dyDescent="0.55000000000000004"/>
    <row r="63575" x14ac:dyDescent="0.55000000000000004"/>
    <row r="63576" x14ac:dyDescent="0.55000000000000004"/>
    <row r="63577" x14ac:dyDescent="0.55000000000000004"/>
    <row r="63578" x14ac:dyDescent="0.55000000000000004"/>
    <row r="63579" x14ac:dyDescent="0.55000000000000004"/>
    <row r="63580" x14ac:dyDescent="0.55000000000000004"/>
    <row r="63581" x14ac:dyDescent="0.55000000000000004"/>
    <row r="63582" x14ac:dyDescent="0.55000000000000004"/>
    <row r="63583" x14ac:dyDescent="0.55000000000000004"/>
    <row r="63584" x14ac:dyDescent="0.55000000000000004"/>
    <row r="63585" x14ac:dyDescent="0.55000000000000004"/>
    <row r="63586" x14ac:dyDescent="0.55000000000000004"/>
    <row r="63587" x14ac:dyDescent="0.55000000000000004"/>
    <row r="63588" x14ac:dyDescent="0.55000000000000004"/>
    <row r="63589" x14ac:dyDescent="0.55000000000000004"/>
    <row r="63590" x14ac:dyDescent="0.55000000000000004"/>
    <row r="63591" x14ac:dyDescent="0.55000000000000004"/>
    <row r="63592" x14ac:dyDescent="0.55000000000000004"/>
    <row r="63593" x14ac:dyDescent="0.55000000000000004"/>
    <row r="63594" x14ac:dyDescent="0.55000000000000004"/>
    <row r="63595" x14ac:dyDescent="0.55000000000000004"/>
    <row r="63596" x14ac:dyDescent="0.55000000000000004"/>
    <row r="63597" x14ac:dyDescent="0.55000000000000004"/>
    <row r="63598" x14ac:dyDescent="0.55000000000000004"/>
    <row r="63599" x14ac:dyDescent="0.55000000000000004"/>
    <row r="63600" x14ac:dyDescent="0.55000000000000004"/>
    <row r="63601" x14ac:dyDescent="0.55000000000000004"/>
    <row r="63602" x14ac:dyDescent="0.55000000000000004"/>
    <row r="63603" x14ac:dyDescent="0.55000000000000004"/>
    <row r="63604" x14ac:dyDescent="0.55000000000000004"/>
    <row r="63605" x14ac:dyDescent="0.55000000000000004"/>
    <row r="63606" x14ac:dyDescent="0.55000000000000004"/>
    <row r="63607" x14ac:dyDescent="0.55000000000000004"/>
    <row r="63608" x14ac:dyDescent="0.55000000000000004"/>
    <row r="63609" x14ac:dyDescent="0.55000000000000004"/>
    <row r="63610" x14ac:dyDescent="0.55000000000000004"/>
    <row r="63611" x14ac:dyDescent="0.55000000000000004"/>
    <row r="63612" x14ac:dyDescent="0.55000000000000004"/>
    <row r="63613" x14ac:dyDescent="0.55000000000000004"/>
    <row r="63614" x14ac:dyDescent="0.55000000000000004"/>
    <row r="63615" x14ac:dyDescent="0.55000000000000004"/>
    <row r="63616" x14ac:dyDescent="0.55000000000000004"/>
    <row r="63617" x14ac:dyDescent="0.55000000000000004"/>
    <row r="63618" x14ac:dyDescent="0.55000000000000004"/>
    <row r="63619" x14ac:dyDescent="0.55000000000000004"/>
    <row r="63620" x14ac:dyDescent="0.55000000000000004"/>
    <row r="63621" x14ac:dyDescent="0.55000000000000004"/>
    <row r="63622" x14ac:dyDescent="0.55000000000000004"/>
    <row r="63623" x14ac:dyDescent="0.55000000000000004"/>
    <row r="63624" x14ac:dyDescent="0.55000000000000004"/>
    <row r="63625" x14ac:dyDescent="0.55000000000000004"/>
    <row r="63626" x14ac:dyDescent="0.55000000000000004"/>
    <row r="63627" x14ac:dyDescent="0.55000000000000004"/>
    <row r="63628" x14ac:dyDescent="0.55000000000000004"/>
    <row r="63629" x14ac:dyDescent="0.55000000000000004"/>
    <row r="63630" x14ac:dyDescent="0.55000000000000004"/>
    <row r="63631" x14ac:dyDescent="0.55000000000000004"/>
    <row r="63632" x14ac:dyDescent="0.55000000000000004"/>
    <row r="63633" x14ac:dyDescent="0.55000000000000004"/>
    <row r="63634" x14ac:dyDescent="0.55000000000000004"/>
    <row r="63635" x14ac:dyDescent="0.55000000000000004"/>
    <row r="63636" x14ac:dyDescent="0.55000000000000004"/>
    <row r="63637" x14ac:dyDescent="0.55000000000000004"/>
    <row r="63638" x14ac:dyDescent="0.55000000000000004"/>
    <row r="63639" x14ac:dyDescent="0.55000000000000004"/>
    <row r="63640" x14ac:dyDescent="0.55000000000000004"/>
    <row r="63641" x14ac:dyDescent="0.55000000000000004"/>
    <row r="63642" x14ac:dyDescent="0.55000000000000004"/>
    <row r="63643" x14ac:dyDescent="0.55000000000000004"/>
    <row r="63644" x14ac:dyDescent="0.55000000000000004"/>
    <row r="63645" x14ac:dyDescent="0.55000000000000004"/>
    <row r="63646" x14ac:dyDescent="0.55000000000000004"/>
    <row r="63647" x14ac:dyDescent="0.55000000000000004"/>
    <row r="63648" x14ac:dyDescent="0.55000000000000004"/>
    <row r="63649" x14ac:dyDescent="0.55000000000000004"/>
    <row r="63650" x14ac:dyDescent="0.55000000000000004"/>
    <row r="63651" x14ac:dyDescent="0.55000000000000004"/>
    <row r="63652" x14ac:dyDescent="0.55000000000000004"/>
    <row r="63653" x14ac:dyDescent="0.55000000000000004"/>
    <row r="63654" x14ac:dyDescent="0.55000000000000004"/>
    <row r="63655" x14ac:dyDescent="0.55000000000000004"/>
    <row r="63656" x14ac:dyDescent="0.55000000000000004"/>
    <row r="63657" x14ac:dyDescent="0.55000000000000004"/>
    <row r="63658" x14ac:dyDescent="0.55000000000000004"/>
    <row r="63659" x14ac:dyDescent="0.55000000000000004"/>
    <row r="63660" x14ac:dyDescent="0.55000000000000004"/>
    <row r="63661" x14ac:dyDescent="0.55000000000000004"/>
    <row r="63662" x14ac:dyDescent="0.55000000000000004"/>
    <row r="63663" x14ac:dyDescent="0.55000000000000004"/>
    <row r="63664" x14ac:dyDescent="0.55000000000000004"/>
    <row r="63665" x14ac:dyDescent="0.55000000000000004"/>
    <row r="63666" x14ac:dyDescent="0.55000000000000004"/>
    <row r="63667" x14ac:dyDescent="0.55000000000000004"/>
    <row r="63668" x14ac:dyDescent="0.55000000000000004"/>
    <row r="63669" x14ac:dyDescent="0.55000000000000004"/>
    <row r="63670" x14ac:dyDescent="0.55000000000000004"/>
    <row r="63671" x14ac:dyDescent="0.55000000000000004"/>
    <row r="63672" x14ac:dyDescent="0.55000000000000004"/>
    <row r="63673" x14ac:dyDescent="0.55000000000000004"/>
    <row r="63674" x14ac:dyDescent="0.55000000000000004"/>
    <row r="63675" x14ac:dyDescent="0.55000000000000004"/>
    <row r="63676" x14ac:dyDescent="0.55000000000000004"/>
    <row r="63677" x14ac:dyDescent="0.55000000000000004"/>
    <row r="63678" x14ac:dyDescent="0.55000000000000004"/>
    <row r="63679" x14ac:dyDescent="0.55000000000000004"/>
    <row r="63680" x14ac:dyDescent="0.55000000000000004"/>
    <row r="63681" x14ac:dyDescent="0.55000000000000004"/>
    <row r="63682" x14ac:dyDescent="0.55000000000000004"/>
    <row r="63683" x14ac:dyDescent="0.55000000000000004"/>
    <row r="63684" x14ac:dyDescent="0.55000000000000004"/>
    <row r="63685" x14ac:dyDescent="0.55000000000000004"/>
    <row r="63686" x14ac:dyDescent="0.55000000000000004"/>
    <row r="63687" x14ac:dyDescent="0.55000000000000004"/>
    <row r="63688" x14ac:dyDescent="0.55000000000000004"/>
    <row r="63689" x14ac:dyDescent="0.55000000000000004"/>
    <row r="63690" x14ac:dyDescent="0.55000000000000004"/>
    <row r="63691" x14ac:dyDescent="0.55000000000000004"/>
    <row r="63692" x14ac:dyDescent="0.55000000000000004"/>
    <row r="63693" x14ac:dyDescent="0.55000000000000004"/>
    <row r="63694" x14ac:dyDescent="0.55000000000000004"/>
    <row r="63695" x14ac:dyDescent="0.55000000000000004"/>
    <row r="63696" x14ac:dyDescent="0.55000000000000004"/>
    <row r="63697" x14ac:dyDescent="0.55000000000000004"/>
    <row r="63698" x14ac:dyDescent="0.55000000000000004"/>
    <row r="63699" x14ac:dyDescent="0.55000000000000004"/>
    <row r="63700" x14ac:dyDescent="0.55000000000000004"/>
    <row r="63701" x14ac:dyDescent="0.55000000000000004"/>
    <row r="63702" x14ac:dyDescent="0.55000000000000004"/>
    <row r="63703" x14ac:dyDescent="0.55000000000000004"/>
    <row r="63704" x14ac:dyDescent="0.55000000000000004"/>
    <row r="63705" x14ac:dyDescent="0.55000000000000004"/>
    <row r="63706" x14ac:dyDescent="0.55000000000000004"/>
    <row r="63707" x14ac:dyDescent="0.55000000000000004"/>
    <row r="63708" x14ac:dyDescent="0.55000000000000004"/>
    <row r="63709" x14ac:dyDescent="0.55000000000000004"/>
    <row r="63710" x14ac:dyDescent="0.55000000000000004"/>
    <row r="63711" x14ac:dyDescent="0.55000000000000004"/>
    <row r="63712" x14ac:dyDescent="0.55000000000000004"/>
    <row r="63713" x14ac:dyDescent="0.55000000000000004"/>
    <row r="63714" x14ac:dyDescent="0.55000000000000004"/>
    <row r="63715" x14ac:dyDescent="0.55000000000000004"/>
    <row r="63716" x14ac:dyDescent="0.55000000000000004"/>
    <row r="63717" x14ac:dyDescent="0.55000000000000004"/>
    <row r="63718" x14ac:dyDescent="0.55000000000000004"/>
    <row r="63719" x14ac:dyDescent="0.55000000000000004"/>
    <row r="63720" x14ac:dyDescent="0.55000000000000004"/>
    <row r="63721" x14ac:dyDescent="0.55000000000000004"/>
    <row r="63722" x14ac:dyDescent="0.55000000000000004"/>
    <row r="63723" x14ac:dyDescent="0.55000000000000004"/>
    <row r="63724" x14ac:dyDescent="0.55000000000000004"/>
    <row r="63725" x14ac:dyDescent="0.55000000000000004"/>
    <row r="63726" x14ac:dyDescent="0.55000000000000004"/>
    <row r="63727" x14ac:dyDescent="0.55000000000000004"/>
    <row r="63728" x14ac:dyDescent="0.55000000000000004"/>
    <row r="63729" x14ac:dyDescent="0.55000000000000004"/>
    <row r="63730" x14ac:dyDescent="0.55000000000000004"/>
    <row r="63731" x14ac:dyDescent="0.55000000000000004"/>
    <row r="63732" x14ac:dyDescent="0.55000000000000004"/>
    <row r="63733" x14ac:dyDescent="0.55000000000000004"/>
    <row r="63734" x14ac:dyDescent="0.55000000000000004"/>
    <row r="63735" x14ac:dyDescent="0.55000000000000004"/>
    <row r="63736" x14ac:dyDescent="0.55000000000000004"/>
    <row r="63737" x14ac:dyDescent="0.55000000000000004"/>
    <row r="63738" x14ac:dyDescent="0.55000000000000004"/>
    <row r="63739" x14ac:dyDescent="0.55000000000000004"/>
    <row r="63740" x14ac:dyDescent="0.55000000000000004"/>
    <row r="63741" x14ac:dyDescent="0.55000000000000004"/>
    <row r="63742" x14ac:dyDescent="0.55000000000000004"/>
    <row r="63743" x14ac:dyDescent="0.55000000000000004"/>
    <row r="63744" x14ac:dyDescent="0.55000000000000004"/>
    <row r="63745" x14ac:dyDescent="0.55000000000000004"/>
    <row r="63746" x14ac:dyDescent="0.55000000000000004"/>
    <row r="63747" x14ac:dyDescent="0.55000000000000004"/>
    <row r="63748" x14ac:dyDescent="0.55000000000000004"/>
    <row r="63749" x14ac:dyDescent="0.55000000000000004"/>
    <row r="63750" x14ac:dyDescent="0.55000000000000004"/>
    <row r="63751" x14ac:dyDescent="0.55000000000000004"/>
    <row r="63752" x14ac:dyDescent="0.55000000000000004"/>
    <row r="63753" x14ac:dyDescent="0.55000000000000004"/>
    <row r="63754" x14ac:dyDescent="0.55000000000000004"/>
    <row r="63755" x14ac:dyDescent="0.55000000000000004"/>
    <row r="63756" x14ac:dyDescent="0.55000000000000004"/>
    <row r="63757" x14ac:dyDescent="0.55000000000000004"/>
    <row r="63758" x14ac:dyDescent="0.55000000000000004"/>
    <row r="63759" x14ac:dyDescent="0.55000000000000004"/>
    <row r="63760" x14ac:dyDescent="0.55000000000000004"/>
    <row r="63761" x14ac:dyDescent="0.55000000000000004"/>
    <row r="63762" x14ac:dyDescent="0.55000000000000004"/>
    <row r="63763" x14ac:dyDescent="0.55000000000000004"/>
    <row r="63764" x14ac:dyDescent="0.55000000000000004"/>
    <row r="63765" x14ac:dyDescent="0.55000000000000004"/>
    <row r="63766" x14ac:dyDescent="0.55000000000000004"/>
    <row r="63767" x14ac:dyDescent="0.55000000000000004"/>
    <row r="63768" x14ac:dyDescent="0.55000000000000004"/>
    <row r="63769" x14ac:dyDescent="0.55000000000000004"/>
    <row r="63770" x14ac:dyDescent="0.55000000000000004"/>
    <row r="63771" x14ac:dyDescent="0.55000000000000004"/>
    <row r="63772" x14ac:dyDescent="0.55000000000000004"/>
    <row r="63773" x14ac:dyDescent="0.55000000000000004"/>
    <row r="63774" x14ac:dyDescent="0.55000000000000004"/>
    <row r="63775" x14ac:dyDescent="0.55000000000000004"/>
    <row r="63776" x14ac:dyDescent="0.55000000000000004"/>
    <row r="63777" x14ac:dyDescent="0.55000000000000004"/>
    <row r="63778" x14ac:dyDescent="0.55000000000000004"/>
    <row r="63779" x14ac:dyDescent="0.55000000000000004"/>
    <row r="63780" x14ac:dyDescent="0.55000000000000004"/>
    <row r="63781" x14ac:dyDescent="0.55000000000000004"/>
    <row r="63782" x14ac:dyDescent="0.55000000000000004"/>
    <row r="63783" x14ac:dyDescent="0.55000000000000004"/>
    <row r="63784" x14ac:dyDescent="0.55000000000000004"/>
    <row r="63785" x14ac:dyDescent="0.55000000000000004"/>
    <row r="63786" x14ac:dyDescent="0.55000000000000004"/>
    <row r="63787" x14ac:dyDescent="0.55000000000000004"/>
    <row r="63788" x14ac:dyDescent="0.55000000000000004"/>
    <row r="63789" x14ac:dyDescent="0.55000000000000004"/>
    <row r="63790" x14ac:dyDescent="0.55000000000000004"/>
    <row r="63791" x14ac:dyDescent="0.55000000000000004"/>
    <row r="63792" x14ac:dyDescent="0.55000000000000004"/>
    <row r="63793" x14ac:dyDescent="0.55000000000000004"/>
    <row r="63794" x14ac:dyDescent="0.55000000000000004"/>
    <row r="63795" x14ac:dyDescent="0.55000000000000004"/>
    <row r="63796" x14ac:dyDescent="0.55000000000000004"/>
    <row r="63797" x14ac:dyDescent="0.55000000000000004"/>
    <row r="63798" x14ac:dyDescent="0.55000000000000004"/>
    <row r="63799" x14ac:dyDescent="0.55000000000000004"/>
    <row r="63800" x14ac:dyDescent="0.55000000000000004"/>
    <row r="63801" x14ac:dyDescent="0.55000000000000004"/>
    <row r="63802" x14ac:dyDescent="0.55000000000000004"/>
    <row r="63803" x14ac:dyDescent="0.55000000000000004"/>
    <row r="63804" x14ac:dyDescent="0.55000000000000004"/>
    <row r="63805" x14ac:dyDescent="0.55000000000000004"/>
    <row r="63806" x14ac:dyDescent="0.55000000000000004"/>
    <row r="63807" x14ac:dyDescent="0.55000000000000004"/>
    <row r="63808" x14ac:dyDescent="0.55000000000000004"/>
    <row r="63809" x14ac:dyDescent="0.55000000000000004"/>
    <row r="63810" x14ac:dyDescent="0.55000000000000004"/>
    <row r="63811" x14ac:dyDescent="0.55000000000000004"/>
    <row r="63812" x14ac:dyDescent="0.55000000000000004"/>
    <row r="63813" x14ac:dyDescent="0.55000000000000004"/>
    <row r="63814" x14ac:dyDescent="0.55000000000000004"/>
    <row r="63815" x14ac:dyDescent="0.55000000000000004"/>
    <row r="63816" x14ac:dyDescent="0.55000000000000004"/>
    <row r="63817" x14ac:dyDescent="0.55000000000000004"/>
    <row r="63818" x14ac:dyDescent="0.55000000000000004"/>
    <row r="63819" x14ac:dyDescent="0.55000000000000004"/>
    <row r="63820" x14ac:dyDescent="0.55000000000000004"/>
    <row r="63821" x14ac:dyDescent="0.55000000000000004"/>
    <row r="63822" x14ac:dyDescent="0.55000000000000004"/>
    <row r="63823" x14ac:dyDescent="0.55000000000000004"/>
    <row r="63824" x14ac:dyDescent="0.55000000000000004"/>
    <row r="63825" x14ac:dyDescent="0.55000000000000004"/>
    <row r="63826" x14ac:dyDescent="0.55000000000000004"/>
    <row r="63827" x14ac:dyDescent="0.55000000000000004"/>
    <row r="63828" x14ac:dyDescent="0.55000000000000004"/>
    <row r="63829" x14ac:dyDescent="0.55000000000000004"/>
    <row r="63830" x14ac:dyDescent="0.55000000000000004"/>
    <row r="63831" x14ac:dyDescent="0.55000000000000004"/>
    <row r="63832" x14ac:dyDescent="0.55000000000000004"/>
    <row r="63833" x14ac:dyDescent="0.55000000000000004"/>
    <row r="63834" x14ac:dyDescent="0.55000000000000004"/>
    <row r="63835" x14ac:dyDescent="0.55000000000000004"/>
    <row r="63836" x14ac:dyDescent="0.55000000000000004"/>
    <row r="63837" x14ac:dyDescent="0.55000000000000004"/>
    <row r="63838" x14ac:dyDescent="0.55000000000000004"/>
    <row r="63839" x14ac:dyDescent="0.55000000000000004"/>
    <row r="63840" x14ac:dyDescent="0.55000000000000004"/>
    <row r="63841" x14ac:dyDescent="0.55000000000000004"/>
    <row r="63842" x14ac:dyDescent="0.55000000000000004"/>
    <row r="63843" x14ac:dyDescent="0.55000000000000004"/>
    <row r="63844" x14ac:dyDescent="0.55000000000000004"/>
    <row r="63845" x14ac:dyDescent="0.55000000000000004"/>
    <row r="63846" x14ac:dyDescent="0.55000000000000004"/>
    <row r="63847" x14ac:dyDescent="0.55000000000000004"/>
    <row r="63848" x14ac:dyDescent="0.55000000000000004"/>
    <row r="63849" x14ac:dyDescent="0.55000000000000004"/>
    <row r="63850" x14ac:dyDescent="0.55000000000000004"/>
    <row r="63851" x14ac:dyDescent="0.55000000000000004"/>
    <row r="63852" x14ac:dyDescent="0.55000000000000004"/>
    <row r="63853" x14ac:dyDescent="0.55000000000000004"/>
    <row r="63854" x14ac:dyDescent="0.55000000000000004"/>
    <row r="63855" x14ac:dyDescent="0.55000000000000004"/>
    <row r="63856" x14ac:dyDescent="0.55000000000000004"/>
    <row r="63857" x14ac:dyDescent="0.55000000000000004"/>
    <row r="63858" x14ac:dyDescent="0.55000000000000004"/>
    <row r="63859" x14ac:dyDescent="0.55000000000000004"/>
    <row r="63860" x14ac:dyDescent="0.55000000000000004"/>
    <row r="63861" x14ac:dyDescent="0.55000000000000004"/>
    <row r="63862" x14ac:dyDescent="0.55000000000000004"/>
    <row r="63863" x14ac:dyDescent="0.55000000000000004"/>
    <row r="63864" x14ac:dyDescent="0.55000000000000004"/>
    <row r="63865" x14ac:dyDescent="0.55000000000000004"/>
    <row r="63866" x14ac:dyDescent="0.55000000000000004"/>
    <row r="63867" x14ac:dyDescent="0.55000000000000004"/>
    <row r="63868" x14ac:dyDescent="0.55000000000000004"/>
    <row r="63869" x14ac:dyDescent="0.55000000000000004"/>
    <row r="63870" x14ac:dyDescent="0.55000000000000004"/>
    <row r="63871" x14ac:dyDescent="0.55000000000000004"/>
    <row r="63872" x14ac:dyDescent="0.55000000000000004"/>
    <row r="63873" x14ac:dyDescent="0.55000000000000004"/>
    <row r="63874" x14ac:dyDescent="0.55000000000000004"/>
    <row r="63875" x14ac:dyDescent="0.55000000000000004"/>
    <row r="63876" x14ac:dyDescent="0.55000000000000004"/>
    <row r="63877" x14ac:dyDescent="0.55000000000000004"/>
    <row r="63878" x14ac:dyDescent="0.55000000000000004"/>
    <row r="63879" x14ac:dyDescent="0.55000000000000004"/>
    <row r="63880" x14ac:dyDescent="0.55000000000000004"/>
    <row r="63881" x14ac:dyDescent="0.55000000000000004"/>
    <row r="63882" x14ac:dyDescent="0.55000000000000004"/>
    <row r="63883" x14ac:dyDescent="0.55000000000000004"/>
    <row r="63884" x14ac:dyDescent="0.55000000000000004"/>
    <row r="63885" x14ac:dyDescent="0.55000000000000004"/>
    <row r="63886" x14ac:dyDescent="0.55000000000000004"/>
    <row r="63887" x14ac:dyDescent="0.55000000000000004"/>
    <row r="63888" x14ac:dyDescent="0.55000000000000004"/>
    <row r="63889" x14ac:dyDescent="0.55000000000000004"/>
    <row r="63890" x14ac:dyDescent="0.55000000000000004"/>
    <row r="63891" x14ac:dyDescent="0.55000000000000004"/>
    <row r="63892" x14ac:dyDescent="0.55000000000000004"/>
    <row r="63893" x14ac:dyDescent="0.55000000000000004"/>
    <row r="63894" x14ac:dyDescent="0.55000000000000004"/>
    <row r="63895" x14ac:dyDescent="0.55000000000000004"/>
    <row r="63896" x14ac:dyDescent="0.55000000000000004"/>
    <row r="63897" x14ac:dyDescent="0.55000000000000004"/>
    <row r="63898" x14ac:dyDescent="0.55000000000000004"/>
    <row r="63899" x14ac:dyDescent="0.55000000000000004"/>
    <row r="63900" x14ac:dyDescent="0.55000000000000004"/>
    <row r="63901" x14ac:dyDescent="0.55000000000000004"/>
    <row r="63902" x14ac:dyDescent="0.55000000000000004"/>
    <row r="63903" x14ac:dyDescent="0.55000000000000004"/>
    <row r="63904" x14ac:dyDescent="0.55000000000000004"/>
    <row r="63905" x14ac:dyDescent="0.55000000000000004"/>
    <row r="63906" x14ac:dyDescent="0.55000000000000004"/>
    <row r="63907" x14ac:dyDescent="0.55000000000000004"/>
    <row r="63908" x14ac:dyDescent="0.55000000000000004"/>
    <row r="63909" x14ac:dyDescent="0.55000000000000004"/>
    <row r="63910" x14ac:dyDescent="0.55000000000000004"/>
    <row r="63911" x14ac:dyDescent="0.55000000000000004"/>
    <row r="63912" x14ac:dyDescent="0.55000000000000004"/>
    <row r="63913" x14ac:dyDescent="0.55000000000000004"/>
    <row r="63914" x14ac:dyDescent="0.55000000000000004"/>
    <row r="63915" x14ac:dyDescent="0.55000000000000004"/>
    <row r="63916" x14ac:dyDescent="0.55000000000000004"/>
    <row r="63917" x14ac:dyDescent="0.55000000000000004"/>
    <row r="63918" x14ac:dyDescent="0.55000000000000004"/>
    <row r="63919" x14ac:dyDescent="0.55000000000000004"/>
    <row r="63920" x14ac:dyDescent="0.55000000000000004"/>
    <row r="63921" x14ac:dyDescent="0.55000000000000004"/>
    <row r="63922" x14ac:dyDescent="0.55000000000000004"/>
    <row r="63923" x14ac:dyDescent="0.55000000000000004"/>
    <row r="63924" x14ac:dyDescent="0.55000000000000004"/>
    <row r="63925" x14ac:dyDescent="0.55000000000000004"/>
    <row r="63926" x14ac:dyDescent="0.55000000000000004"/>
    <row r="63927" x14ac:dyDescent="0.55000000000000004"/>
    <row r="63928" x14ac:dyDescent="0.55000000000000004"/>
    <row r="63929" x14ac:dyDescent="0.55000000000000004"/>
    <row r="63930" x14ac:dyDescent="0.55000000000000004"/>
    <row r="63931" x14ac:dyDescent="0.55000000000000004"/>
    <row r="63932" x14ac:dyDescent="0.55000000000000004"/>
    <row r="63933" x14ac:dyDescent="0.55000000000000004"/>
    <row r="63934" x14ac:dyDescent="0.55000000000000004"/>
    <row r="63935" x14ac:dyDescent="0.55000000000000004"/>
    <row r="63936" x14ac:dyDescent="0.55000000000000004"/>
    <row r="63937" x14ac:dyDescent="0.55000000000000004"/>
    <row r="63938" x14ac:dyDescent="0.55000000000000004"/>
    <row r="63939" x14ac:dyDescent="0.55000000000000004"/>
    <row r="63940" x14ac:dyDescent="0.55000000000000004"/>
    <row r="63941" x14ac:dyDescent="0.55000000000000004"/>
    <row r="63942" x14ac:dyDescent="0.55000000000000004"/>
    <row r="63943" x14ac:dyDescent="0.55000000000000004"/>
    <row r="63944" x14ac:dyDescent="0.55000000000000004"/>
    <row r="63945" x14ac:dyDescent="0.55000000000000004"/>
    <row r="63946" x14ac:dyDescent="0.55000000000000004"/>
    <row r="63947" x14ac:dyDescent="0.55000000000000004"/>
    <row r="63948" x14ac:dyDescent="0.55000000000000004"/>
    <row r="63949" x14ac:dyDescent="0.55000000000000004"/>
    <row r="63950" x14ac:dyDescent="0.55000000000000004"/>
    <row r="63951" x14ac:dyDescent="0.55000000000000004"/>
    <row r="63952" x14ac:dyDescent="0.55000000000000004"/>
    <row r="63953" x14ac:dyDescent="0.55000000000000004"/>
    <row r="63954" x14ac:dyDescent="0.55000000000000004"/>
    <row r="63955" x14ac:dyDescent="0.55000000000000004"/>
    <row r="63956" x14ac:dyDescent="0.55000000000000004"/>
    <row r="63957" x14ac:dyDescent="0.55000000000000004"/>
    <row r="63958" x14ac:dyDescent="0.55000000000000004"/>
    <row r="63959" x14ac:dyDescent="0.55000000000000004"/>
    <row r="63960" x14ac:dyDescent="0.55000000000000004"/>
    <row r="63961" x14ac:dyDescent="0.55000000000000004"/>
    <row r="63962" x14ac:dyDescent="0.55000000000000004"/>
    <row r="63963" x14ac:dyDescent="0.55000000000000004"/>
    <row r="63964" x14ac:dyDescent="0.55000000000000004"/>
    <row r="63965" x14ac:dyDescent="0.55000000000000004"/>
    <row r="63966" x14ac:dyDescent="0.55000000000000004"/>
    <row r="63967" x14ac:dyDescent="0.55000000000000004"/>
    <row r="63968" x14ac:dyDescent="0.55000000000000004"/>
    <row r="63969" x14ac:dyDescent="0.55000000000000004"/>
    <row r="63970" x14ac:dyDescent="0.55000000000000004"/>
    <row r="63971" x14ac:dyDescent="0.55000000000000004"/>
    <row r="63972" x14ac:dyDescent="0.55000000000000004"/>
    <row r="63973" x14ac:dyDescent="0.55000000000000004"/>
    <row r="63974" x14ac:dyDescent="0.55000000000000004"/>
    <row r="63975" x14ac:dyDescent="0.55000000000000004"/>
    <row r="63976" x14ac:dyDescent="0.55000000000000004"/>
    <row r="63977" x14ac:dyDescent="0.55000000000000004"/>
    <row r="63978" x14ac:dyDescent="0.55000000000000004"/>
    <row r="63979" x14ac:dyDescent="0.55000000000000004"/>
    <row r="63980" x14ac:dyDescent="0.55000000000000004"/>
    <row r="63981" x14ac:dyDescent="0.55000000000000004"/>
    <row r="63982" x14ac:dyDescent="0.55000000000000004"/>
    <row r="63983" x14ac:dyDescent="0.55000000000000004"/>
    <row r="63984" x14ac:dyDescent="0.55000000000000004"/>
    <row r="63985" x14ac:dyDescent="0.55000000000000004"/>
    <row r="63986" x14ac:dyDescent="0.55000000000000004"/>
    <row r="63987" x14ac:dyDescent="0.55000000000000004"/>
    <row r="63988" x14ac:dyDescent="0.55000000000000004"/>
    <row r="63989" x14ac:dyDescent="0.55000000000000004"/>
    <row r="63990" x14ac:dyDescent="0.55000000000000004"/>
    <row r="63991" x14ac:dyDescent="0.55000000000000004"/>
    <row r="63992" x14ac:dyDescent="0.55000000000000004"/>
    <row r="63993" x14ac:dyDescent="0.55000000000000004"/>
    <row r="63994" x14ac:dyDescent="0.55000000000000004"/>
    <row r="63995" x14ac:dyDescent="0.55000000000000004"/>
    <row r="63996" x14ac:dyDescent="0.55000000000000004"/>
    <row r="63997" x14ac:dyDescent="0.55000000000000004"/>
    <row r="63998" x14ac:dyDescent="0.55000000000000004"/>
    <row r="63999" x14ac:dyDescent="0.55000000000000004"/>
    <row r="64000" x14ac:dyDescent="0.55000000000000004"/>
    <row r="64001" x14ac:dyDescent="0.55000000000000004"/>
    <row r="64002" x14ac:dyDescent="0.55000000000000004"/>
    <row r="64003" x14ac:dyDescent="0.55000000000000004"/>
    <row r="64004" x14ac:dyDescent="0.55000000000000004"/>
    <row r="64005" x14ac:dyDescent="0.55000000000000004"/>
    <row r="64006" x14ac:dyDescent="0.55000000000000004"/>
    <row r="64007" x14ac:dyDescent="0.55000000000000004"/>
    <row r="64008" x14ac:dyDescent="0.55000000000000004"/>
    <row r="64009" x14ac:dyDescent="0.55000000000000004"/>
    <row r="64010" x14ac:dyDescent="0.55000000000000004"/>
    <row r="64011" x14ac:dyDescent="0.55000000000000004"/>
    <row r="64012" x14ac:dyDescent="0.55000000000000004"/>
    <row r="64013" x14ac:dyDescent="0.55000000000000004"/>
    <row r="64014" x14ac:dyDescent="0.55000000000000004"/>
    <row r="64015" x14ac:dyDescent="0.55000000000000004"/>
    <row r="64016" x14ac:dyDescent="0.55000000000000004"/>
    <row r="64017" x14ac:dyDescent="0.55000000000000004"/>
    <row r="64018" x14ac:dyDescent="0.55000000000000004"/>
    <row r="64019" x14ac:dyDescent="0.55000000000000004"/>
    <row r="64020" x14ac:dyDescent="0.55000000000000004"/>
    <row r="64021" x14ac:dyDescent="0.55000000000000004"/>
    <row r="64022" x14ac:dyDescent="0.55000000000000004"/>
    <row r="64023" x14ac:dyDescent="0.55000000000000004"/>
    <row r="64024" x14ac:dyDescent="0.55000000000000004"/>
    <row r="64025" x14ac:dyDescent="0.55000000000000004"/>
    <row r="64026" x14ac:dyDescent="0.55000000000000004"/>
    <row r="64027" x14ac:dyDescent="0.55000000000000004"/>
    <row r="64028" x14ac:dyDescent="0.55000000000000004"/>
    <row r="64029" x14ac:dyDescent="0.55000000000000004"/>
    <row r="64030" x14ac:dyDescent="0.55000000000000004"/>
    <row r="64031" x14ac:dyDescent="0.55000000000000004"/>
    <row r="64032" x14ac:dyDescent="0.55000000000000004"/>
    <row r="64033" x14ac:dyDescent="0.55000000000000004"/>
    <row r="64034" x14ac:dyDescent="0.55000000000000004"/>
    <row r="64035" x14ac:dyDescent="0.55000000000000004"/>
    <row r="64036" x14ac:dyDescent="0.55000000000000004"/>
    <row r="64037" x14ac:dyDescent="0.55000000000000004"/>
    <row r="64038" x14ac:dyDescent="0.55000000000000004"/>
    <row r="64039" x14ac:dyDescent="0.55000000000000004"/>
    <row r="64040" x14ac:dyDescent="0.55000000000000004"/>
    <row r="64041" x14ac:dyDescent="0.55000000000000004"/>
    <row r="64042" x14ac:dyDescent="0.55000000000000004"/>
    <row r="64043" x14ac:dyDescent="0.55000000000000004"/>
    <row r="64044" x14ac:dyDescent="0.55000000000000004"/>
    <row r="64045" x14ac:dyDescent="0.55000000000000004"/>
    <row r="64046" x14ac:dyDescent="0.55000000000000004"/>
    <row r="64047" x14ac:dyDescent="0.55000000000000004"/>
    <row r="64048" x14ac:dyDescent="0.55000000000000004"/>
    <row r="64049" x14ac:dyDescent="0.55000000000000004"/>
    <row r="64050" x14ac:dyDescent="0.55000000000000004"/>
    <row r="64051" x14ac:dyDescent="0.55000000000000004"/>
    <row r="64052" x14ac:dyDescent="0.55000000000000004"/>
    <row r="64053" x14ac:dyDescent="0.55000000000000004"/>
    <row r="64054" x14ac:dyDescent="0.55000000000000004"/>
    <row r="64055" x14ac:dyDescent="0.55000000000000004"/>
    <row r="64056" x14ac:dyDescent="0.55000000000000004"/>
    <row r="64057" x14ac:dyDescent="0.55000000000000004"/>
    <row r="64058" x14ac:dyDescent="0.55000000000000004"/>
    <row r="64059" x14ac:dyDescent="0.55000000000000004"/>
    <row r="64060" x14ac:dyDescent="0.55000000000000004"/>
    <row r="64061" x14ac:dyDescent="0.55000000000000004"/>
    <row r="64062" x14ac:dyDescent="0.55000000000000004"/>
    <row r="64063" x14ac:dyDescent="0.55000000000000004"/>
    <row r="64064" x14ac:dyDescent="0.55000000000000004"/>
    <row r="64065" x14ac:dyDescent="0.55000000000000004"/>
    <row r="64066" x14ac:dyDescent="0.55000000000000004"/>
    <row r="64067" x14ac:dyDescent="0.55000000000000004"/>
    <row r="64068" x14ac:dyDescent="0.55000000000000004"/>
    <row r="64069" x14ac:dyDescent="0.55000000000000004"/>
    <row r="64070" x14ac:dyDescent="0.55000000000000004"/>
    <row r="64071" x14ac:dyDescent="0.55000000000000004"/>
    <row r="64072" x14ac:dyDescent="0.55000000000000004"/>
    <row r="64073" x14ac:dyDescent="0.55000000000000004"/>
    <row r="64074" x14ac:dyDescent="0.55000000000000004"/>
    <row r="64075" x14ac:dyDescent="0.55000000000000004"/>
    <row r="64076" x14ac:dyDescent="0.55000000000000004"/>
    <row r="64077" x14ac:dyDescent="0.55000000000000004"/>
    <row r="64078" x14ac:dyDescent="0.55000000000000004"/>
    <row r="64079" x14ac:dyDescent="0.55000000000000004"/>
    <row r="64080" x14ac:dyDescent="0.55000000000000004"/>
    <row r="64081" x14ac:dyDescent="0.55000000000000004"/>
    <row r="64082" x14ac:dyDescent="0.55000000000000004"/>
    <row r="64083" x14ac:dyDescent="0.55000000000000004"/>
    <row r="64084" x14ac:dyDescent="0.55000000000000004"/>
    <row r="64085" x14ac:dyDescent="0.55000000000000004"/>
    <row r="64086" x14ac:dyDescent="0.55000000000000004"/>
    <row r="64087" x14ac:dyDescent="0.55000000000000004"/>
    <row r="64088" x14ac:dyDescent="0.55000000000000004"/>
    <row r="64089" x14ac:dyDescent="0.55000000000000004"/>
    <row r="64090" x14ac:dyDescent="0.55000000000000004"/>
    <row r="64091" x14ac:dyDescent="0.55000000000000004"/>
    <row r="64092" x14ac:dyDescent="0.55000000000000004"/>
    <row r="64093" x14ac:dyDescent="0.55000000000000004"/>
    <row r="64094" x14ac:dyDescent="0.55000000000000004"/>
    <row r="64095" x14ac:dyDescent="0.55000000000000004"/>
    <row r="64096" x14ac:dyDescent="0.55000000000000004"/>
    <row r="64097" x14ac:dyDescent="0.55000000000000004"/>
    <row r="64098" x14ac:dyDescent="0.55000000000000004"/>
    <row r="64099" x14ac:dyDescent="0.55000000000000004"/>
    <row r="64100" x14ac:dyDescent="0.55000000000000004"/>
    <row r="64101" x14ac:dyDescent="0.55000000000000004"/>
    <row r="64102" x14ac:dyDescent="0.55000000000000004"/>
    <row r="64103" x14ac:dyDescent="0.55000000000000004"/>
    <row r="64104" x14ac:dyDescent="0.55000000000000004"/>
    <row r="64105" x14ac:dyDescent="0.55000000000000004"/>
    <row r="64106" x14ac:dyDescent="0.55000000000000004"/>
    <row r="64107" x14ac:dyDescent="0.55000000000000004"/>
    <row r="64108" x14ac:dyDescent="0.55000000000000004"/>
    <row r="64109" x14ac:dyDescent="0.55000000000000004"/>
    <row r="64110" x14ac:dyDescent="0.55000000000000004"/>
    <row r="64111" x14ac:dyDescent="0.55000000000000004"/>
    <row r="64112" x14ac:dyDescent="0.55000000000000004"/>
    <row r="64113" x14ac:dyDescent="0.55000000000000004"/>
    <row r="64114" x14ac:dyDescent="0.55000000000000004"/>
    <row r="64115" x14ac:dyDescent="0.55000000000000004"/>
    <row r="64116" x14ac:dyDescent="0.55000000000000004"/>
    <row r="64117" x14ac:dyDescent="0.55000000000000004"/>
    <row r="64118" x14ac:dyDescent="0.55000000000000004"/>
    <row r="64119" x14ac:dyDescent="0.55000000000000004"/>
    <row r="64120" x14ac:dyDescent="0.55000000000000004"/>
    <row r="64121" x14ac:dyDescent="0.55000000000000004"/>
    <row r="64122" x14ac:dyDescent="0.55000000000000004"/>
    <row r="64123" x14ac:dyDescent="0.55000000000000004"/>
    <row r="64124" x14ac:dyDescent="0.55000000000000004"/>
    <row r="64125" x14ac:dyDescent="0.55000000000000004"/>
    <row r="64126" x14ac:dyDescent="0.55000000000000004"/>
    <row r="64127" x14ac:dyDescent="0.55000000000000004"/>
    <row r="64128" x14ac:dyDescent="0.55000000000000004"/>
    <row r="64129" x14ac:dyDescent="0.55000000000000004"/>
    <row r="64130" x14ac:dyDescent="0.55000000000000004"/>
    <row r="64131" x14ac:dyDescent="0.55000000000000004"/>
    <row r="64132" x14ac:dyDescent="0.55000000000000004"/>
    <row r="64133" x14ac:dyDescent="0.55000000000000004"/>
    <row r="64134" x14ac:dyDescent="0.55000000000000004"/>
    <row r="64135" x14ac:dyDescent="0.55000000000000004"/>
    <row r="64136" x14ac:dyDescent="0.55000000000000004"/>
    <row r="64137" x14ac:dyDescent="0.55000000000000004"/>
    <row r="64138" x14ac:dyDescent="0.55000000000000004"/>
    <row r="64139" x14ac:dyDescent="0.55000000000000004"/>
    <row r="64140" x14ac:dyDescent="0.55000000000000004"/>
    <row r="64141" x14ac:dyDescent="0.55000000000000004"/>
    <row r="64142" x14ac:dyDescent="0.55000000000000004"/>
    <row r="64143" x14ac:dyDescent="0.55000000000000004"/>
    <row r="64144" x14ac:dyDescent="0.55000000000000004"/>
    <row r="64145" x14ac:dyDescent="0.55000000000000004"/>
    <row r="64146" x14ac:dyDescent="0.55000000000000004"/>
    <row r="64147" x14ac:dyDescent="0.55000000000000004"/>
    <row r="64148" x14ac:dyDescent="0.55000000000000004"/>
    <row r="64149" x14ac:dyDescent="0.55000000000000004"/>
    <row r="64150" x14ac:dyDescent="0.55000000000000004"/>
    <row r="64151" x14ac:dyDescent="0.55000000000000004"/>
    <row r="64152" x14ac:dyDescent="0.55000000000000004"/>
    <row r="64153" x14ac:dyDescent="0.55000000000000004"/>
    <row r="64154" x14ac:dyDescent="0.55000000000000004"/>
    <row r="64155" x14ac:dyDescent="0.55000000000000004"/>
    <row r="64156" x14ac:dyDescent="0.55000000000000004"/>
    <row r="64157" x14ac:dyDescent="0.55000000000000004"/>
    <row r="64158" x14ac:dyDescent="0.55000000000000004"/>
    <row r="64159" x14ac:dyDescent="0.55000000000000004"/>
    <row r="64160" x14ac:dyDescent="0.55000000000000004"/>
    <row r="64161" x14ac:dyDescent="0.55000000000000004"/>
    <row r="64162" x14ac:dyDescent="0.55000000000000004"/>
    <row r="64163" x14ac:dyDescent="0.55000000000000004"/>
    <row r="64164" x14ac:dyDescent="0.55000000000000004"/>
    <row r="64165" x14ac:dyDescent="0.55000000000000004"/>
    <row r="64166" x14ac:dyDescent="0.55000000000000004"/>
    <row r="64167" x14ac:dyDescent="0.55000000000000004"/>
    <row r="64168" x14ac:dyDescent="0.55000000000000004"/>
    <row r="64169" x14ac:dyDescent="0.55000000000000004"/>
    <row r="64170" x14ac:dyDescent="0.55000000000000004"/>
    <row r="64171" x14ac:dyDescent="0.55000000000000004"/>
    <row r="64172" x14ac:dyDescent="0.55000000000000004"/>
    <row r="64173" x14ac:dyDescent="0.55000000000000004"/>
    <row r="64174" x14ac:dyDescent="0.55000000000000004"/>
    <row r="64175" x14ac:dyDescent="0.55000000000000004"/>
    <row r="64176" x14ac:dyDescent="0.55000000000000004"/>
    <row r="64177" x14ac:dyDescent="0.55000000000000004"/>
    <row r="64178" x14ac:dyDescent="0.55000000000000004"/>
    <row r="64179" x14ac:dyDescent="0.55000000000000004"/>
    <row r="64180" x14ac:dyDescent="0.55000000000000004"/>
    <row r="64181" x14ac:dyDescent="0.55000000000000004"/>
    <row r="64182" x14ac:dyDescent="0.55000000000000004"/>
    <row r="64183" x14ac:dyDescent="0.55000000000000004"/>
    <row r="64184" x14ac:dyDescent="0.55000000000000004"/>
    <row r="64185" x14ac:dyDescent="0.55000000000000004"/>
    <row r="64186" x14ac:dyDescent="0.55000000000000004"/>
    <row r="64187" x14ac:dyDescent="0.55000000000000004"/>
    <row r="64188" x14ac:dyDescent="0.55000000000000004"/>
    <row r="64189" x14ac:dyDescent="0.55000000000000004"/>
    <row r="64190" x14ac:dyDescent="0.55000000000000004"/>
    <row r="64191" x14ac:dyDescent="0.55000000000000004"/>
    <row r="64192" x14ac:dyDescent="0.55000000000000004"/>
    <row r="64193" x14ac:dyDescent="0.55000000000000004"/>
    <row r="64194" x14ac:dyDescent="0.55000000000000004"/>
    <row r="64195" x14ac:dyDescent="0.55000000000000004"/>
    <row r="64196" x14ac:dyDescent="0.55000000000000004"/>
    <row r="64197" x14ac:dyDescent="0.55000000000000004"/>
    <row r="64198" x14ac:dyDescent="0.55000000000000004"/>
    <row r="64199" x14ac:dyDescent="0.55000000000000004"/>
    <row r="64200" x14ac:dyDescent="0.55000000000000004"/>
    <row r="64201" x14ac:dyDescent="0.55000000000000004"/>
    <row r="64202" x14ac:dyDescent="0.55000000000000004"/>
    <row r="64203" x14ac:dyDescent="0.55000000000000004"/>
    <row r="64204" x14ac:dyDescent="0.55000000000000004"/>
    <row r="64205" x14ac:dyDescent="0.55000000000000004"/>
    <row r="64206" x14ac:dyDescent="0.55000000000000004"/>
    <row r="64207" x14ac:dyDescent="0.55000000000000004"/>
    <row r="64208" x14ac:dyDescent="0.55000000000000004"/>
    <row r="64209" x14ac:dyDescent="0.55000000000000004"/>
    <row r="64210" x14ac:dyDescent="0.55000000000000004"/>
    <row r="64211" x14ac:dyDescent="0.55000000000000004"/>
    <row r="64212" x14ac:dyDescent="0.55000000000000004"/>
    <row r="64213" x14ac:dyDescent="0.55000000000000004"/>
    <row r="64214" x14ac:dyDescent="0.55000000000000004"/>
    <row r="64215" x14ac:dyDescent="0.55000000000000004"/>
    <row r="64216" x14ac:dyDescent="0.55000000000000004"/>
    <row r="64217" x14ac:dyDescent="0.55000000000000004"/>
    <row r="64218" x14ac:dyDescent="0.55000000000000004"/>
    <row r="64219" x14ac:dyDescent="0.55000000000000004"/>
    <row r="64220" x14ac:dyDescent="0.55000000000000004"/>
    <row r="64221" x14ac:dyDescent="0.55000000000000004"/>
    <row r="64222" x14ac:dyDescent="0.55000000000000004"/>
    <row r="64223" x14ac:dyDescent="0.55000000000000004"/>
    <row r="64224" x14ac:dyDescent="0.55000000000000004"/>
    <row r="64225" x14ac:dyDescent="0.55000000000000004"/>
    <row r="64226" x14ac:dyDescent="0.55000000000000004"/>
    <row r="64227" x14ac:dyDescent="0.55000000000000004"/>
    <row r="64228" x14ac:dyDescent="0.55000000000000004"/>
    <row r="64229" x14ac:dyDescent="0.55000000000000004"/>
    <row r="64230" x14ac:dyDescent="0.55000000000000004"/>
    <row r="64231" x14ac:dyDescent="0.55000000000000004"/>
    <row r="64232" x14ac:dyDescent="0.55000000000000004"/>
    <row r="64233" x14ac:dyDescent="0.55000000000000004"/>
    <row r="64234" x14ac:dyDescent="0.55000000000000004"/>
    <row r="64235" x14ac:dyDescent="0.55000000000000004"/>
    <row r="64236" x14ac:dyDescent="0.55000000000000004"/>
    <row r="64237" x14ac:dyDescent="0.55000000000000004"/>
    <row r="64238" x14ac:dyDescent="0.55000000000000004"/>
    <row r="64239" x14ac:dyDescent="0.55000000000000004"/>
    <row r="64240" x14ac:dyDescent="0.55000000000000004"/>
    <row r="64241" x14ac:dyDescent="0.55000000000000004"/>
    <row r="64242" x14ac:dyDescent="0.55000000000000004"/>
    <row r="64243" x14ac:dyDescent="0.55000000000000004"/>
    <row r="64244" x14ac:dyDescent="0.55000000000000004"/>
    <row r="64245" x14ac:dyDescent="0.55000000000000004"/>
    <row r="64246" x14ac:dyDescent="0.55000000000000004"/>
    <row r="64247" x14ac:dyDescent="0.55000000000000004"/>
    <row r="64248" x14ac:dyDescent="0.55000000000000004"/>
    <row r="64249" x14ac:dyDescent="0.55000000000000004"/>
    <row r="64250" x14ac:dyDescent="0.55000000000000004"/>
    <row r="64251" x14ac:dyDescent="0.55000000000000004"/>
    <row r="64252" x14ac:dyDescent="0.55000000000000004"/>
    <row r="64253" x14ac:dyDescent="0.55000000000000004"/>
    <row r="64254" x14ac:dyDescent="0.55000000000000004"/>
    <row r="64255" x14ac:dyDescent="0.55000000000000004"/>
    <row r="64256" x14ac:dyDescent="0.55000000000000004"/>
    <row r="64257" x14ac:dyDescent="0.55000000000000004"/>
    <row r="64258" x14ac:dyDescent="0.55000000000000004"/>
    <row r="64259" x14ac:dyDescent="0.55000000000000004"/>
    <row r="64260" x14ac:dyDescent="0.55000000000000004"/>
    <row r="64261" x14ac:dyDescent="0.55000000000000004"/>
    <row r="64262" x14ac:dyDescent="0.55000000000000004"/>
    <row r="64263" x14ac:dyDescent="0.55000000000000004"/>
    <row r="64264" x14ac:dyDescent="0.55000000000000004"/>
    <row r="64265" x14ac:dyDescent="0.55000000000000004"/>
    <row r="64266" x14ac:dyDescent="0.55000000000000004"/>
    <row r="64267" x14ac:dyDescent="0.55000000000000004"/>
    <row r="64268" x14ac:dyDescent="0.55000000000000004"/>
    <row r="64269" x14ac:dyDescent="0.55000000000000004"/>
    <row r="64270" x14ac:dyDescent="0.55000000000000004"/>
    <row r="64271" x14ac:dyDescent="0.55000000000000004"/>
    <row r="64272" x14ac:dyDescent="0.55000000000000004"/>
    <row r="64273" x14ac:dyDescent="0.55000000000000004"/>
    <row r="64274" x14ac:dyDescent="0.55000000000000004"/>
    <row r="64275" x14ac:dyDescent="0.55000000000000004"/>
    <row r="64276" x14ac:dyDescent="0.55000000000000004"/>
    <row r="64277" x14ac:dyDescent="0.55000000000000004"/>
    <row r="64278" x14ac:dyDescent="0.55000000000000004"/>
    <row r="64279" x14ac:dyDescent="0.55000000000000004"/>
    <row r="64280" x14ac:dyDescent="0.55000000000000004"/>
    <row r="64281" x14ac:dyDescent="0.55000000000000004"/>
    <row r="64282" x14ac:dyDescent="0.55000000000000004"/>
    <row r="64283" x14ac:dyDescent="0.55000000000000004"/>
    <row r="64284" x14ac:dyDescent="0.55000000000000004"/>
    <row r="64285" x14ac:dyDescent="0.55000000000000004"/>
    <row r="64286" x14ac:dyDescent="0.55000000000000004"/>
    <row r="64287" x14ac:dyDescent="0.55000000000000004"/>
    <row r="64288" x14ac:dyDescent="0.55000000000000004"/>
    <row r="64289" x14ac:dyDescent="0.55000000000000004"/>
    <row r="64290" x14ac:dyDescent="0.55000000000000004"/>
    <row r="64291" x14ac:dyDescent="0.55000000000000004"/>
    <row r="64292" x14ac:dyDescent="0.55000000000000004"/>
    <row r="64293" x14ac:dyDescent="0.55000000000000004"/>
    <row r="64294" x14ac:dyDescent="0.55000000000000004"/>
    <row r="64295" x14ac:dyDescent="0.55000000000000004"/>
    <row r="64296" x14ac:dyDescent="0.55000000000000004"/>
    <row r="64297" x14ac:dyDescent="0.55000000000000004"/>
    <row r="64298" x14ac:dyDescent="0.55000000000000004"/>
    <row r="64299" x14ac:dyDescent="0.55000000000000004"/>
    <row r="64300" x14ac:dyDescent="0.55000000000000004"/>
    <row r="64301" x14ac:dyDescent="0.55000000000000004"/>
    <row r="64302" x14ac:dyDescent="0.55000000000000004"/>
    <row r="64303" x14ac:dyDescent="0.55000000000000004"/>
    <row r="64304" x14ac:dyDescent="0.55000000000000004"/>
    <row r="64305" x14ac:dyDescent="0.55000000000000004"/>
    <row r="64306" x14ac:dyDescent="0.55000000000000004"/>
    <row r="64307" x14ac:dyDescent="0.55000000000000004"/>
    <row r="64308" x14ac:dyDescent="0.55000000000000004"/>
    <row r="64309" x14ac:dyDescent="0.55000000000000004"/>
    <row r="64310" x14ac:dyDescent="0.55000000000000004"/>
    <row r="64311" x14ac:dyDescent="0.55000000000000004"/>
    <row r="64312" x14ac:dyDescent="0.55000000000000004"/>
    <row r="64313" x14ac:dyDescent="0.55000000000000004"/>
    <row r="64314" x14ac:dyDescent="0.55000000000000004"/>
    <row r="64315" x14ac:dyDescent="0.55000000000000004"/>
    <row r="64316" x14ac:dyDescent="0.55000000000000004"/>
    <row r="64317" x14ac:dyDescent="0.55000000000000004"/>
    <row r="64318" x14ac:dyDescent="0.55000000000000004"/>
    <row r="64319" x14ac:dyDescent="0.55000000000000004"/>
    <row r="64320" x14ac:dyDescent="0.55000000000000004"/>
    <row r="64321" x14ac:dyDescent="0.55000000000000004"/>
    <row r="64322" x14ac:dyDescent="0.55000000000000004"/>
    <row r="64323" x14ac:dyDescent="0.55000000000000004"/>
    <row r="64324" x14ac:dyDescent="0.55000000000000004"/>
    <row r="64325" x14ac:dyDescent="0.55000000000000004"/>
    <row r="64326" x14ac:dyDescent="0.55000000000000004"/>
    <row r="64327" x14ac:dyDescent="0.55000000000000004"/>
    <row r="64328" x14ac:dyDescent="0.55000000000000004"/>
    <row r="64329" x14ac:dyDescent="0.55000000000000004"/>
    <row r="64330" x14ac:dyDescent="0.55000000000000004"/>
    <row r="64331" x14ac:dyDescent="0.55000000000000004"/>
    <row r="64332" x14ac:dyDescent="0.55000000000000004"/>
    <row r="64333" x14ac:dyDescent="0.55000000000000004"/>
    <row r="64334" x14ac:dyDescent="0.55000000000000004"/>
    <row r="64335" x14ac:dyDescent="0.55000000000000004"/>
    <row r="64336" x14ac:dyDescent="0.55000000000000004"/>
    <row r="64337" x14ac:dyDescent="0.55000000000000004"/>
    <row r="64338" x14ac:dyDescent="0.55000000000000004"/>
    <row r="64339" x14ac:dyDescent="0.55000000000000004"/>
    <row r="64340" x14ac:dyDescent="0.55000000000000004"/>
    <row r="64341" x14ac:dyDescent="0.55000000000000004"/>
    <row r="64342" x14ac:dyDescent="0.55000000000000004"/>
    <row r="64343" x14ac:dyDescent="0.55000000000000004"/>
    <row r="64344" x14ac:dyDescent="0.55000000000000004"/>
    <row r="64345" x14ac:dyDescent="0.55000000000000004"/>
    <row r="64346" x14ac:dyDescent="0.55000000000000004"/>
    <row r="64347" x14ac:dyDescent="0.55000000000000004"/>
    <row r="64348" x14ac:dyDescent="0.55000000000000004"/>
    <row r="64349" x14ac:dyDescent="0.55000000000000004"/>
    <row r="64350" x14ac:dyDescent="0.55000000000000004"/>
    <row r="64351" x14ac:dyDescent="0.55000000000000004"/>
    <row r="64352" x14ac:dyDescent="0.55000000000000004"/>
    <row r="64353" x14ac:dyDescent="0.55000000000000004"/>
    <row r="64354" x14ac:dyDescent="0.55000000000000004"/>
    <row r="64355" x14ac:dyDescent="0.55000000000000004"/>
    <row r="64356" x14ac:dyDescent="0.55000000000000004"/>
    <row r="64357" x14ac:dyDescent="0.55000000000000004"/>
    <row r="64358" x14ac:dyDescent="0.55000000000000004"/>
    <row r="64359" x14ac:dyDescent="0.55000000000000004"/>
    <row r="64360" x14ac:dyDescent="0.55000000000000004"/>
    <row r="64361" x14ac:dyDescent="0.55000000000000004"/>
    <row r="64362" x14ac:dyDescent="0.55000000000000004"/>
    <row r="64363" x14ac:dyDescent="0.55000000000000004"/>
    <row r="64364" x14ac:dyDescent="0.55000000000000004"/>
    <row r="64365" x14ac:dyDescent="0.55000000000000004"/>
    <row r="64366" x14ac:dyDescent="0.55000000000000004"/>
    <row r="64367" x14ac:dyDescent="0.55000000000000004"/>
    <row r="64368" x14ac:dyDescent="0.55000000000000004"/>
    <row r="64369" x14ac:dyDescent="0.55000000000000004"/>
    <row r="64370" x14ac:dyDescent="0.55000000000000004"/>
    <row r="64371" x14ac:dyDescent="0.55000000000000004"/>
    <row r="64372" x14ac:dyDescent="0.55000000000000004"/>
    <row r="64373" x14ac:dyDescent="0.55000000000000004"/>
    <row r="64374" x14ac:dyDescent="0.55000000000000004"/>
    <row r="64375" x14ac:dyDescent="0.55000000000000004"/>
    <row r="64376" x14ac:dyDescent="0.55000000000000004"/>
    <row r="64377" x14ac:dyDescent="0.55000000000000004"/>
    <row r="64378" x14ac:dyDescent="0.55000000000000004"/>
    <row r="64379" x14ac:dyDescent="0.55000000000000004"/>
    <row r="64380" x14ac:dyDescent="0.55000000000000004"/>
    <row r="64381" x14ac:dyDescent="0.55000000000000004"/>
    <row r="64382" x14ac:dyDescent="0.55000000000000004"/>
    <row r="64383" x14ac:dyDescent="0.55000000000000004"/>
    <row r="64384" x14ac:dyDescent="0.55000000000000004"/>
    <row r="64385" x14ac:dyDescent="0.55000000000000004"/>
    <row r="64386" x14ac:dyDescent="0.55000000000000004"/>
    <row r="64387" x14ac:dyDescent="0.55000000000000004"/>
    <row r="64388" x14ac:dyDescent="0.55000000000000004"/>
    <row r="64389" x14ac:dyDescent="0.55000000000000004"/>
    <row r="64390" x14ac:dyDescent="0.55000000000000004"/>
    <row r="64391" x14ac:dyDescent="0.55000000000000004"/>
    <row r="64392" x14ac:dyDescent="0.55000000000000004"/>
    <row r="64393" x14ac:dyDescent="0.55000000000000004"/>
    <row r="64394" x14ac:dyDescent="0.55000000000000004"/>
    <row r="64395" x14ac:dyDescent="0.55000000000000004"/>
    <row r="64396" x14ac:dyDescent="0.55000000000000004"/>
    <row r="64397" x14ac:dyDescent="0.55000000000000004"/>
    <row r="64398" x14ac:dyDescent="0.55000000000000004"/>
    <row r="64399" x14ac:dyDescent="0.55000000000000004"/>
    <row r="64400" x14ac:dyDescent="0.55000000000000004"/>
    <row r="64401" x14ac:dyDescent="0.55000000000000004"/>
    <row r="64402" x14ac:dyDescent="0.55000000000000004"/>
    <row r="64403" x14ac:dyDescent="0.55000000000000004"/>
    <row r="64404" x14ac:dyDescent="0.55000000000000004"/>
    <row r="64405" x14ac:dyDescent="0.55000000000000004"/>
    <row r="64406" x14ac:dyDescent="0.55000000000000004"/>
    <row r="64407" x14ac:dyDescent="0.55000000000000004"/>
    <row r="64408" x14ac:dyDescent="0.55000000000000004"/>
    <row r="64409" x14ac:dyDescent="0.55000000000000004"/>
    <row r="64410" x14ac:dyDescent="0.55000000000000004"/>
    <row r="64411" x14ac:dyDescent="0.55000000000000004"/>
    <row r="64412" x14ac:dyDescent="0.55000000000000004"/>
    <row r="64413" x14ac:dyDescent="0.55000000000000004"/>
    <row r="64414" x14ac:dyDescent="0.55000000000000004"/>
    <row r="64415" x14ac:dyDescent="0.55000000000000004"/>
    <row r="64416" x14ac:dyDescent="0.55000000000000004"/>
    <row r="64417" x14ac:dyDescent="0.55000000000000004"/>
    <row r="64418" x14ac:dyDescent="0.55000000000000004"/>
    <row r="64419" x14ac:dyDescent="0.55000000000000004"/>
    <row r="64420" x14ac:dyDescent="0.55000000000000004"/>
    <row r="64421" x14ac:dyDescent="0.55000000000000004"/>
    <row r="64422" x14ac:dyDescent="0.55000000000000004"/>
    <row r="64423" x14ac:dyDescent="0.55000000000000004"/>
    <row r="64424" x14ac:dyDescent="0.55000000000000004"/>
    <row r="64425" x14ac:dyDescent="0.55000000000000004"/>
    <row r="64426" x14ac:dyDescent="0.55000000000000004"/>
    <row r="64427" x14ac:dyDescent="0.55000000000000004"/>
    <row r="64428" x14ac:dyDescent="0.55000000000000004"/>
    <row r="64429" x14ac:dyDescent="0.55000000000000004"/>
    <row r="64430" x14ac:dyDescent="0.55000000000000004"/>
    <row r="64431" x14ac:dyDescent="0.55000000000000004"/>
    <row r="64432" x14ac:dyDescent="0.55000000000000004"/>
    <row r="64433" x14ac:dyDescent="0.55000000000000004"/>
    <row r="64434" x14ac:dyDescent="0.55000000000000004"/>
    <row r="64435" x14ac:dyDescent="0.55000000000000004"/>
    <row r="64436" x14ac:dyDescent="0.55000000000000004"/>
    <row r="64437" x14ac:dyDescent="0.55000000000000004"/>
    <row r="64438" x14ac:dyDescent="0.55000000000000004"/>
    <row r="64439" x14ac:dyDescent="0.55000000000000004"/>
    <row r="64440" x14ac:dyDescent="0.55000000000000004"/>
    <row r="64441" x14ac:dyDescent="0.55000000000000004"/>
    <row r="64442" x14ac:dyDescent="0.55000000000000004"/>
    <row r="64443" x14ac:dyDescent="0.55000000000000004"/>
    <row r="64444" x14ac:dyDescent="0.55000000000000004"/>
    <row r="64445" x14ac:dyDescent="0.55000000000000004"/>
    <row r="64446" x14ac:dyDescent="0.55000000000000004"/>
    <row r="64447" x14ac:dyDescent="0.55000000000000004"/>
    <row r="64448" x14ac:dyDescent="0.55000000000000004"/>
    <row r="64449" x14ac:dyDescent="0.55000000000000004"/>
    <row r="64450" x14ac:dyDescent="0.55000000000000004"/>
    <row r="64451" x14ac:dyDescent="0.55000000000000004"/>
    <row r="64452" x14ac:dyDescent="0.55000000000000004"/>
    <row r="64453" x14ac:dyDescent="0.55000000000000004"/>
    <row r="64454" x14ac:dyDescent="0.55000000000000004"/>
    <row r="64455" x14ac:dyDescent="0.55000000000000004"/>
    <row r="64456" x14ac:dyDescent="0.55000000000000004"/>
    <row r="64457" x14ac:dyDescent="0.55000000000000004"/>
    <row r="64458" x14ac:dyDescent="0.55000000000000004"/>
    <row r="64459" x14ac:dyDescent="0.55000000000000004"/>
    <row r="64460" x14ac:dyDescent="0.55000000000000004"/>
    <row r="64461" x14ac:dyDescent="0.55000000000000004"/>
    <row r="64462" x14ac:dyDescent="0.55000000000000004"/>
    <row r="64463" x14ac:dyDescent="0.55000000000000004"/>
    <row r="64464" x14ac:dyDescent="0.55000000000000004"/>
    <row r="64465" x14ac:dyDescent="0.55000000000000004"/>
    <row r="64466" x14ac:dyDescent="0.55000000000000004"/>
    <row r="64467" x14ac:dyDescent="0.55000000000000004"/>
    <row r="64468" x14ac:dyDescent="0.55000000000000004"/>
    <row r="64469" x14ac:dyDescent="0.55000000000000004"/>
    <row r="64470" x14ac:dyDescent="0.55000000000000004"/>
    <row r="64471" x14ac:dyDescent="0.55000000000000004"/>
    <row r="64472" x14ac:dyDescent="0.55000000000000004"/>
    <row r="64473" x14ac:dyDescent="0.55000000000000004"/>
    <row r="64474" x14ac:dyDescent="0.55000000000000004"/>
    <row r="64475" x14ac:dyDescent="0.55000000000000004"/>
    <row r="64476" x14ac:dyDescent="0.55000000000000004"/>
    <row r="64477" x14ac:dyDescent="0.55000000000000004"/>
    <row r="64478" x14ac:dyDescent="0.55000000000000004"/>
    <row r="64479" x14ac:dyDescent="0.55000000000000004"/>
    <row r="64480" x14ac:dyDescent="0.55000000000000004"/>
    <row r="64481" x14ac:dyDescent="0.55000000000000004"/>
    <row r="64482" x14ac:dyDescent="0.55000000000000004"/>
    <row r="64483" x14ac:dyDescent="0.55000000000000004"/>
    <row r="64484" x14ac:dyDescent="0.55000000000000004"/>
    <row r="64485" x14ac:dyDescent="0.55000000000000004"/>
    <row r="64486" x14ac:dyDescent="0.55000000000000004"/>
    <row r="64487" x14ac:dyDescent="0.55000000000000004"/>
    <row r="64488" x14ac:dyDescent="0.55000000000000004"/>
    <row r="64489" x14ac:dyDescent="0.55000000000000004"/>
    <row r="64490" x14ac:dyDescent="0.55000000000000004"/>
    <row r="64491" x14ac:dyDescent="0.55000000000000004"/>
    <row r="64492" x14ac:dyDescent="0.55000000000000004"/>
    <row r="64493" x14ac:dyDescent="0.55000000000000004"/>
    <row r="64494" x14ac:dyDescent="0.55000000000000004"/>
    <row r="64495" x14ac:dyDescent="0.55000000000000004"/>
    <row r="64496" x14ac:dyDescent="0.55000000000000004"/>
    <row r="64497" x14ac:dyDescent="0.55000000000000004"/>
    <row r="64498" x14ac:dyDescent="0.55000000000000004"/>
    <row r="64499" x14ac:dyDescent="0.55000000000000004"/>
    <row r="64500" x14ac:dyDescent="0.55000000000000004"/>
    <row r="64501" x14ac:dyDescent="0.55000000000000004"/>
    <row r="64502" x14ac:dyDescent="0.55000000000000004"/>
    <row r="64503" x14ac:dyDescent="0.55000000000000004"/>
    <row r="64504" x14ac:dyDescent="0.55000000000000004"/>
    <row r="64505" x14ac:dyDescent="0.55000000000000004"/>
    <row r="64506" x14ac:dyDescent="0.55000000000000004"/>
    <row r="64507" x14ac:dyDescent="0.55000000000000004"/>
    <row r="64508" x14ac:dyDescent="0.55000000000000004"/>
    <row r="64509" x14ac:dyDescent="0.55000000000000004"/>
    <row r="64510" x14ac:dyDescent="0.55000000000000004"/>
    <row r="64511" x14ac:dyDescent="0.55000000000000004"/>
    <row r="64512" x14ac:dyDescent="0.55000000000000004"/>
    <row r="64513" x14ac:dyDescent="0.55000000000000004"/>
    <row r="64514" x14ac:dyDescent="0.55000000000000004"/>
    <row r="64515" x14ac:dyDescent="0.55000000000000004"/>
    <row r="64516" x14ac:dyDescent="0.55000000000000004"/>
    <row r="64517" x14ac:dyDescent="0.55000000000000004"/>
    <row r="64518" x14ac:dyDescent="0.55000000000000004"/>
    <row r="64519" x14ac:dyDescent="0.55000000000000004"/>
    <row r="64520" x14ac:dyDescent="0.55000000000000004"/>
    <row r="64521" x14ac:dyDescent="0.55000000000000004"/>
    <row r="64522" x14ac:dyDescent="0.55000000000000004"/>
    <row r="64523" x14ac:dyDescent="0.55000000000000004"/>
    <row r="64524" x14ac:dyDescent="0.55000000000000004"/>
    <row r="64525" x14ac:dyDescent="0.55000000000000004"/>
    <row r="64526" x14ac:dyDescent="0.55000000000000004"/>
    <row r="64527" x14ac:dyDescent="0.55000000000000004"/>
    <row r="64528" x14ac:dyDescent="0.55000000000000004"/>
    <row r="64529" x14ac:dyDescent="0.55000000000000004"/>
    <row r="64530" x14ac:dyDescent="0.55000000000000004"/>
    <row r="64531" x14ac:dyDescent="0.55000000000000004"/>
    <row r="64532" x14ac:dyDescent="0.55000000000000004"/>
    <row r="64533" x14ac:dyDescent="0.55000000000000004"/>
    <row r="64534" x14ac:dyDescent="0.55000000000000004"/>
    <row r="64535" x14ac:dyDescent="0.55000000000000004"/>
    <row r="64536" x14ac:dyDescent="0.55000000000000004"/>
    <row r="64537" x14ac:dyDescent="0.55000000000000004"/>
    <row r="64538" x14ac:dyDescent="0.55000000000000004"/>
    <row r="64539" x14ac:dyDescent="0.55000000000000004"/>
    <row r="64540" x14ac:dyDescent="0.55000000000000004"/>
    <row r="64541" x14ac:dyDescent="0.55000000000000004"/>
    <row r="64542" x14ac:dyDescent="0.55000000000000004"/>
    <row r="64543" x14ac:dyDescent="0.55000000000000004"/>
    <row r="64544" x14ac:dyDescent="0.55000000000000004"/>
    <row r="64545" x14ac:dyDescent="0.55000000000000004"/>
    <row r="64546" x14ac:dyDescent="0.55000000000000004"/>
    <row r="64547" x14ac:dyDescent="0.55000000000000004"/>
    <row r="64548" x14ac:dyDescent="0.55000000000000004"/>
    <row r="64549" x14ac:dyDescent="0.55000000000000004"/>
    <row r="64550" x14ac:dyDescent="0.55000000000000004"/>
    <row r="64551" x14ac:dyDescent="0.55000000000000004"/>
    <row r="64552" x14ac:dyDescent="0.55000000000000004"/>
    <row r="64553" x14ac:dyDescent="0.55000000000000004"/>
    <row r="64554" x14ac:dyDescent="0.55000000000000004"/>
    <row r="64555" x14ac:dyDescent="0.55000000000000004"/>
    <row r="64556" x14ac:dyDescent="0.55000000000000004"/>
    <row r="64557" x14ac:dyDescent="0.55000000000000004"/>
    <row r="64558" x14ac:dyDescent="0.55000000000000004"/>
    <row r="64559" x14ac:dyDescent="0.55000000000000004"/>
    <row r="64560" x14ac:dyDescent="0.55000000000000004"/>
    <row r="64561" x14ac:dyDescent="0.55000000000000004"/>
    <row r="64562" x14ac:dyDescent="0.55000000000000004"/>
    <row r="64563" x14ac:dyDescent="0.55000000000000004"/>
    <row r="64564" x14ac:dyDescent="0.55000000000000004"/>
    <row r="64565" x14ac:dyDescent="0.55000000000000004"/>
    <row r="64566" x14ac:dyDescent="0.55000000000000004"/>
    <row r="64567" x14ac:dyDescent="0.55000000000000004"/>
    <row r="64568" x14ac:dyDescent="0.55000000000000004"/>
    <row r="64569" x14ac:dyDescent="0.55000000000000004"/>
    <row r="64570" x14ac:dyDescent="0.55000000000000004"/>
    <row r="64571" x14ac:dyDescent="0.55000000000000004"/>
    <row r="64572" x14ac:dyDescent="0.55000000000000004"/>
    <row r="64573" x14ac:dyDescent="0.55000000000000004"/>
    <row r="64574" x14ac:dyDescent="0.55000000000000004"/>
    <row r="64575" x14ac:dyDescent="0.55000000000000004"/>
    <row r="64576" x14ac:dyDescent="0.55000000000000004"/>
    <row r="64577" x14ac:dyDescent="0.55000000000000004"/>
    <row r="64578" x14ac:dyDescent="0.55000000000000004"/>
    <row r="64579" x14ac:dyDescent="0.55000000000000004"/>
    <row r="64580" x14ac:dyDescent="0.55000000000000004"/>
    <row r="64581" x14ac:dyDescent="0.55000000000000004"/>
    <row r="64582" x14ac:dyDescent="0.55000000000000004"/>
    <row r="64583" x14ac:dyDescent="0.55000000000000004"/>
    <row r="64584" x14ac:dyDescent="0.55000000000000004"/>
    <row r="64585" x14ac:dyDescent="0.55000000000000004"/>
    <row r="64586" x14ac:dyDescent="0.55000000000000004"/>
    <row r="64587" x14ac:dyDescent="0.55000000000000004"/>
    <row r="64588" x14ac:dyDescent="0.55000000000000004"/>
    <row r="64589" x14ac:dyDescent="0.55000000000000004"/>
    <row r="64590" x14ac:dyDescent="0.55000000000000004"/>
    <row r="64591" x14ac:dyDescent="0.55000000000000004"/>
    <row r="64592" x14ac:dyDescent="0.55000000000000004"/>
    <row r="64593" x14ac:dyDescent="0.55000000000000004"/>
    <row r="64594" x14ac:dyDescent="0.55000000000000004"/>
    <row r="64595" x14ac:dyDescent="0.55000000000000004"/>
    <row r="64596" x14ac:dyDescent="0.55000000000000004"/>
    <row r="64597" x14ac:dyDescent="0.55000000000000004"/>
    <row r="64598" x14ac:dyDescent="0.55000000000000004"/>
    <row r="64599" x14ac:dyDescent="0.55000000000000004"/>
    <row r="64600" x14ac:dyDescent="0.55000000000000004"/>
    <row r="64601" x14ac:dyDescent="0.55000000000000004"/>
    <row r="64602" x14ac:dyDescent="0.55000000000000004"/>
    <row r="64603" x14ac:dyDescent="0.55000000000000004"/>
    <row r="64604" x14ac:dyDescent="0.55000000000000004"/>
    <row r="64605" x14ac:dyDescent="0.55000000000000004"/>
    <row r="64606" x14ac:dyDescent="0.55000000000000004"/>
    <row r="64607" x14ac:dyDescent="0.55000000000000004"/>
    <row r="64608" x14ac:dyDescent="0.55000000000000004"/>
    <row r="64609" x14ac:dyDescent="0.55000000000000004"/>
    <row r="64610" x14ac:dyDescent="0.55000000000000004"/>
    <row r="64611" x14ac:dyDescent="0.55000000000000004"/>
    <row r="64612" x14ac:dyDescent="0.55000000000000004"/>
    <row r="64613" x14ac:dyDescent="0.55000000000000004"/>
    <row r="64614" x14ac:dyDescent="0.55000000000000004"/>
    <row r="64615" x14ac:dyDescent="0.55000000000000004"/>
    <row r="64616" x14ac:dyDescent="0.55000000000000004"/>
    <row r="64617" x14ac:dyDescent="0.55000000000000004"/>
    <row r="64618" x14ac:dyDescent="0.55000000000000004"/>
    <row r="64619" x14ac:dyDescent="0.55000000000000004"/>
    <row r="64620" x14ac:dyDescent="0.55000000000000004"/>
    <row r="64621" x14ac:dyDescent="0.55000000000000004"/>
    <row r="64622" x14ac:dyDescent="0.55000000000000004"/>
    <row r="64623" x14ac:dyDescent="0.55000000000000004"/>
    <row r="64624" x14ac:dyDescent="0.55000000000000004"/>
    <row r="64625" x14ac:dyDescent="0.55000000000000004"/>
    <row r="64626" x14ac:dyDescent="0.55000000000000004"/>
    <row r="64627" x14ac:dyDescent="0.55000000000000004"/>
    <row r="64628" x14ac:dyDescent="0.55000000000000004"/>
    <row r="64629" x14ac:dyDescent="0.55000000000000004"/>
    <row r="64630" x14ac:dyDescent="0.55000000000000004"/>
    <row r="64631" x14ac:dyDescent="0.55000000000000004"/>
    <row r="64632" x14ac:dyDescent="0.55000000000000004"/>
    <row r="64633" x14ac:dyDescent="0.55000000000000004"/>
    <row r="64634" x14ac:dyDescent="0.55000000000000004"/>
    <row r="64635" x14ac:dyDescent="0.55000000000000004"/>
    <row r="64636" x14ac:dyDescent="0.55000000000000004"/>
    <row r="64637" x14ac:dyDescent="0.55000000000000004"/>
    <row r="64638" x14ac:dyDescent="0.55000000000000004"/>
    <row r="64639" x14ac:dyDescent="0.55000000000000004"/>
    <row r="64640" x14ac:dyDescent="0.55000000000000004"/>
    <row r="64641" x14ac:dyDescent="0.55000000000000004"/>
    <row r="64642" x14ac:dyDescent="0.55000000000000004"/>
    <row r="64643" x14ac:dyDescent="0.55000000000000004"/>
    <row r="64644" x14ac:dyDescent="0.55000000000000004"/>
    <row r="64645" x14ac:dyDescent="0.55000000000000004"/>
    <row r="64646" x14ac:dyDescent="0.55000000000000004"/>
    <row r="64647" x14ac:dyDescent="0.55000000000000004"/>
    <row r="64648" x14ac:dyDescent="0.55000000000000004"/>
    <row r="64649" x14ac:dyDescent="0.55000000000000004"/>
    <row r="64650" x14ac:dyDescent="0.55000000000000004"/>
    <row r="64651" x14ac:dyDescent="0.55000000000000004"/>
    <row r="64652" x14ac:dyDescent="0.55000000000000004"/>
    <row r="64653" x14ac:dyDescent="0.55000000000000004"/>
    <row r="64654" x14ac:dyDescent="0.55000000000000004"/>
    <row r="64655" x14ac:dyDescent="0.55000000000000004"/>
    <row r="64656" x14ac:dyDescent="0.55000000000000004"/>
    <row r="64657" x14ac:dyDescent="0.55000000000000004"/>
    <row r="64658" x14ac:dyDescent="0.55000000000000004"/>
    <row r="64659" x14ac:dyDescent="0.55000000000000004"/>
    <row r="64660" x14ac:dyDescent="0.55000000000000004"/>
    <row r="64661" x14ac:dyDescent="0.55000000000000004"/>
    <row r="64662" x14ac:dyDescent="0.55000000000000004"/>
    <row r="64663" x14ac:dyDescent="0.55000000000000004"/>
    <row r="64664" x14ac:dyDescent="0.55000000000000004"/>
    <row r="64665" x14ac:dyDescent="0.55000000000000004"/>
    <row r="64666" x14ac:dyDescent="0.55000000000000004"/>
    <row r="64667" x14ac:dyDescent="0.55000000000000004"/>
    <row r="64668" x14ac:dyDescent="0.55000000000000004"/>
    <row r="64669" x14ac:dyDescent="0.55000000000000004"/>
    <row r="64670" x14ac:dyDescent="0.55000000000000004"/>
    <row r="64671" x14ac:dyDescent="0.55000000000000004"/>
    <row r="64672" x14ac:dyDescent="0.55000000000000004"/>
    <row r="64673" x14ac:dyDescent="0.55000000000000004"/>
    <row r="64674" x14ac:dyDescent="0.55000000000000004"/>
    <row r="64675" x14ac:dyDescent="0.55000000000000004"/>
    <row r="64676" x14ac:dyDescent="0.55000000000000004"/>
    <row r="64677" x14ac:dyDescent="0.55000000000000004"/>
    <row r="64678" x14ac:dyDescent="0.55000000000000004"/>
    <row r="64679" x14ac:dyDescent="0.55000000000000004"/>
    <row r="64680" x14ac:dyDescent="0.55000000000000004"/>
    <row r="64681" x14ac:dyDescent="0.55000000000000004"/>
    <row r="64682" x14ac:dyDescent="0.55000000000000004"/>
    <row r="64683" x14ac:dyDescent="0.55000000000000004"/>
    <row r="64684" x14ac:dyDescent="0.55000000000000004"/>
    <row r="64685" x14ac:dyDescent="0.55000000000000004"/>
    <row r="64686" x14ac:dyDescent="0.55000000000000004"/>
    <row r="64687" x14ac:dyDescent="0.55000000000000004"/>
    <row r="64688" x14ac:dyDescent="0.55000000000000004"/>
    <row r="64689" x14ac:dyDescent="0.55000000000000004"/>
    <row r="64690" x14ac:dyDescent="0.55000000000000004"/>
    <row r="64691" x14ac:dyDescent="0.55000000000000004"/>
    <row r="64692" x14ac:dyDescent="0.55000000000000004"/>
    <row r="64693" x14ac:dyDescent="0.55000000000000004"/>
    <row r="64694" x14ac:dyDescent="0.55000000000000004"/>
    <row r="64695" x14ac:dyDescent="0.55000000000000004"/>
    <row r="64696" x14ac:dyDescent="0.55000000000000004"/>
    <row r="64697" x14ac:dyDescent="0.55000000000000004"/>
    <row r="64698" x14ac:dyDescent="0.55000000000000004"/>
    <row r="64699" x14ac:dyDescent="0.55000000000000004"/>
    <row r="64700" x14ac:dyDescent="0.55000000000000004"/>
    <row r="64701" x14ac:dyDescent="0.55000000000000004"/>
    <row r="64702" x14ac:dyDescent="0.55000000000000004"/>
    <row r="64703" x14ac:dyDescent="0.55000000000000004"/>
    <row r="64704" x14ac:dyDescent="0.55000000000000004"/>
    <row r="64705" x14ac:dyDescent="0.55000000000000004"/>
    <row r="64706" x14ac:dyDescent="0.55000000000000004"/>
    <row r="64707" x14ac:dyDescent="0.55000000000000004"/>
    <row r="64708" x14ac:dyDescent="0.55000000000000004"/>
    <row r="64709" x14ac:dyDescent="0.55000000000000004"/>
    <row r="64710" x14ac:dyDescent="0.55000000000000004"/>
    <row r="64711" x14ac:dyDescent="0.55000000000000004"/>
    <row r="64712" x14ac:dyDescent="0.55000000000000004"/>
    <row r="64713" x14ac:dyDescent="0.55000000000000004"/>
    <row r="64714" x14ac:dyDescent="0.55000000000000004"/>
    <row r="64715" x14ac:dyDescent="0.55000000000000004"/>
    <row r="64716" x14ac:dyDescent="0.55000000000000004"/>
    <row r="64717" x14ac:dyDescent="0.55000000000000004"/>
    <row r="64718" x14ac:dyDescent="0.55000000000000004"/>
    <row r="64719" x14ac:dyDescent="0.55000000000000004"/>
    <row r="64720" x14ac:dyDescent="0.55000000000000004"/>
    <row r="64721" x14ac:dyDescent="0.55000000000000004"/>
    <row r="64722" x14ac:dyDescent="0.55000000000000004"/>
    <row r="64723" x14ac:dyDescent="0.55000000000000004"/>
    <row r="64724" x14ac:dyDescent="0.55000000000000004"/>
    <row r="64725" x14ac:dyDescent="0.55000000000000004"/>
    <row r="64726" x14ac:dyDescent="0.55000000000000004"/>
    <row r="64727" x14ac:dyDescent="0.55000000000000004"/>
    <row r="64728" x14ac:dyDescent="0.55000000000000004"/>
    <row r="64729" x14ac:dyDescent="0.55000000000000004"/>
    <row r="64730" x14ac:dyDescent="0.55000000000000004"/>
    <row r="64731" x14ac:dyDescent="0.55000000000000004"/>
    <row r="64732" x14ac:dyDescent="0.55000000000000004"/>
    <row r="64733" x14ac:dyDescent="0.55000000000000004"/>
    <row r="64734" x14ac:dyDescent="0.55000000000000004"/>
    <row r="64735" x14ac:dyDescent="0.55000000000000004"/>
    <row r="64736" x14ac:dyDescent="0.55000000000000004"/>
    <row r="64737" x14ac:dyDescent="0.55000000000000004"/>
    <row r="64738" x14ac:dyDescent="0.55000000000000004"/>
    <row r="64739" x14ac:dyDescent="0.55000000000000004"/>
    <row r="64740" x14ac:dyDescent="0.55000000000000004"/>
    <row r="64741" x14ac:dyDescent="0.55000000000000004"/>
    <row r="64742" x14ac:dyDescent="0.55000000000000004"/>
    <row r="64743" x14ac:dyDescent="0.55000000000000004"/>
    <row r="64744" x14ac:dyDescent="0.55000000000000004"/>
    <row r="64745" x14ac:dyDescent="0.55000000000000004"/>
    <row r="64746" x14ac:dyDescent="0.55000000000000004"/>
    <row r="64747" x14ac:dyDescent="0.55000000000000004"/>
    <row r="64748" x14ac:dyDescent="0.55000000000000004"/>
    <row r="64749" x14ac:dyDescent="0.55000000000000004"/>
    <row r="64750" x14ac:dyDescent="0.55000000000000004"/>
    <row r="64751" x14ac:dyDescent="0.55000000000000004"/>
    <row r="64752" x14ac:dyDescent="0.55000000000000004"/>
    <row r="64753" x14ac:dyDescent="0.55000000000000004"/>
    <row r="64754" x14ac:dyDescent="0.55000000000000004"/>
    <row r="64755" x14ac:dyDescent="0.55000000000000004"/>
    <row r="64756" x14ac:dyDescent="0.55000000000000004"/>
    <row r="64757" x14ac:dyDescent="0.55000000000000004"/>
    <row r="64758" x14ac:dyDescent="0.55000000000000004"/>
    <row r="64759" x14ac:dyDescent="0.55000000000000004"/>
    <row r="64760" x14ac:dyDescent="0.55000000000000004"/>
    <row r="64761" x14ac:dyDescent="0.55000000000000004"/>
    <row r="64762" x14ac:dyDescent="0.55000000000000004"/>
    <row r="64763" x14ac:dyDescent="0.55000000000000004"/>
    <row r="64764" x14ac:dyDescent="0.55000000000000004"/>
    <row r="64765" x14ac:dyDescent="0.55000000000000004"/>
    <row r="64766" x14ac:dyDescent="0.55000000000000004"/>
    <row r="64767" x14ac:dyDescent="0.55000000000000004"/>
    <row r="64768" x14ac:dyDescent="0.55000000000000004"/>
    <row r="64769" x14ac:dyDescent="0.55000000000000004"/>
    <row r="64770" x14ac:dyDescent="0.55000000000000004"/>
    <row r="64771" x14ac:dyDescent="0.55000000000000004"/>
    <row r="64772" x14ac:dyDescent="0.55000000000000004"/>
    <row r="64773" x14ac:dyDescent="0.55000000000000004"/>
    <row r="64774" x14ac:dyDescent="0.55000000000000004"/>
    <row r="64775" x14ac:dyDescent="0.55000000000000004"/>
    <row r="64776" x14ac:dyDescent="0.55000000000000004"/>
    <row r="64777" x14ac:dyDescent="0.55000000000000004"/>
    <row r="64778" x14ac:dyDescent="0.55000000000000004"/>
    <row r="64779" x14ac:dyDescent="0.55000000000000004"/>
    <row r="64780" x14ac:dyDescent="0.55000000000000004"/>
    <row r="64781" x14ac:dyDescent="0.55000000000000004"/>
    <row r="64782" x14ac:dyDescent="0.55000000000000004"/>
    <row r="64783" x14ac:dyDescent="0.55000000000000004"/>
    <row r="64784" x14ac:dyDescent="0.55000000000000004"/>
    <row r="64785" x14ac:dyDescent="0.55000000000000004"/>
    <row r="64786" x14ac:dyDescent="0.55000000000000004"/>
    <row r="64787" x14ac:dyDescent="0.55000000000000004"/>
    <row r="64788" x14ac:dyDescent="0.55000000000000004"/>
    <row r="64789" x14ac:dyDescent="0.55000000000000004"/>
    <row r="64790" x14ac:dyDescent="0.55000000000000004"/>
    <row r="64791" x14ac:dyDescent="0.55000000000000004"/>
    <row r="64792" x14ac:dyDescent="0.55000000000000004"/>
    <row r="64793" x14ac:dyDescent="0.55000000000000004"/>
    <row r="64794" x14ac:dyDescent="0.55000000000000004"/>
    <row r="64795" x14ac:dyDescent="0.55000000000000004"/>
    <row r="64796" x14ac:dyDescent="0.55000000000000004"/>
    <row r="64797" x14ac:dyDescent="0.55000000000000004"/>
    <row r="64798" x14ac:dyDescent="0.55000000000000004"/>
    <row r="64799" x14ac:dyDescent="0.55000000000000004"/>
    <row r="64800" x14ac:dyDescent="0.55000000000000004"/>
    <row r="64801" x14ac:dyDescent="0.55000000000000004"/>
    <row r="64802" x14ac:dyDescent="0.55000000000000004"/>
    <row r="64803" x14ac:dyDescent="0.55000000000000004"/>
    <row r="64804" x14ac:dyDescent="0.55000000000000004"/>
    <row r="64805" x14ac:dyDescent="0.55000000000000004"/>
    <row r="64806" x14ac:dyDescent="0.55000000000000004"/>
    <row r="64807" x14ac:dyDescent="0.55000000000000004"/>
    <row r="64808" x14ac:dyDescent="0.55000000000000004"/>
    <row r="64809" x14ac:dyDescent="0.55000000000000004"/>
    <row r="64810" x14ac:dyDescent="0.55000000000000004"/>
    <row r="64811" x14ac:dyDescent="0.55000000000000004"/>
    <row r="64812" x14ac:dyDescent="0.55000000000000004"/>
    <row r="64813" x14ac:dyDescent="0.55000000000000004"/>
    <row r="64814" x14ac:dyDescent="0.55000000000000004"/>
    <row r="64815" x14ac:dyDescent="0.55000000000000004"/>
    <row r="64816" x14ac:dyDescent="0.55000000000000004"/>
    <row r="64817" x14ac:dyDescent="0.55000000000000004"/>
    <row r="64818" x14ac:dyDescent="0.55000000000000004"/>
    <row r="64819" x14ac:dyDescent="0.55000000000000004"/>
    <row r="64820" x14ac:dyDescent="0.55000000000000004"/>
    <row r="64821" x14ac:dyDescent="0.55000000000000004"/>
    <row r="64822" x14ac:dyDescent="0.55000000000000004"/>
    <row r="64823" x14ac:dyDescent="0.55000000000000004"/>
    <row r="64824" x14ac:dyDescent="0.55000000000000004"/>
    <row r="64825" x14ac:dyDescent="0.55000000000000004"/>
    <row r="64826" x14ac:dyDescent="0.55000000000000004"/>
    <row r="64827" x14ac:dyDescent="0.55000000000000004"/>
    <row r="64828" x14ac:dyDescent="0.55000000000000004"/>
    <row r="64829" x14ac:dyDescent="0.55000000000000004"/>
    <row r="64830" x14ac:dyDescent="0.55000000000000004"/>
    <row r="64831" x14ac:dyDescent="0.55000000000000004"/>
    <row r="64832" x14ac:dyDescent="0.55000000000000004"/>
    <row r="64833" x14ac:dyDescent="0.55000000000000004"/>
    <row r="64834" x14ac:dyDescent="0.55000000000000004"/>
    <row r="64835" x14ac:dyDescent="0.55000000000000004"/>
    <row r="64836" x14ac:dyDescent="0.55000000000000004"/>
    <row r="64837" x14ac:dyDescent="0.55000000000000004"/>
    <row r="64838" x14ac:dyDescent="0.55000000000000004"/>
    <row r="64839" x14ac:dyDescent="0.55000000000000004"/>
    <row r="64840" x14ac:dyDescent="0.55000000000000004"/>
    <row r="64841" x14ac:dyDescent="0.55000000000000004"/>
    <row r="64842" x14ac:dyDescent="0.55000000000000004"/>
    <row r="64843" x14ac:dyDescent="0.55000000000000004"/>
    <row r="64844" x14ac:dyDescent="0.55000000000000004"/>
    <row r="64845" x14ac:dyDescent="0.55000000000000004"/>
    <row r="64846" x14ac:dyDescent="0.55000000000000004"/>
    <row r="64847" x14ac:dyDescent="0.55000000000000004"/>
    <row r="64848" x14ac:dyDescent="0.55000000000000004"/>
    <row r="64849" x14ac:dyDescent="0.55000000000000004"/>
    <row r="64850" x14ac:dyDescent="0.55000000000000004"/>
    <row r="64851" x14ac:dyDescent="0.55000000000000004"/>
    <row r="64852" x14ac:dyDescent="0.55000000000000004"/>
    <row r="64853" x14ac:dyDescent="0.55000000000000004"/>
    <row r="64854" x14ac:dyDescent="0.55000000000000004"/>
    <row r="64855" x14ac:dyDescent="0.55000000000000004"/>
    <row r="64856" x14ac:dyDescent="0.55000000000000004"/>
    <row r="64857" x14ac:dyDescent="0.55000000000000004"/>
    <row r="64858" x14ac:dyDescent="0.55000000000000004"/>
    <row r="64859" x14ac:dyDescent="0.55000000000000004"/>
    <row r="64860" x14ac:dyDescent="0.55000000000000004"/>
    <row r="64861" x14ac:dyDescent="0.55000000000000004"/>
    <row r="64862" x14ac:dyDescent="0.55000000000000004"/>
    <row r="64863" x14ac:dyDescent="0.55000000000000004"/>
    <row r="64864" x14ac:dyDescent="0.55000000000000004"/>
    <row r="64865" x14ac:dyDescent="0.55000000000000004"/>
    <row r="64866" x14ac:dyDescent="0.55000000000000004"/>
    <row r="64867" x14ac:dyDescent="0.55000000000000004"/>
    <row r="64868" x14ac:dyDescent="0.55000000000000004"/>
    <row r="64869" x14ac:dyDescent="0.55000000000000004"/>
    <row r="64870" x14ac:dyDescent="0.55000000000000004"/>
    <row r="64871" x14ac:dyDescent="0.55000000000000004"/>
    <row r="64872" x14ac:dyDescent="0.55000000000000004"/>
    <row r="64873" x14ac:dyDescent="0.55000000000000004"/>
    <row r="64874" x14ac:dyDescent="0.55000000000000004"/>
    <row r="64875" x14ac:dyDescent="0.55000000000000004"/>
    <row r="64876" x14ac:dyDescent="0.55000000000000004"/>
    <row r="64877" x14ac:dyDescent="0.55000000000000004"/>
    <row r="64878" x14ac:dyDescent="0.55000000000000004"/>
    <row r="64879" x14ac:dyDescent="0.55000000000000004"/>
    <row r="64880" x14ac:dyDescent="0.55000000000000004"/>
    <row r="64881" x14ac:dyDescent="0.55000000000000004"/>
    <row r="64882" x14ac:dyDescent="0.55000000000000004"/>
    <row r="64883" x14ac:dyDescent="0.55000000000000004"/>
    <row r="64884" x14ac:dyDescent="0.55000000000000004"/>
    <row r="64885" x14ac:dyDescent="0.55000000000000004"/>
    <row r="64886" x14ac:dyDescent="0.55000000000000004"/>
    <row r="64887" x14ac:dyDescent="0.55000000000000004"/>
    <row r="64888" x14ac:dyDescent="0.55000000000000004"/>
    <row r="64889" x14ac:dyDescent="0.55000000000000004"/>
    <row r="64890" x14ac:dyDescent="0.55000000000000004"/>
    <row r="64891" x14ac:dyDescent="0.55000000000000004"/>
    <row r="64892" x14ac:dyDescent="0.55000000000000004"/>
    <row r="64893" x14ac:dyDescent="0.55000000000000004"/>
    <row r="64894" x14ac:dyDescent="0.55000000000000004"/>
    <row r="64895" x14ac:dyDescent="0.55000000000000004"/>
    <row r="64896" x14ac:dyDescent="0.55000000000000004"/>
    <row r="64897" x14ac:dyDescent="0.55000000000000004"/>
    <row r="64898" x14ac:dyDescent="0.55000000000000004"/>
    <row r="64899" x14ac:dyDescent="0.55000000000000004"/>
    <row r="64900" x14ac:dyDescent="0.55000000000000004"/>
    <row r="64901" x14ac:dyDescent="0.55000000000000004"/>
    <row r="64902" x14ac:dyDescent="0.55000000000000004"/>
    <row r="64903" x14ac:dyDescent="0.55000000000000004"/>
    <row r="64904" x14ac:dyDescent="0.55000000000000004"/>
    <row r="64905" x14ac:dyDescent="0.55000000000000004"/>
    <row r="64906" x14ac:dyDescent="0.55000000000000004"/>
    <row r="64907" x14ac:dyDescent="0.55000000000000004"/>
    <row r="64908" x14ac:dyDescent="0.55000000000000004"/>
    <row r="64909" x14ac:dyDescent="0.55000000000000004"/>
    <row r="64910" x14ac:dyDescent="0.55000000000000004"/>
    <row r="64911" x14ac:dyDescent="0.55000000000000004"/>
    <row r="64912" x14ac:dyDescent="0.55000000000000004"/>
    <row r="64913" x14ac:dyDescent="0.55000000000000004"/>
    <row r="64914" x14ac:dyDescent="0.55000000000000004"/>
    <row r="64915" x14ac:dyDescent="0.55000000000000004"/>
    <row r="64916" x14ac:dyDescent="0.55000000000000004"/>
    <row r="64917" x14ac:dyDescent="0.55000000000000004"/>
    <row r="64918" x14ac:dyDescent="0.55000000000000004"/>
    <row r="64919" x14ac:dyDescent="0.55000000000000004"/>
    <row r="64920" x14ac:dyDescent="0.55000000000000004"/>
    <row r="64921" x14ac:dyDescent="0.55000000000000004"/>
    <row r="64922" x14ac:dyDescent="0.55000000000000004"/>
    <row r="64923" x14ac:dyDescent="0.55000000000000004"/>
    <row r="64924" x14ac:dyDescent="0.55000000000000004"/>
    <row r="64925" x14ac:dyDescent="0.55000000000000004"/>
    <row r="64926" x14ac:dyDescent="0.55000000000000004"/>
    <row r="64927" x14ac:dyDescent="0.55000000000000004"/>
    <row r="64928" x14ac:dyDescent="0.55000000000000004"/>
    <row r="64929" x14ac:dyDescent="0.55000000000000004"/>
    <row r="64930" x14ac:dyDescent="0.55000000000000004"/>
    <row r="64931" x14ac:dyDescent="0.55000000000000004"/>
    <row r="64932" x14ac:dyDescent="0.55000000000000004"/>
    <row r="64933" x14ac:dyDescent="0.55000000000000004"/>
    <row r="64934" x14ac:dyDescent="0.55000000000000004"/>
    <row r="64935" x14ac:dyDescent="0.55000000000000004"/>
    <row r="64936" x14ac:dyDescent="0.55000000000000004"/>
    <row r="64937" x14ac:dyDescent="0.55000000000000004"/>
    <row r="64938" x14ac:dyDescent="0.55000000000000004"/>
    <row r="64939" x14ac:dyDescent="0.55000000000000004"/>
    <row r="64940" x14ac:dyDescent="0.55000000000000004"/>
    <row r="64941" x14ac:dyDescent="0.55000000000000004"/>
    <row r="64942" x14ac:dyDescent="0.55000000000000004"/>
    <row r="64943" x14ac:dyDescent="0.55000000000000004"/>
    <row r="64944" x14ac:dyDescent="0.55000000000000004"/>
    <row r="64945" x14ac:dyDescent="0.55000000000000004"/>
    <row r="64946" x14ac:dyDescent="0.55000000000000004"/>
    <row r="64947" x14ac:dyDescent="0.55000000000000004"/>
    <row r="64948" x14ac:dyDescent="0.55000000000000004"/>
    <row r="64949" x14ac:dyDescent="0.55000000000000004"/>
    <row r="64950" x14ac:dyDescent="0.55000000000000004"/>
    <row r="64951" x14ac:dyDescent="0.55000000000000004"/>
    <row r="64952" x14ac:dyDescent="0.55000000000000004"/>
    <row r="64953" x14ac:dyDescent="0.55000000000000004"/>
    <row r="64954" x14ac:dyDescent="0.55000000000000004"/>
    <row r="64955" x14ac:dyDescent="0.55000000000000004"/>
    <row r="64956" x14ac:dyDescent="0.55000000000000004"/>
    <row r="64957" x14ac:dyDescent="0.55000000000000004"/>
    <row r="64958" x14ac:dyDescent="0.55000000000000004"/>
    <row r="64959" x14ac:dyDescent="0.55000000000000004"/>
    <row r="64960" x14ac:dyDescent="0.55000000000000004"/>
    <row r="64961" x14ac:dyDescent="0.55000000000000004"/>
    <row r="64962" x14ac:dyDescent="0.55000000000000004"/>
    <row r="64963" x14ac:dyDescent="0.55000000000000004"/>
    <row r="64964" x14ac:dyDescent="0.55000000000000004"/>
    <row r="64965" x14ac:dyDescent="0.55000000000000004"/>
    <row r="64966" x14ac:dyDescent="0.55000000000000004"/>
    <row r="64967" x14ac:dyDescent="0.55000000000000004"/>
    <row r="64968" x14ac:dyDescent="0.55000000000000004"/>
    <row r="64969" x14ac:dyDescent="0.55000000000000004"/>
    <row r="64970" x14ac:dyDescent="0.55000000000000004"/>
    <row r="64971" x14ac:dyDescent="0.55000000000000004"/>
    <row r="64972" x14ac:dyDescent="0.55000000000000004"/>
    <row r="64973" x14ac:dyDescent="0.55000000000000004"/>
    <row r="64974" x14ac:dyDescent="0.55000000000000004"/>
    <row r="64975" x14ac:dyDescent="0.55000000000000004"/>
    <row r="64976" x14ac:dyDescent="0.55000000000000004"/>
    <row r="64977" x14ac:dyDescent="0.55000000000000004"/>
    <row r="64978" x14ac:dyDescent="0.55000000000000004"/>
    <row r="64979" x14ac:dyDescent="0.55000000000000004"/>
    <row r="64980" x14ac:dyDescent="0.55000000000000004"/>
    <row r="64981" x14ac:dyDescent="0.55000000000000004"/>
    <row r="64982" x14ac:dyDescent="0.55000000000000004"/>
    <row r="64983" x14ac:dyDescent="0.55000000000000004"/>
    <row r="64984" x14ac:dyDescent="0.55000000000000004"/>
    <row r="64985" x14ac:dyDescent="0.55000000000000004"/>
    <row r="64986" x14ac:dyDescent="0.55000000000000004"/>
    <row r="64987" x14ac:dyDescent="0.55000000000000004"/>
    <row r="64988" x14ac:dyDescent="0.55000000000000004"/>
    <row r="64989" x14ac:dyDescent="0.55000000000000004"/>
    <row r="64990" x14ac:dyDescent="0.55000000000000004"/>
    <row r="64991" x14ac:dyDescent="0.55000000000000004"/>
    <row r="64992" x14ac:dyDescent="0.55000000000000004"/>
    <row r="64993" x14ac:dyDescent="0.55000000000000004"/>
    <row r="64994" x14ac:dyDescent="0.55000000000000004"/>
    <row r="64995" x14ac:dyDescent="0.55000000000000004"/>
    <row r="64996" x14ac:dyDescent="0.55000000000000004"/>
    <row r="64997" x14ac:dyDescent="0.55000000000000004"/>
    <row r="64998" x14ac:dyDescent="0.55000000000000004"/>
    <row r="64999" x14ac:dyDescent="0.55000000000000004"/>
    <row r="65000" x14ac:dyDescent="0.55000000000000004"/>
    <row r="65001" x14ac:dyDescent="0.55000000000000004"/>
    <row r="65002" x14ac:dyDescent="0.55000000000000004"/>
    <row r="65003" x14ac:dyDescent="0.55000000000000004"/>
    <row r="65004" x14ac:dyDescent="0.55000000000000004"/>
    <row r="65005" x14ac:dyDescent="0.55000000000000004"/>
    <row r="65006" x14ac:dyDescent="0.55000000000000004"/>
    <row r="65007" x14ac:dyDescent="0.55000000000000004"/>
    <row r="65008" x14ac:dyDescent="0.55000000000000004"/>
    <row r="65009" x14ac:dyDescent="0.55000000000000004"/>
    <row r="65010" x14ac:dyDescent="0.55000000000000004"/>
    <row r="65011" x14ac:dyDescent="0.55000000000000004"/>
    <row r="65012" x14ac:dyDescent="0.55000000000000004"/>
    <row r="65013" x14ac:dyDescent="0.55000000000000004"/>
    <row r="65014" x14ac:dyDescent="0.55000000000000004"/>
    <row r="65015" x14ac:dyDescent="0.55000000000000004"/>
    <row r="65016" x14ac:dyDescent="0.55000000000000004"/>
    <row r="65017" x14ac:dyDescent="0.55000000000000004"/>
    <row r="65018" x14ac:dyDescent="0.55000000000000004"/>
    <row r="65019" x14ac:dyDescent="0.55000000000000004"/>
    <row r="65020" x14ac:dyDescent="0.55000000000000004"/>
    <row r="65021" x14ac:dyDescent="0.55000000000000004"/>
    <row r="65022" x14ac:dyDescent="0.55000000000000004"/>
    <row r="65023" x14ac:dyDescent="0.55000000000000004"/>
    <row r="65024" x14ac:dyDescent="0.55000000000000004"/>
    <row r="65025" x14ac:dyDescent="0.55000000000000004"/>
    <row r="65026" x14ac:dyDescent="0.55000000000000004"/>
    <row r="65027" x14ac:dyDescent="0.55000000000000004"/>
    <row r="65028" x14ac:dyDescent="0.55000000000000004"/>
    <row r="65029" x14ac:dyDescent="0.55000000000000004"/>
    <row r="65030" x14ac:dyDescent="0.55000000000000004"/>
    <row r="65031" x14ac:dyDescent="0.55000000000000004"/>
    <row r="65032" x14ac:dyDescent="0.55000000000000004"/>
    <row r="65033" x14ac:dyDescent="0.55000000000000004"/>
    <row r="65034" x14ac:dyDescent="0.55000000000000004"/>
    <row r="65035" x14ac:dyDescent="0.55000000000000004"/>
    <row r="65036" x14ac:dyDescent="0.55000000000000004"/>
    <row r="65037" x14ac:dyDescent="0.55000000000000004"/>
    <row r="65038" x14ac:dyDescent="0.55000000000000004"/>
    <row r="65039" x14ac:dyDescent="0.55000000000000004"/>
    <row r="65040" x14ac:dyDescent="0.55000000000000004"/>
    <row r="65041" x14ac:dyDescent="0.55000000000000004"/>
    <row r="65042" x14ac:dyDescent="0.55000000000000004"/>
    <row r="65043" x14ac:dyDescent="0.55000000000000004"/>
    <row r="65044" x14ac:dyDescent="0.55000000000000004"/>
    <row r="65045" x14ac:dyDescent="0.55000000000000004"/>
    <row r="65046" x14ac:dyDescent="0.55000000000000004"/>
    <row r="65047" x14ac:dyDescent="0.55000000000000004"/>
    <row r="65048" x14ac:dyDescent="0.55000000000000004"/>
    <row r="65049" x14ac:dyDescent="0.55000000000000004"/>
    <row r="65050" x14ac:dyDescent="0.55000000000000004"/>
    <row r="65051" x14ac:dyDescent="0.55000000000000004"/>
    <row r="65052" x14ac:dyDescent="0.55000000000000004"/>
    <row r="65053" x14ac:dyDescent="0.55000000000000004"/>
    <row r="65054" x14ac:dyDescent="0.55000000000000004"/>
    <row r="65055" x14ac:dyDescent="0.55000000000000004"/>
    <row r="65056" x14ac:dyDescent="0.55000000000000004"/>
    <row r="65057" x14ac:dyDescent="0.55000000000000004"/>
    <row r="65058" x14ac:dyDescent="0.55000000000000004"/>
    <row r="65059" x14ac:dyDescent="0.55000000000000004"/>
    <row r="65060" x14ac:dyDescent="0.55000000000000004"/>
    <row r="65061" x14ac:dyDescent="0.55000000000000004"/>
    <row r="65062" x14ac:dyDescent="0.55000000000000004"/>
    <row r="65063" x14ac:dyDescent="0.55000000000000004"/>
    <row r="65064" x14ac:dyDescent="0.55000000000000004"/>
    <row r="65065" x14ac:dyDescent="0.55000000000000004"/>
    <row r="65066" x14ac:dyDescent="0.55000000000000004"/>
    <row r="65067" x14ac:dyDescent="0.55000000000000004"/>
    <row r="65068" x14ac:dyDescent="0.55000000000000004"/>
    <row r="65069" x14ac:dyDescent="0.55000000000000004"/>
    <row r="65070" x14ac:dyDescent="0.55000000000000004"/>
    <row r="65071" x14ac:dyDescent="0.55000000000000004"/>
    <row r="65072" x14ac:dyDescent="0.55000000000000004"/>
    <row r="65073" x14ac:dyDescent="0.55000000000000004"/>
    <row r="65074" x14ac:dyDescent="0.55000000000000004"/>
    <row r="65075" x14ac:dyDescent="0.55000000000000004"/>
    <row r="65076" x14ac:dyDescent="0.55000000000000004"/>
    <row r="65077" x14ac:dyDescent="0.55000000000000004"/>
    <row r="65078" x14ac:dyDescent="0.55000000000000004"/>
    <row r="65079" x14ac:dyDescent="0.55000000000000004"/>
    <row r="65080" x14ac:dyDescent="0.55000000000000004"/>
    <row r="65081" x14ac:dyDescent="0.55000000000000004"/>
    <row r="65082" x14ac:dyDescent="0.55000000000000004"/>
    <row r="65083" x14ac:dyDescent="0.55000000000000004"/>
    <row r="65084" x14ac:dyDescent="0.55000000000000004"/>
    <row r="65085" x14ac:dyDescent="0.55000000000000004"/>
    <row r="65086" x14ac:dyDescent="0.55000000000000004"/>
    <row r="65087" x14ac:dyDescent="0.55000000000000004"/>
    <row r="65088" x14ac:dyDescent="0.55000000000000004"/>
    <row r="65089" x14ac:dyDescent="0.55000000000000004"/>
    <row r="65090" x14ac:dyDescent="0.55000000000000004"/>
    <row r="65091" x14ac:dyDescent="0.55000000000000004"/>
    <row r="65092" x14ac:dyDescent="0.55000000000000004"/>
    <row r="65093" x14ac:dyDescent="0.55000000000000004"/>
    <row r="65094" x14ac:dyDescent="0.55000000000000004"/>
    <row r="65095" x14ac:dyDescent="0.55000000000000004"/>
    <row r="65096" x14ac:dyDescent="0.55000000000000004"/>
    <row r="65097" x14ac:dyDescent="0.55000000000000004"/>
    <row r="65098" x14ac:dyDescent="0.55000000000000004"/>
    <row r="65099" x14ac:dyDescent="0.55000000000000004"/>
    <row r="65100" x14ac:dyDescent="0.55000000000000004"/>
    <row r="65101" x14ac:dyDescent="0.55000000000000004"/>
    <row r="65102" x14ac:dyDescent="0.55000000000000004"/>
    <row r="65103" x14ac:dyDescent="0.55000000000000004"/>
    <row r="65104" x14ac:dyDescent="0.55000000000000004"/>
    <row r="65105" x14ac:dyDescent="0.55000000000000004"/>
    <row r="65106" x14ac:dyDescent="0.55000000000000004"/>
    <row r="65107" x14ac:dyDescent="0.55000000000000004"/>
    <row r="65108" x14ac:dyDescent="0.55000000000000004"/>
    <row r="65109" x14ac:dyDescent="0.55000000000000004"/>
    <row r="65110" x14ac:dyDescent="0.55000000000000004"/>
    <row r="65111" x14ac:dyDescent="0.55000000000000004"/>
    <row r="65112" x14ac:dyDescent="0.55000000000000004"/>
    <row r="65113" x14ac:dyDescent="0.55000000000000004"/>
    <row r="65114" x14ac:dyDescent="0.55000000000000004"/>
    <row r="65115" x14ac:dyDescent="0.55000000000000004"/>
    <row r="65116" x14ac:dyDescent="0.55000000000000004"/>
    <row r="65117" x14ac:dyDescent="0.55000000000000004"/>
    <row r="65118" x14ac:dyDescent="0.55000000000000004"/>
    <row r="65119" x14ac:dyDescent="0.55000000000000004"/>
    <row r="65120" x14ac:dyDescent="0.55000000000000004"/>
    <row r="65121" x14ac:dyDescent="0.55000000000000004"/>
    <row r="65122" x14ac:dyDescent="0.55000000000000004"/>
    <row r="65123" x14ac:dyDescent="0.55000000000000004"/>
    <row r="65124" x14ac:dyDescent="0.55000000000000004"/>
    <row r="65125" x14ac:dyDescent="0.55000000000000004"/>
    <row r="65126" x14ac:dyDescent="0.55000000000000004"/>
    <row r="65127" x14ac:dyDescent="0.55000000000000004"/>
    <row r="65128" x14ac:dyDescent="0.55000000000000004"/>
    <row r="65129" x14ac:dyDescent="0.55000000000000004"/>
    <row r="65130" x14ac:dyDescent="0.55000000000000004"/>
    <row r="65131" x14ac:dyDescent="0.55000000000000004"/>
    <row r="65132" x14ac:dyDescent="0.55000000000000004"/>
    <row r="65133" x14ac:dyDescent="0.55000000000000004"/>
    <row r="65134" x14ac:dyDescent="0.55000000000000004"/>
    <row r="65135" x14ac:dyDescent="0.55000000000000004"/>
    <row r="65136" x14ac:dyDescent="0.55000000000000004"/>
    <row r="65137" x14ac:dyDescent="0.55000000000000004"/>
    <row r="65138" x14ac:dyDescent="0.55000000000000004"/>
    <row r="65139" x14ac:dyDescent="0.55000000000000004"/>
    <row r="65140" x14ac:dyDescent="0.55000000000000004"/>
    <row r="65141" x14ac:dyDescent="0.55000000000000004"/>
    <row r="65142" x14ac:dyDescent="0.55000000000000004"/>
    <row r="65143" x14ac:dyDescent="0.55000000000000004"/>
    <row r="65144" x14ac:dyDescent="0.55000000000000004"/>
    <row r="65145" x14ac:dyDescent="0.55000000000000004"/>
    <row r="65146" x14ac:dyDescent="0.55000000000000004"/>
    <row r="65147" x14ac:dyDescent="0.55000000000000004"/>
    <row r="65148" x14ac:dyDescent="0.55000000000000004"/>
    <row r="65149" x14ac:dyDescent="0.55000000000000004"/>
    <row r="65150" x14ac:dyDescent="0.55000000000000004"/>
    <row r="65151" x14ac:dyDescent="0.55000000000000004"/>
    <row r="65152" x14ac:dyDescent="0.55000000000000004"/>
    <row r="65153" x14ac:dyDescent="0.55000000000000004"/>
    <row r="65154" x14ac:dyDescent="0.55000000000000004"/>
    <row r="65155" x14ac:dyDescent="0.55000000000000004"/>
    <row r="65156" x14ac:dyDescent="0.55000000000000004"/>
    <row r="65157" x14ac:dyDescent="0.55000000000000004"/>
    <row r="65158" x14ac:dyDescent="0.55000000000000004"/>
    <row r="65159" x14ac:dyDescent="0.55000000000000004"/>
    <row r="65160" x14ac:dyDescent="0.55000000000000004"/>
    <row r="65161" x14ac:dyDescent="0.55000000000000004"/>
    <row r="65162" x14ac:dyDescent="0.55000000000000004"/>
    <row r="65163" x14ac:dyDescent="0.55000000000000004"/>
    <row r="65164" x14ac:dyDescent="0.55000000000000004"/>
    <row r="65165" x14ac:dyDescent="0.55000000000000004"/>
    <row r="65166" x14ac:dyDescent="0.55000000000000004"/>
    <row r="65167" x14ac:dyDescent="0.55000000000000004"/>
    <row r="65168" x14ac:dyDescent="0.55000000000000004"/>
    <row r="65169" x14ac:dyDescent="0.55000000000000004"/>
    <row r="65170" x14ac:dyDescent="0.55000000000000004"/>
    <row r="65171" x14ac:dyDescent="0.55000000000000004"/>
    <row r="65172" x14ac:dyDescent="0.55000000000000004"/>
    <row r="65173" x14ac:dyDescent="0.55000000000000004"/>
    <row r="65174" x14ac:dyDescent="0.55000000000000004"/>
    <row r="65175" x14ac:dyDescent="0.55000000000000004"/>
    <row r="65176" x14ac:dyDescent="0.55000000000000004"/>
    <row r="65177" x14ac:dyDescent="0.55000000000000004"/>
    <row r="65178" x14ac:dyDescent="0.55000000000000004"/>
    <row r="65179" x14ac:dyDescent="0.55000000000000004"/>
    <row r="65180" x14ac:dyDescent="0.55000000000000004"/>
    <row r="65181" x14ac:dyDescent="0.55000000000000004"/>
    <row r="65182" x14ac:dyDescent="0.55000000000000004"/>
    <row r="65183" x14ac:dyDescent="0.55000000000000004"/>
    <row r="65184" x14ac:dyDescent="0.55000000000000004"/>
    <row r="65185" x14ac:dyDescent="0.55000000000000004"/>
    <row r="65186" x14ac:dyDescent="0.55000000000000004"/>
    <row r="65187" x14ac:dyDescent="0.55000000000000004"/>
    <row r="65188" x14ac:dyDescent="0.55000000000000004"/>
    <row r="65189" x14ac:dyDescent="0.55000000000000004"/>
    <row r="65190" x14ac:dyDescent="0.55000000000000004"/>
    <row r="65191" x14ac:dyDescent="0.55000000000000004"/>
    <row r="65192" x14ac:dyDescent="0.55000000000000004"/>
    <row r="65193" x14ac:dyDescent="0.55000000000000004"/>
    <row r="65194" x14ac:dyDescent="0.55000000000000004"/>
    <row r="65195" x14ac:dyDescent="0.55000000000000004"/>
    <row r="65196" x14ac:dyDescent="0.55000000000000004"/>
    <row r="65197" x14ac:dyDescent="0.55000000000000004"/>
    <row r="65198" x14ac:dyDescent="0.55000000000000004"/>
    <row r="65199" x14ac:dyDescent="0.55000000000000004"/>
    <row r="65200" x14ac:dyDescent="0.55000000000000004"/>
    <row r="65201" x14ac:dyDescent="0.55000000000000004"/>
    <row r="65202" x14ac:dyDescent="0.55000000000000004"/>
    <row r="65203" x14ac:dyDescent="0.55000000000000004"/>
    <row r="65204" x14ac:dyDescent="0.55000000000000004"/>
    <row r="65205" x14ac:dyDescent="0.55000000000000004"/>
    <row r="65206" x14ac:dyDescent="0.55000000000000004"/>
    <row r="65207" x14ac:dyDescent="0.55000000000000004"/>
    <row r="65208" x14ac:dyDescent="0.55000000000000004"/>
    <row r="65209" x14ac:dyDescent="0.55000000000000004"/>
    <row r="65210" x14ac:dyDescent="0.55000000000000004"/>
    <row r="65211" x14ac:dyDescent="0.55000000000000004"/>
    <row r="65212" x14ac:dyDescent="0.55000000000000004"/>
    <row r="65213" x14ac:dyDescent="0.55000000000000004"/>
    <row r="65214" x14ac:dyDescent="0.55000000000000004"/>
    <row r="65215" x14ac:dyDescent="0.55000000000000004"/>
    <row r="65216" x14ac:dyDescent="0.55000000000000004"/>
    <row r="65217" x14ac:dyDescent="0.55000000000000004"/>
    <row r="65218" x14ac:dyDescent="0.55000000000000004"/>
    <row r="65219" x14ac:dyDescent="0.55000000000000004"/>
    <row r="65220" x14ac:dyDescent="0.55000000000000004"/>
    <row r="65221" x14ac:dyDescent="0.55000000000000004"/>
    <row r="65222" x14ac:dyDescent="0.55000000000000004"/>
    <row r="65223" x14ac:dyDescent="0.55000000000000004"/>
    <row r="65224" x14ac:dyDescent="0.55000000000000004"/>
    <row r="65225" x14ac:dyDescent="0.55000000000000004"/>
    <row r="65226" x14ac:dyDescent="0.55000000000000004"/>
    <row r="65227" x14ac:dyDescent="0.55000000000000004"/>
    <row r="65228" x14ac:dyDescent="0.55000000000000004"/>
    <row r="65229" x14ac:dyDescent="0.55000000000000004"/>
    <row r="65230" x14ac:dyDescent="0.55000000000000004"/>
    <row r="65231" x14ac:dyDescent="0.55000000000000004"/>
    <row r="65232" x14ac:dyDescent="0.55000000000000004"/>
    <row r="65233" x14ac:dyDescent="0.55000000000000004"/>
    <row r="65234" x14ac:dyDescent="0.55000000000000004"/>
    <row r="65235" x14ac:dyDescent="0.55000000000000004"/>
    <row r="65236" x14ac:dyDescent="0.55000000000000004"/>
    <row r="65237" x14ac:dyDescent="0.55000000000000004"/>
    <row r="65238" x14ac:dyDescent="0.55000000000000004"/>
    <row r="65239" x14ac:dyDescent="0.55000000000000004"/>
    <row r="65240" x14ac:dyDescent="0.55000000000000004"/>
    <row r="65241" x14ac:dyDescent="0.55000000000000004"/>
    <row r="65242" x14ac:dyDescent="0.55000000000000004"/>
    <row r="65243" x14ac:dyDescent="0.55000000000000004"/>
    <row r="65244" x14ac:dyDescent="0.55000000000000004"/>
    <row r="65245" x14ac:dyDescent="0.55000000000000004"/>
    <row r="65246" x14ac:dyDescent="0.55000000000000004"/>
    <row r="65247" x14ac:dyDescent="0.55000000000000004"/>
    <row r="65248" x14ac:dyDescent="0.55000000000000004"/>
    <row r="65249" x14ac:dyDescent="0.55000000000000004"/>
    <row r="65250" x14ac:dyDescent="0.55000000000000004"/>
    <row r="65251" x14ac:dyDescent="0.55000000000000004"/>
    <row r="65252" x14ac:dyDescent="0.55000000000000004"/>
    <row r="65253" x14ac:dyDescent="0.55000000000000004"/>
    <row r="65254" x14ac:dyDescent="0.55000000000000004"/>
    <row r="65255" x14ac:dyDescent="0.55000000000000004"/>
    <row r="65256" x14ac:dyDescent="0.55000000000000004"/>
    <row r="65257" x14ac:dyDescent="0.55000000000000004"/>
    <row r="65258" x14ac:dyDescent="0.55000000000000004"/>
    <row r="65259" x14ac:dyDescent="0.55000000000000004"/>
    <row r="65260" x14ac:dyDescent="0.55000000000000004"/>
    <row r="65261" x14ac:dyDescent="0.55000000000000004"/>
    <row r="65262" x14ac:dyDescent="0.55000000000000004"/>
    <row r="65263" x14ac:dyDescent="0.55000000000000004"/>
    <row r="65264" x14ac:dyDescent="0.55000000000000004"/>
    <row r="65265" x14ac:dyDescent="0.55000000000000004"/>
    <row r="65266" x14ac:dyDescent="0.55000000000000004"/>
    <row r="65267" x14ac:dyDescent="0.55000000000000004"/>
    <row r="65268" x14ac:dyDescent="0.55000000000000004"/>
    <row r="65269" x14ac:dyDescent="0.55000000000000004"/>
    <row r="65270" x14ac:dyDescent="0.55000000000000004"/>
    <row r="65271" x14ac:dyDescent="0.55000000000000004"/>
    <row r="65272" x14ac:dyDescent="0.55000000000000004"/>
    <row r="65273" x14ac:dyDescent="0.55000000000000004"/>
    <row r="65274" x14ac:dyDescent="0.55000000000000004"/>
    <row r="65275" x14ac:dyDescent="0.55000000000000004"/>
    <row r="65276" x14ac:dyDescent="0.55000000000000004"/>
    <row r="65277" x14ac:dyDescent="0.55000000000000004"/>
    <row r="65278" x14ac:dyDescent="0.55000000000000004"/>
    <row r="65279" x14ac:dyDescent="0.55000000000000004"/>
    <row r="65280" x14ac:dyDescent="0.55000000000000004"/>
    <row r="65281" x14ac:dyDescent="0.55000000000000004"/>
    <row r="65282" x14ac:dyDescent="0.55000000000000004"/>
    <row r="65283" x14ac:dyDescent="0.55000000000000004"/>
    <row r="65284" x14ac:dyDescent="0.55000000000000004"/>
    <row r="65285" x14ac:dyDescent="0.55000000000000004"/>
    <row r="65286" x14ac:dyDescent="0.55000000000000004"/>
    <row r="65287" x14ac:dyDescent="0.55000000000000004"/>
    <row r="65288" x14ac:dyDescent="0.55000000000000004"/>
    <row r="65289" x14ac:dyDescent="0.55000000000000004"/>
    <row r="65290" x14ac:dyDescent="0.55000000000000004"/>
    <row r="65291" x14ac:dyDescent="0.55000000000000004"/>
    <row r="65292" x14ac:dyDescent="0.55000000000000004"/>
    <row r="65293" x14ac:dyDescent="0.55000000000000004"/>
    <row r="65294" x14ac:dyDescent="0.55000000000000004"/>
    <row r="65295" x14ac:dyDescent="0.55000000000000004"/>
    <row r="65296" x14ac:dyDescent="0.55000000000000004"/>
    <row r="65297" x14ac:dyDescent="0.55000000000000004"/>
    <row r="65298" x14ac:dyDescent="0.55000000000000004"/>
    <row r="65299" x14ac:dyDescent="0.55000000000000004"/>
    <row r="65300" x14ac:dyDescent="0.55000000000000004"/>
    <row r="65301" x14ac:dyDescent="0.55000000000000004"/>
    <row r="65302" x14ac:dyDescent="0.55000000000000004"/>
    <row r="65303" x14ac:dyDescent="0.55000000000000004"/>
    <row r="65304" x14ac:dyDescent="0.55000000000000004"/>
    <row r="65305" x14ac:dyDescent="0.55000000000000004"/>
    <row r="65306" x14ac:dyDescent="0.55000000000000004"/>
    <row r="65307" x14ac:dyDescent="0.55000000000000004"/>
    <row r="65308" x14ac:dyDescent="0.55000000000000004"/>
    <row r="65309" x14ac:dyDescent="0.55000000000000004"/>
    <row r="65310" x14ac:dyDescent="0.55000000000000004"/>
    <row r="65311" x14ac:dyDescent="0.55000000000000004"/>
    <row r="65312" x14ac:dyDescent="0.55000000000000004"/>
    <row r="65313" x14ac:dyDescent="0.55000000000000004"/>
    <row r="65314" x14ac:dyDescent="0.55000000000000004"/>
    <row r="65315" x14ac:dyDescent="0.55000000000000004"/>
    <row r="65316" x14ac:dyDescent="0.55000000000000004"/>
    <row r="65317" x14ac:dyDescent="0.55000000000000004"/>
    <row r="65318" x14ac:dyDescent="0.55000000000000004"/>
    <row r="65319" x14ac:dyDescent="0.55000000000000004"/>
    <row r="65320" x14ac:dyDescent="0.55000000000000004"/>
    <row r="65321" x14ac:dyDescent="0.55000000000000004"/>
    <row r="65322" x14ac:dyDescent="0.55000000000000004"/>
    <row r="65323" x14ac:dyDescent="0.55000000000000004"/>
    <row r="65324" x14ac:dyDescent="0.55000000000000004"/>
    <row r="65325" x14ac:dyDescent="0.55000000000000004"/>
    <row r="65326" x14ac:dyDescent="0.55000000000000004"/>
    <row r="65327" x14ac:dyDescent="0.55000000000000004"/>
    <row r="65328" x14ac:dyDescent="0.55000000000000004"/>
    <row r="65329" x14ac:dyDescent="0.55000000000000004"/>
    <row r="65330" x14ac:dyDescent="0.55000000000000004"/>
    <row r="65331" x14ac:dyDescent="0.55000000000000004"/>
    <row r="65332" x14ac:dyDescent="0.55000000000000004"/>
    <row r="65333" x14ac:dyDescent="0.55000000000000004"/>
    <row r="65334" x14ac:dyDescent="0.55000000000000004"/>
    <row r="65335" x14ac:dyDescent="0.55000000000000004"/>
    <row r="65336" x14ac:dyDescent="0.55000000000000004"/>
    <row r="65337" x14ac:dyDescent="0.55000000000000004"/>
    <row r="65338" x14ac:dyDescent="0.55000000000000004"/>
    <row r="65339" x14ac:dyDescent="0.55000000000000004"/>
    <row r="65340" x14ac:dyDescent="0.55000000000000004"/>
    <row r="65341" x14ac:dyDescent="0.55000000000000004"/>
    <row r="65342" x14ac:dyDescent="0.55000000000000004"/>
    <row r="65343" x14ac:dyDescent="0.55000000000000004"/>
    <row r="65344" x14ac:dyDescent="0.55000000000000004"/>
    <row r="65345" x14ac:dyDescent="0.55000000000000004"/>
    <row r="65346" x14ac:dyDescent="0.55000000000000004"/>
    <row r="65347" x14ac:dyDescent="0.55000000000000004"/>
    <row r="65348" x14ac:dyDescent="0.55000000000000004"/>
    <row r="65349" x14ac:dyDescent="0.55000000000000004"/>
    <row r="65350" x14ac:dyDescent="0.55000000000000004"/>
    <row r="65351" x14ac:dyDescent="0.55000000000000004"/>
    <row r="65352" x14ac:dyDescent="0.55000000000000004"/>
    <row r="65353" x14ac:dyDescent="0.55000000000000004"/>
    <row r="65354" x14ac:dyDescent="0.55000000000000004"/>
    <row r="65355" x14ac:dyDescent="0.55000000000000004"/>
    <row r="65356" x14ac:dyDescent="0.55000000000000004"/>
    <row r="65357" x14ac:dyDescent="0.55000000000000004"/>
    <row r="65358" x14ac:dyDescent="0.55000000000000004"/>
    <row r="65359" x14ac:dyDescent="0.55000000000000004"/>
    <row r="65360" x14ac:dyDescent="0.55000000000000004"/>
    <row r="65361" x14ac:dyDescent="0.55000000000000004"/>
    <row r="65362" x14ac:dyDescent="0.55000000000000004"/>
    <row r="65363" x14ac:dyDescent="0.55000000000000004"/>
    <row r="65364" x14ac:dyDescent="0.55000000000000004"/>
    <row r="65365" x14ac:dyDescent="0.55000000000000004"/>
    <row r="65366" x14ac:dyDescent="0.55000000000000004"/>
    <row r="65367" x14ac:dyDescent="0.55000000000000004"/>
    <row r="65368" x14ac:dyDescent="0.55000000000000004"/>
    <row r="65369" x14ac:dyDescent="0.55000000000000004"/>
    <row r="65370" x14ac:dyDescent="0.55000000000000004"/>
    <row r="65371" x14ac:dyDescent="0.55000000000000004"/>
    <row r="65372" x14ac:dyDescent="0.55000000000000004"/>
    <row r="65373" x14ac:dyDescent="0.55000000000000004"/>
    <row r="65374" x14ac:dyDescent="0.55000000000000004"/>
    <row r="65375" x14ac:dyDescent="0.55000000000000004"/>
    <row r="65376" x14ac:dyDescent="0.55000000000000004"/>
    <row r="65377" x14ac:dyDescent="0.55000000000000004"/>
    <row r="65378" x14ac:dyDescent="0.55000000000000004"/>
    <row r="65379" x14ac:dyDescent="0.55000000000000004"/>
    <row r="65380" x14ac:dyDescent="0.55000000000000004"/>
    <row r="65381" x14ac:dyDescent="0.55000000000000004"/>
    <row r="65382" x14ac:dyDescent="0.55000000000000004"/>
    <row r="65383" x14ac:dyDescent="0.55000000000000004"/>
    <row r="65384" x14ac:dyDescent="0.55000000000000004"/>
    <row r="65385" x14ac:dyDescent="0.55000000000000004"/>
    <row r="65386" x14ac:dyDescent="0.55000000000000004"/>
    <row r="65387" x14ac:dyDescent="0.55000000000000004"/>
    <row r="65388" x14ac:dyDescent="0.55000000000000004"/>
    <row r="65389" x14ac:dyDescent="0.55000000000000004"/>
    <row r="65390" x14ac:dyDescent="0.55000000000000004"/>
    <row r="65391" x14ac:dyDescent="0.55000000000000004"/>
    <row r="65392" x14ac:dyDescent="0.55000000000000004"/>
    <row r="65393" x14ac:dyDescent="0.55000000000000004"/>
    <row r="65394" x14ac:dyDescent="0.55000000000000004"/>
    <row r="65395" x14ac:dyDescent="0.55000000000000004"/>
    <row r="65396" x14ac:dyDescent="0.55000000000000004"/>
    <row r="65397" x14ac:dyDescent="0.55000000000000004"/>
    <row r="65398" x14ac:dyDescent="0.55000000000000004"/>
    <row r="65399" x14ac:dyDescent="0.55000000000000004"/>
    <row r="65400" x14ac:dyDescent="0.55000000000000004"/>
    <row r="65401" x14ac:dyDescent="0.55000000000000004"/>
    <row r="65402" x14ac:dyDescent="0.55000000000000004"/>
    <row r="65403" x14ac:dyDescent="0.55000000000000004"/>
    <row r="65404" x14ac:dyDescent="0.55000000000000004"/>
    <row r="65405" x14ac:dyDescent="0.55000000000000004"/>
    <row r="65406" x14ac:dyDescent="0.55000000000000004"/>
    <row r="65407" x14ac:dyDescent="0.55000000000000004"/>
    <row r="65408" x14ac:dyDescent="0.55000000000000004"/>
    <row r="65409" x14ac:dyDescent="0.55000000000000004"/>
    <row r="65410" x14ac:dyDescent="0.55000000000000004"/>
    <row r="65411" x14ac:dyDescent="0.55000000000000004"/>
    <row r="65412" x14ac:dyDescent="0.55000000000000004"/>
    <row r="65413" x14ac:dyDescent="0.55000000000000004"/>
    <row r="65414" x14ac:dyDescent="0.55000000000000004"/>
    <row r="65415" x14ac:dyDescent="0.55000000000000004"/>
    <row r="65416" x14ac:dyDescent="0.55000000000000004"/>
    <row r="65417" x14ac:dyDescent="0.55000000000000004"/>
    <row r="65418" x14ac:dyDescent="0.55000000000000004"/>
    <row r="65419" x14ac:dyDescent="0.55000000000000004"/>
    <row r="65420" x14ac:dyDescent="0.55000000000000004"/>
    <row r="65421" x14ac:dyDescent="0.55000000000000004"/>
    <row r="65422" x14ac:dyDescent="0.55000000000000004"/>
    <row r="65423" x14ac:dyDescent="0.55000000000000004"/>
    <row r="65424" x14ac:dyDescent="0.55000000000000004"/>
    <row r="65425" x14ac:dyDescent="0.55000000000000004"/>
    <row r="65426" x14ac:dyDescent="0.55000000000000004"/>
    <row r="65427" x14ac:dyDescent="0.55000000000000004"/>
    <row r="65428" x14ac:dyDescent="0.55000000000000004"/>
    <row r="65429" x14ac:dyDescent="0.55000000000000004"/>
    <row r="65430" x14ac:dyDescent="0.55000000000000004"/>
    <row r="65431" x14ac:dyDescent="0.55000000000000004"/>
    <row r="65432" x14ac:dyDescent="0.55000000000000004"/>
    <row r="65433" x14ac:dyDescent="0.55000000000000004"/>
    <row r="65434" x14ac:dyDescent="0.55000000000000004"/>
    <row r="65435" x14ac:dyDescent="0.55000000000000004"/>
    <row r="65436" x14ac:dyDescent="0.55000000000000004"/>
    <row r="65437" x14ac:dyDescent="0.55000000000000004"/>
    <row r="65438" x14ac:dyDescent="0.55000000000000004"/>
    <row r="65439" x14ac:dyDescent="0.55000000000000004"/>
    <row r="65440" x14ac:dyDescent="0.55000000000000004"/>
    <row r="65441" x14ac:dyDescent="0.55000000000000004"/>
    <row r="65442" x14ac:dyDescent="0.55000000000000004"/>
    <row r="65443" x14ac:dyDescent="0.55000000000000004"/>
    <row r="65444" x14ac:dyDescent="0.55000000000000004"/>
    <row r="65445" x14ac:dyDescent="0.55000000000000004"/>
    <row r="65446" x14ac:dyDescent="0.55000000000000004"/>
    <row r="65447" x14ac:dyDescent="0.55000000000000004"/>
    <row r="65448" x14ac:dyDescent="0.55000000000000004"/>
    <row r="65449" x14ac:dyDescent="0.55000000000000004"/>
    <row r="65450" x14ac:dyDescent="0.55000000000000004"/>
    <row r="65451" x14ac:dyDescent="0.55000000000000004"/>
    <row r="65452" x14ac:dyDescent="0.55000000000000004"/>
    <row r="65453" x14ac:dyDescent="0.55000000000000004"/>
    <row r="65454" x14ac:dyDescent="0.55000000000000004"/>
    <row r="65455" x14ac:dyDescent="0.55000000000000004"/>
    <row r="65456" x14ac:dyDescent="0.55000000000000004"/>
    <row r="65457" x14ac:dyDescent="0.55000000000000004"/>
    <row r="65458" x14ac:dyDescent="0.55000000000000004"/>
    <row r="65459" x14ac:dyDescent="0.55000000000000004"/>
    <row r="65460" x14ac:dyDescent="0.55000000000000004"/>
    <row r="65461" x14ac:dyDescent="0.55000000000000004"/>
    <row r="65462" x14ac:dyDescent="0.55000000000000004"/>
    <row r="65463" x14ac:dyDescent="0.55000000000000004"/>
    <row r="65464" x14ac:dyDescent="0.55000000000000004"/>
    <row r="65465" x14ac:dyDescent="0.55000000000000004"/>
    <row r="65466" x14ac:dyDescent="0.55000000000000004"/>
    <row r="65467" x14ac:dyDescent="0.55000000000000004"/>
    <row r="65468" x14ac:dyDescent="0.55000000000000004"/>
    <row r="65469" x14ac:dyDescent="0.55000000000000004"/>
    <row r="65470" x14ac:dyDescent="0.55000000000000004"/>
    <row r="65471" x14ac:dyDescent="0.55000000000000004"/>
    <row r="65472" x14ac:dyDescent="0.55000000000000004"/>
    <row r="65473" x14ac:dyDescent="0.55000000000000004"/>
    <row r="65474" x14ac:dyDescent="0.55000000000000004"/>
    <row r="65475" x14ac:dyDescent="0.55000000000000004"/>
    <row r="65476" x14ac:dyDescent="0.55000000000000004"/>
    <row r="65477" x14ac:dyDescent="0.55000000000000004"/>
    <row r="65478" x14ac:dyDescent="0.55000000000000004"/>
    <row r="65479" x14ac:dyDescent="0.55000000000000004"/>
    <row r="65480" x14ac:dyDescent="0.55000000000000004"/>
    <row r="65481" x14ac:dyDescent="0.55000000000000004"/>
    <row r="65482" x14ac:dyDescent="0.55000000000000004"/>
    <row r="65483" x14ac:dyDescent="0.55000000000000004"/>
    <row r="65484" x14ac:dyDescent="0.55000000000000004"/>
    <row r="65485" x14ac:dyDescent="0.55000000000000004"/>
    <row r="65486" x14ac:dyDescent="0.55000000000000004"/>
    <row r="65487" x14ac:dyDescent="0.55000000000000004"/>
    <row r="65488" x14ac:dyDescent="0.55000000000000004"/>
    <row r="65489" x14ac:dyDescent="0.55000000000000004"/>
    <row r="65490" x14ac:dyDescent="0.55000000000000004"/>
    <row r="65491" x14ac:dyDescent="0.55000000000000004"/>
    <row r="65492" x14ac:dyDescent="0.55000000000000004"/>
    <row r="65493" x14ac:dyDescent="0.55000000000000004"/>
    <row r="65494" x14ac:dyDescent="0.55000000000000004"/>
    <row r="65495" x14ac:dyDescent="0.55000000000000004"/>
    <row r="65496" x14ac:dyDescent="0.55000000000000004"/>
    <row r="65497" x14ac:dyDescent="0.55000000000000004"/>
    <row r="65498" x14ac:dyDescent="0.55000000000000004"/>
    <row r="65499" x14ac:dyDescent="0.55000000000000004"/>
    <row r="65500" x14ac:dyDescent="0.55000000000000004"/>
    <row r="65501" x14ac:dyDescent="0.55000000000000004"/>
    <row r="65502" x14ac:dyDescent="0.55000000000000004"/>
    <row r="65503" x14ac:dyDescent="0.55000000000000004"/>
    <row r="65504" x14ac:dyDescent="0.55000000000000004"/>
    <row r="65505" x14ac:dyDescent="0.55000000000000004"/>
    <row r="65506" x14ac:dyDescent="0.55000000000000004"/>
    <row r="65507" x14ac:dyDescent="0.55000000000000004"/>
    <row r="65508" x14ac:dyDescent="0.55000000000000004"/>
    <row r="65509" x14ac:dyDescent="0.55000000000000004"/>
    <row r="65510" x14ac:dyDescent="0.55000000000000004"/>
    <row r="65511" x14ac:dyDescent="0.55000000000000004"/>
    <row r="65512" x14ac:dyDescent="0.55000000000000004"/>
    <row r="65513" x14ac:dyDescent="0.55000000000000004"/>
    <row r="65514" x14ac:dyDescent="0.55000000000000004"/>
    <row r="65515" x14ac:dyDescent="0.55000000000000004"/>
    <row r="65516" x14ac:dyDescent="0.55000000000000004"/>
    <row r="65517" x14ac:dyDescent="0.55000000000000004"/>
    <row r="65518" x14ac:dyDescent="0.55000000000000004"/>
    <row r="65519" x14ac:dyDescent="0.55000000000000004"/>
    <row r="65520" x14ac:dyDescent="0.55000000000000004"/>
    <row r="65521" x14ac:dyDescent="0.55000000000000004"/>
    <row r="65522" x14ac:dyDescent="0.55000000000000004"/>
    <row r="65523" x14ac:dyDescent="0.55000000000000004"/>
    <row r="65524" x14ac:dyDescent="0.55000000000000004"/>
    <row r="65525" x14ac:dyDescent="0.55000000000000004"/>
    <row r="65526" x14ac:dyDescent="0.55000000000000004"/>
    <row r="65527" x14ac:dyDescent="0.55000000000000004"/>
    <row r="65528" x14ac:dyDescent="0.55000000000000004"/>
    <row r="65529" x14ac:dyDescent="0.55000000000000004"/>
    <row r="65530" x14ac:dyDescent="0.55000000000000004"/>
    <row r="65531" x14ac:dyDescent="0.55000000000000004"/>
    <row r="65532" x14ac:dyDescent="0.55000000000000004"/>
    <row r="65533" x14ac:dyDescent="0.55000000000000004"/>
    <row r="65534" x14ac:dyDescent="0.55000000000000004"/>
    <row r="65535" x14ac:dyDescent="0.55000000000000004"/>
    <row r="65537" x14ac:dyDescent="0.55000000000000004"/>
    <row r="65550" x14ac:dyDescent="0.55000000000000004"/>
    <row r="65551" x14ac:dyDescent="0.55000000000000004"/>
  </sheetData>
  <sheetProtection algorithmName="SHA-512" hashValue="G2EasmyCFD60YVa2Ll1P6vrPU0bcRbaj5o5+J6l8Li30X4oxY+b/P3//BJG16s70m0eiaRi/3oEmkg5qPnrtug==" saltValue="gEyhkRg2PYfSgCGQFEvOvg==" spinCount="100000" sheet="1" selectLockedCells="1"/>
  <mergeCells count="128">
    <mergeCell ref="AA34:AA35"/>
    <mergeCell ref="E32:F33"/>
    <mergeCell ref="G32:G33"/>
    <mergeCell ref="H32:I33"/>
    <mergeCell ref="J32:J33"/>
    <mergeCell ref="E34:F35"/>
    <mergeCell ref="G34:G35"/>
    <mergeCell ref="H34:I35"/>
    <mergeCell ref="J34:J35"/>
    <mergeCell ref="Y32:Z33"/>
    <mergeCell ref="G23:G24"/>
    <mergeCell ref="H23:I24"/>
    <mergeCell ref="J23:J24"/>
    <mergeCell ref="E25:F26"/>
    <mergeCell ref="G25:G26"/>
    <mergeCell ref="H25:I26"/>
    <mergeCell ref="J25:J26"/>
    <mergeCell ref="E27:F28"/>
    <mergeCell ref="G27:G28"/>
    <mergeCell ref="H27:I28"/>
    <mergeCell ref="J27:J28"/>
    <mergeCell ref="C27:D28"/>
    <mergeCell ref="C32:D33"/>
    <mergeCell ref="C34:D35"/>
    <mergeCell ref="C29:AJ29"/>
    <mergeCell ref="C30:AJ31"/>
    <mergeCell ref="K25:M26"/>
    <mergeCell ref="N25:P26"/>
    <mergeCell ref="AB32:AF33"/>
    <mergeCell ref="AG32:AJ33"/>
    <mergeCell ref="AB34:AF35"/>
    <mergeCell ref="AG34:AJ35"/>
    <mergeCell ref="K32:M33"/>
    <mergeCell ref="N32:P33"/>
    <mergeCell ref="K34:M35"/>
    <mergeCell ref="N34:P35"/>
    <mergeCell ref="K27:M28"/>
    <mergeCell ref="N27:P28"/>
    <mergeCell ref="C25:D26"/>
    <mergeCell ref="Q27:T28"/>
    <mergeCell ref="U27:X28"/>
    <mergeCell ref="Q34:T35"/>
    <mergeCell ref="U34:X35"/>
    <mergeCell ref="AA32:AA33"/>
    <mergeCell ref="Y34:Z35"/>
    <mergeCell ref="AW31:AW32"/>
    <mergeCell ref="AV16:AZ16"/>
    <mergeCell ref="BD19:BF19"/>
    <mergeCell ref="S16:Y16"/>
    <mergeCell ref="M9:R10"/>
    <mergeCell ref="S13:Y14"/>
    <mergeCell ref="M15:Y15"/>
    <mergeCell ref="S9:Y10"/>
    <mergeCell ref="G11:K11"/>
    <mergeCell ref="G12:K12"/>
    <mergeCell ref="G13:K13"/>
    <mergeCell ref="G14:K14"/>
    <mergeCell ref="G15:K15"/>
    <mergeCell ref="G16:K16"/>
    <mergeCell ref="M16:R17"/>
    <mergeCell ref="AB25:AF26"/>
    <mergeCell ref="AG25:AJ26"/>
    <mergeCell ref="AB27:AF28"/>
    <mergeCell ref="AG27:AJ28"/>
    <mergeCell ref="AB23:AF24"/>
    <mergeCell ref="Q22:T22"/>
    <mergeCell ref="Y22:AA22"/>
    <mergeCell ref="U22:X22"/>
    <mergeCell ref="Q23:T24"/>
    <mergeCell ref="BF3:BG3"/>
    <mergeCell ref="BD16:BF16"/>
    <mergeCell ref="BD17:BF17"/>
    <mergeCell ref="BD18:BF18"/>
    <mergeCell ref="S7:V7"/>
    <mergeCell ref="W7:Y7"/>
    <mergeCell ref="S17:U17"/>
    <mergeCell ref="W17:Y17"/>
    <mergeCell ref="C13:F13"/>
    <mergeCell ref="C16:F16"/>
    <mergeCell ref="C11:F11"/>
    <mergeCell ref="M11:R12"/>
    <mergeCell ref="S11:Y12"/>
    <mergeCell ref="M13:R14"/>
    <mergeCell ref="C12:F12"/>
    <mergeCell ref="C15:F15"/>
    <mergeCell ref="AA7:AI7"/>
    <mergeCell ref="AA8:AF8"/>
    <mergeCell ref="AG8:AI8"/>
    <mergeCell ref="M7:R8"/>
    <mergeCell ref="G8:K8"/>
    <mergeCell ref="G9:K9"/>
    <mergeCell ref="G10:K10"/>
    <mergeCell ref="C7:K7"/>
    <mergeCell ref="C8:F8"/>
    <mergeCell ref="C9:F9"/>
    <mergeCell ref="S8:Y8"/>
    <mergeCell ref="G17:K17"/>
    <mergeCell ref="C17:F17"/>
    <mergeCell ref="C18:Y18"/>
    <mergeCell ref="C14:F14"/>
    <mergeCell ref="C23:D24"/>
    <mergeCell ref="E22:G22"/>
    <mergeCell ref="H22:J22"/>
    <mergeCell ref="E20:J21"/>
    <mergeCell ref="K20:P21"/>
    <mergeCell ref="C10:F10"/>
    <mergeCell ref="C19:AJ19"/>
    <mergeCell ref="AG22:AJ22"/>
    <mergeCell ref="Q20:AJ20"/>
    <mergeCell ref="AG23:AJ24"/>
    <mergeCell ref="Q21:AJ21"/>
    <mergeCell ref="AB22:AF22"/>
    <mergeCell ref="K23:M24"/>
    <mergeCell ref="N23:P24"/>
    <mergeCell ref="E23:F24"/>
    <mergeCell ref="K22:M22"/>
    <mergeCell ref="N22:P22"/>
    <mergeCell ref="U23:X24"/>
    <mergeCell ref="Q25:T26"/>
    <mergeCell ref="U25:X26"/>
    <mergeCell ref="Q32:T33"/>
    <mergeCell ref="U32:X33"/>
    <mergeCell ref="Y23:Z24"/>
    <mergeCell ref="AA23:AA24"/>
    <mergeCell ref="Y25:Z26"/>
    <mergeCell ref="AA25:AA26"/>
    <mergeCell ref="Y27:Z28"/>
    <mergeCell ref="AA27:AA28"/>
  </mergeCells>
  <phoneticPr fontId="2" type="noConversion"/>
  <conditionalFormatting sqref="G8:K8">
    <cfRule type="expression" dxfId="8" priority="10">
      <formula>ISBLANK($G$8)</formula>
    </cfRule>
  </conditionalFormatting>
  <conditionalFormatting sqref="G9:K9">
    <cfRule type="expression" dxfId="7" priority="8">
      <formula>ISBLANK($G$9)</formula>
    </cfRule>
  </conditionalFormatting>
  <conditionalFormatting sqref="G10:K10">
    <cfRule type="expression" dxfId="6" priority="7">
      <formula>ISBLANK($G$10)</formula>
    </cfRule>
  </conditionalFormatting>
  <conditionalFormatting sqref="G11:K11">
    <cfRule type="expression" dxfId="5" priority="6">
      <formula>AND(ISBLANK($G$11),ISBLANK($G$12))</formula>
    </cfRule>
  </conditionalFormatting>
  <conditionalFormatting sqref="G12:K12">
    <cfRule type="expression" dxfId="4" priority="5">
      <formula>AND(ISBLANK($G$12),ISBLANK($G$11))</formula>
    </cfRule>
  </conditionalFormatting>
  <conditionalFormatting sqref="G13:K13">
    <cfRule type="expression" dxfId="3" priority="4">
      <formula>AND(ISBLANK($G$13),ISBLANK($G$11))</formula>
    </cfRule>
  </conditionalFormatting>
  <conditionalFormatting sqref="G14:K14">
    <cfRule type="expression" dxfId="2" priority="3">
      <formula>ISBLANK($G$14)</formula>
    </cfRule>
  </conditionalFormatting>
  <conditionalFormatting sqref="G15:K15">
    <cfRule type="expression" dxfId="1" priority="2">
      <formula>ISBLANK($G$15)</formula>
    </cfRule>
  </conditionalFormatting>
  <conditionalFormatting sqref="G16:K16">
    <cfRule type="expression" dxfId="0" priority="1">
      <formula>ISBLANK($G$16)</formula>
    </cfRule>
  </conditionalFormatting>
  <dataValidations count="5">
    <dataValidation type="decimal" errorStyle="warning" operator="notBetween" allowBlank="1" showInputMessage="1" showErrorMessage="1" errorTitle="Caution - High Weight" error="Higher doses than the stated calculated dose may be required in this patient.  _x000a__x000a_Advice from pharmacy may be required to ensure therapeutic dosing." sqref="G14" xr:uid="{00000000-0002-0000-0000-000000000000}">
      <formula1>150</formula1>
      <formula2>300</formula2>
    </dataValidation>
    <dataValidation type="custom" allowBlank="1" showInputMessage="1" showErrorMessage="1" errorTitle="Height entered twice" error="Please enter height in either cms or feet and inches." sqref="G11:K11" xr:uid="{00000000-0002-0000-0000-000001000000}">
      <formula1>$G$12=0</formula1>
    </dataValidation>
    <dataValidation type="custom" allowBlank="1" showInputMessage="1" showErrorMessage="1" errorTitle="Height entered twice" error="Please enter height in either cms or feet and inches." sqref="G12:K13" xr:uid="{00000000-0002-0000-0000-000002000000}">
      <formula1>$G$11=0</formula1>
    </dataValidation>
    <dataValidation type="whole" errorStyle="warning" allowBlank="1" showInputMessage="1" showErrorMessage="1" error="Is the age correct?" sqref="G10:K10" xr:uid="{00000000-0002-0000-0000-000003000000}">
      <formula1>16</formula1>
      <formula2>110</formula2>
    </dataValidation>
    <dataValidation type="list" allowBlank="1" showInputMessage="1" showErrorMessage="1" sqref="G15:K15" xr:uid="{00000000-0002-0000-0000-000004000000}">
      <formula1>"Male, Female"</formula1>
    </dataValidation>
  </dataValidations>
  <printOptions horizontalCentered="1" verticalCentered="1"/>
  <pageMargins left="0.23622047244094491" right="0.23622047244094491" top="3.937007874015748E-2" bottom="3.937007874015748E-2" header="0" footer="7.874015748031496E-2"/>
  <pageSetup paperSize="9" scale="53" fitToWidth="0" fitToHeight="0" orientation="landscape" r:id="rId1"/>
  <headerFooter alignWithMargins="0">
    <oddHeader xml:space="preserve">&amp;L
&amp;C
&amp;R&amp;"Arial,Bold"&amp;16
</oddHeader>
  </headerFooter>
  <rowBreaks count="1" manualBreakCount="1">
    <brk id="35" max="36" man="1"/>
  </rowBreaks>
  <ignoredErrors>
    <ignoredError sqref="AU25:AU32 AV24:AV30 AV31:AW32 S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
  <sheetViews>
    <sheetView zoomScaleNormal="100" workbookViewId="0"/>
  </sheetViews>
  <sheetFormatPr defaultRowHeight="12.75" x14ac:dyDescent="0.2"/>
  <cols>
    <col min="1" max="1" width="9.140625" style="74"/>
    <col min="2" max="2" width="12.7109375" customWidth="1"/>
    <col min="3" max="7" width="21.7109375" customWidth="1"/>
    <col min="8" max="26" width="9.140625" style="74"/>
  </cols>
  <sheetData>
    <row r="1" spans="2:7" s="74" customFormat="1" ht="16.5" x14ac:dyDescent="0.25">
      <c r="B1" s="73" t="s">
        <v>89</v>
      </c>
    </row>
    <row r="2" spans="2:7" s="74" customFormat="1" x14ac:dyDescent="0.2"/>
    <row r="3" spans="2:7" s="74" customFormat="1" ht="14.25" x14ac:dyDescent="0.2">
      <c r="B3" s="75" t="s">
        <v>88</v>
      </c>
    </row>
    <row r="4" spans="2:7" s="74" customFormat="1" ht="14.25" x14ac:dyDescent="0.2">
      <c r="B4" s="75" t="s">
        <v>132</v>
      </c>
    </row>
    <row r="5" spans="2:7" s="74" customFormat="1" ht="15" thickBot="1" x14ac:dyDescent="0.25">
      <c r="B5" s="75"/>
    </row>
    <row r="6" spans="2:7" ht="18.75" thickBot="1" x14ac:dyDescent="0.25">
      <c r="B6" s="470" t="s">
        <v>35</v>
      </c>
      <c r="C6" s="471"/>
      <c r="D6" s="471"/>
      <c r="E6" s="471"/>
      <c r="F6" s="471"/>
      <c r="G6" s="472"/>
    </row>
    <row r="7" spans="2:7" ht="31.5" customHeight="1" thickBot="1" x14ac:dyDescent="0.25">
      <c r="B7" s="1" t="s">
        <v>36</v>
      </c>
      <c r="C7" s="2" t="s">
        <v>133</v>
      </c>
      <c r="D7" s="2" t="s">
        <v>134</v>
      </c>
      <c r="E7" s="2" t="s">
        <v>135</v>
      </c>
      <c r="F7" s="2" t="s">
        <v>136</v>
      </c>
      <c r="G7" s="2" t="s">
        <v>137</v>
      </c>
    </row>
    <row r="8" spans="2:7" ht="31.5" customHeight="1" x14ac:dyDescent="0.2">
      <c r="B8" s="3" t="s">
        <v>7</v>
      </c>
      <c r="C8" s="473" t="s">
        <v>8</v>
      </c>
      <c r="D8" s="474"/>
      <c r="E8" s="474"/>
      <c r="F8" s="474"/>
      <c r="G8" s="475"/>
    </row>
    <row r="9" spans="2:7" ht="31.5" customHeight="1" x14ac:dyDescent="0.2">
      <c r="B9" s="4" t="s">
        <v>10</v>
      </c>
      <c r="C9" s="5" t="s">
        <v>37</v>
      </c>
      <c r="D9" s="5" t="s">
        <v>38</v>
      </c>
      <c r="E9" s="5" t="s">
        <v>39</v>
      </c>
      <c r="F9" s="5" t="s">
        <v>39</v>
      </c>
      <c r="G9" s="5" t="s">
        <v>40</v>
      </c>
    </row>
    <row r="10" spans="2:7" ht="31.5" customHeight="1" x14ac:dyDescent="0.2">
      <c r="B10" s="4" t="s">
        <v>12</v>
      </c>
      <c r="C10" s="6" t="s">
        <v>38</v>
      </c>
      <c r="D10" s="6" t="s">
        <v>39</v>
      </c>
      <c r="E10" s="6" t="s">
        <v>41</v>
      </c>
      <c r="F10" s="6" t="s">
        <v>42</v>
      </c>
      <c r="G10" s="6" t="s">
        <v>43</v>
      </c>
    </row>
    <row r="11" spans="2:7" ht="31.5" customHeight="1" x14ac:dyDescent="0.2">
      <c r="B11" s="4" t="s">
        <v>14</v>
      </c>
      <c r="C11" s="6" t="s">
        <v>39</v>
      </c>
      <c r="D11" s="6" t="s">
        <v>41</v>
      </c>
      <c r="E11" s="6" t="s">
        <v>43</v>
      </c>
      <c r="F11" s="6" t="s">
        <v>44</v>
      </c>
      <c r="G11" s="6" t="s">
        <v>45</v>
      </c>
    </row>
    <row r="12" spans="2:7" ht="31.5" customHeight="1" x14ac:dyDescent="0.2">
      <c r="B12" s="4" t="s">
        <v>16</v>
      </c>
      <c r="C12" s="7" t="s">
        <v>46</v>
      </c>
      <c r="D12" s="7" t="s">
        <v>47</v>
      </c>
      <c r="E12" s="7" t="s">
        <v>48</v>
      </c>
      <c r="F12" s="7" t="s">
        <v>49</v>
      </c>
      <c r="G12" s="7" t="s">
        <v>50</v>
      </c>
    </row>
    <row r="13" spans="2:7" ht="31.5" customHeight="1" thickBot="1" x14ac:dyDescent="0.25">
      <c r="B13" s="8" t="s">
        <v>17</v>
      </c>
      <c r="C13" s="9" t="s">
        <v>47</v>
      </c>
      <c r="D13" s="9" t="s">
        <v>48</v>
      </c>
      <c r="E13" s="9" t="s">
        <v>50</v>
      </c>
      <c r="F13" s="9" t="s">
        <v>51</v>
      </c>
      <c r="G13" s="9" t="s">
        <v>52</v>
      </c>
    </row>
    <row r="14" spans="2:7" s="74" customFormat="1" ht="13.5" thickTop="1" x14ac:dyDescent="0.2"/>
    <row r="15" spans="2:7" s="74" customFormat="1" x14ac:dyDescent="0.2"/>
    <row r="16" spans="2:7" s="74" customFormat="1" x14ac:dyDescent="0.2"/>
    <row r="17" spans="2:2" s="74" customFormat="1" ht="16.5" x14ac:dyDescent="0.25">
      <c r="B17" s="73" t="s">
        <v>90</v>
      </c>
    </row>
    <row r="18" spans="2:2" s="74" customFormat="1" x14ac:dyDescent="0.2"/>
    <row r="19" spans="2:2" s="74" customFormat="1" ht="15" x14ac:dyDescent="0.25">
      <c r="B19" s="76" t="s">
        <v>91</v>
      </c>
    </row>
    <row r="20" spans="2:2" s="74" customFormat="1" x14ac:dyDescent="0.2"/>
    <row r="21" spans="2:2" s="74" customFormat="1" ht="16.5" x14ac:dyDescent="0.2">
      <c r="B21" s="77" t="s">
        <v>94</v>
      </c>
    </row>
    <row r="22" spans="2:2" s="74" customFormat="1" ht="14.25" x14ac:dyDescent="0.2">
      <c r="B22" s="78" t="s">
        <v>95</v>
      </c>
    </row>
    <row r="23" spans="2:2" s="74" customFormat="1" ht="16.5" x14ac:dyDescent="0.2">
      <c r="B23" s="79" t="s">
        <v>96</v>
      </c>
    </row>
    <row r="24" spans="2:2" s="74" customFormat="1" ht="14.25" x14ac:dyDescent="0.2">
      <c r="B24" s="78" t="s">
        <v>97</v>
      </c>
    </row>
    <row r="25" spans="2:2" s="74" customFormat="1" ht="14.25" x14ac:dyDescent="0.2">
      <c r="B25" s="78" t="s">
        <v>92</v>
      </c>
    </row>
    <row r="26" spans="2:2" s="74" customFormat="1" ht="14.25" x14ac:dyDescent="0.2">
      <c r="B26" s="79" t="s">
        <v>98</v>
      </c>
    </row>
    <row r="27" spans="2:2" s="74" customFormat="1" ht="14.25" x14ac:dyDescent="0.2">
      <c r="B27" s="78" t="s">
        <v>93</v>
      </c>
    </row>
    <row r="28" spans="2:2" s="74" customFormat="1" x14ac:dyDescent="0.2">
      <c r="B28" s="80"/>
    </row>
    <row r="29" spans="2:2" s="74" customFormat="1" x14ac:dyDescent="0.2"/>
    <row r="30" spans="2:2" s="74" customFormat="1" x14ac:dyDescent="0.2"/>
    <row r="31" spans="2:2" s="74" customFormat="1" x14ac:dyDescent="0.2"/>
    <row r="32" spans="2:2" s="74" customFormat="1" x14ac:dyDescent="0.2"/>
    <row r="33" s="74" customFormat="1" x14ac:dyDescent="0.2"/>
    <row r="34" s="74" customFormat="1" x14ac:dyDescent="0.2"/>
    <row r="35" s="74" customFormat="1" x14ac:dyDescent="0.2"/>
    <row r="36" s="74" customFormat="1" x14ac:dyDescent="0.2"/>
    <row r="37" s="74" customFormat="1" x14ac:dyDescent="0.2"/>
    <row r="38" s="74" customFormat="1" x14ac:dyDescent="0.2"/>
    <row r="39" s="74" customFormat="1" x14ac:dyDescent="0.2"/>
    <row r="40" s="74" customFormat="1" x14ac:dyDescent="0.2"/>
    <row r="41" s="74" customFormat="1" x14ac:dyDescent="0.2"/>
    <row r="42" s="74" customFormat="1" x14ac:dyDescent="0.2"/>
    <row r="43" s="74" customFormat="1" x14ac:dyDescent="0.2"/>
    <row r="44" s="74" customFormat="1" x14ac:dyDescent="0.2"/>
    <row r="45" s="74" customFormat="1" x14ac:dyDescent="0.2"/>
    <row r="46" s="74" customFormat="1" x14ac:dyDescent="0.2"/>
    <row r="47" s="74" customFormat="1" x14ac:dyDescent="0.2"/>
    <row r="48" s="74" customFormat="1" x14ac:dyDescent="0.2"/>
    <row r="49" s="74" customFormat="1" x14ac:dyDescent="0.2"/>
    <row r="50" s="74" customFormat="1" x14ac:dyDescent="0.2"/>
    <row r="51" s="74" customFormat="1" x14ac:dyDescent="0.2"/>
    <row r="52" s="74" customFormat="1" x14ac:dyDescent="0.2"/>
    <row r="53" s="74" customFormat="1" x14ac:dyDescent="0.2"/>
    <row r="54" s="74" customFormat="1" x14ac:dyDescent="0.2"/>
    <row r="55" s="74" customFormat="1" x14ac:dyDescent="0.2"/>
    <row r="56" s="74" customFormat="1" x14ac:dyDescent="0.2"/>
    <row r="57" s="74" customFormat="1" x14ac:dyDescent="0.2"/>
    <row r="58" s="74" customFormat="1" x14ac:dyDescent="0.2"/>
    <row r="59" s="74" customFormat="1" x14ac:dyDescent="0.2"/>
    <row r="60" s="74" customFormat="1" x14ac:dyDescent="0.2"/>
    <row r="61" s="74" customFormat="1" x14ac:dyDescent="0.2"/>
    <row r="62" s="74" customFormat="1" x14ac:dyDescent="0.2"/>
    <row r="63" s="74" customFormat="1" x14ac:dyDescent="0.2"/>
    <row r="64" s="74" customFormat="1" x14ac:dyDescent="0.2"/>
    <row r="65" s="74" customFormat="1" x14ac:dyDescent="0.2"/>
    <row r="66" s="74" customFormat="1" x14ac:dyDescent="0.2"/>
    <row r="67" s="74" customFormat="1" x14ac:dyDescent="0.2"/>
    <row r="68" s="74" customFormat="1" x14ac:dyDescent="0.2"/>
    <row r="69" s="74" customFormat="1" x14ac:dyDescent="0.2"/>
    <row r="70" s="74" customFormat="1" x14ac:dyDescent="0.2"/>
    <row r="71" s="74" customFormat="1" x14ac:dyDescent="0.2"/>
    <row r="72" s="74" customFormat="1" x14ac:dyDescent="0.2"/>
    <row r="73" s="74" customFormat="1" x14ac:dyDescent="0.2"/>
    <row r="74" s="74" customFormat="1" x14ac:dyDescent="0.2"/>
    <row r="75" s="74" customFormat="1" x14ac:dyDescent="0.2"/>
    <row r="76" s="74" customFormat="1" x14ac:dyDescent="0.2"/>
    <row r="77" s="74" customFormat="1" x14ac:dyDescent="0.2"/>
    <row r="78" s="74" customFormat="1" x14ac:dyDescent="0.2"/>
    <row r="79" s="74" customFormat="1" x14ac:dyDescent="0.2"/>
    <row r="80" s="74" customFormat="1" x14ac:dyDescent="0.2"/>
    <row r="81" s="74" customFormat="1" x14ac:dyDescent="0.2"/>
    <row r="82" s="74" customFormat="1" x14ac:dyDescent="0.2"/>
    <row r="83" s="74" customFormat="1" x14ac:dyDescent="0.2"/>
    <row r="84" s="74" customFormat="1" x14ac:dyDescent="0.2"/>
    <row r="85" s="74" customFormat="1" x14ac:dyDescent="0.2"/>
    <row r="86" s="74" customFormat="1" x14ac:dyDescent="0.2"/>
    <row r="87" s="74" customFormat="1" x14ac:dyDescent="0.2"/>
    <row r="88" s="74" customFormat="1" x14ac:dyDescent="0.2"/>
    <row r="89" s="74" customFormat="1" x14ac:dyDescent="0.2"/>
    <row r="90" s="74" customFormat="1" x14ac:dyDescent="0.2"/>
    <row r="91" s="74" customFormat="1" x14ac:dyDescent="0.2"/>
    <row r="92" s="74" customFormat="1" x14ac:dyDescent="0.2"/>
    <row r="93" s="74" customFormat="1" x14ac:dyDescent="0.2"/>
    <row r="94" s="74" customFormat="1" x14ac:dyDescent="0.2"/>
    <row r="95" s="74" customFormat="1" x14ac:dyDescent="0.2"/>
    <row r="96" s="74" customFormat="1" x14ac:dyDescent="0.2"/>
    <row r="97" s="74" customFormat="1" x14ac:dyDescent="0.2"/>
    <row r="98" s="74" customFormat="1" x14ac:dyDescent="0.2"/>
    <row r="99" s="74" customFormat="1" x14ac:dyDescent="0.2"/>
    <row r="100" s="74" customFormat="1" x14ac:dyDescent="0.2"/>
    <row r="101" s="74" customFormat="1" x14ac:dyDescent="0.2"/>
  </sheetData>
  <sheetProtection algorithmName="SHA-512" hashValue="k4/z+O4EZcAcVjFZDh3veFTZtjHXZuSW+DhGoB3SkXtlZV3ezRsc+Do3xd5sgDG2+KFCCoWC1LthGgFfS1t3PQ==" saltValue="lX0QlKwucW7VkCHHTAYdEA==" spinCount="100000" sheet="1" objects="1" scenarios="1"/>
  <mergeCells count="2">
    <mergeCell ref="B6:G6"/>
    <mergeCell ref="C8:G8"/>
  </mergeCells>
  <pageMargins left="0.70866141732283472" right="0.70866141732283472" top="0.74803149606299213" bottom="0.74803149606299213" header="0.31496062992125984" footer="0.31496062992125984"/>
  <pageSetup paperSize="9" scale="84" orientation="landscape"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1:I24"/>
  <sheetViews>
    <sheetView showGridLines="0" zoomScale="95" zoomScaleNormal="95" workbookViewId="0">
      <selection activeCell="K18" sqref="K18"/>
    </sheetView>
  </sheetViews>
  <sheetFormatPr defaultRowHeight="12.75" x14ac:dyDescent="0.2"/>
  <cols>
    <col min="1" max="1" width="2.42578125" customWidth="1"/>
    <col min="2" max="2" width="18.28515625" customWidth="1"/>
    <col min="3" max="3" width="14.7109375" customWidth="1"/>
    <col min="4" max="4" width="15.5703125" customWidth="1"/>
    <col min="5" max="5" width="13.42578125" customWidth="1"/>
    <col min="6" max="6" width="14.28515625" customWidth="1"/>
    <col min="7" max="7" width="16.7109375" customWidth="1"/>
    <col min="8" max="8" width="20.140625" customWidth="1"/>
    <col min="9" max="9" width="3.42578125" customWidth="1"/>
  </cols>
  <sheetData>
    <row r="1" spans="1:9" ht="24.75" customHeight="1" x14ac:dyDescent="0.2">
      <c r="A1" s="15"/>
      <c r="B1" s="17" t="s">
        <v>57</v>
      </c>
      <c r="C1" s="16"/>
      <c r="D1" s="16"/>
      <c r="E1" s="16"/>
      <c r="F1" s="15"/>
      <c r="G1" s="15"/>
      <c r="H1" s="15"/>
      <c r="I1" s="10"/>
    </row>
    <row r="2" spans="1:9" x14ac:dyDescent="0.2">
      <c r="A2" s="10"/>
      <c r="B2" s="10"/>
      <c r="C2" s="10"/>
      <c r="D2" s="10"/>
      <c r="E2" s="10"/>
      <c r="F2" s="10"/>
      <c r="G2" s="10"/>
      <c r="H2" s="10"/>
      <c r="I2" s="10"/>
    </row>
    <row r="3" spans="1:9" ht="33" customHeight="1" x14ac:dyDescent="0.2">
      <c r="A3" s="10"/>
      <c r="B3" s="14" t="s">
        <v>55</v>
      </c>
      <c r="C3" s="476"/>
      <c r="D3" s="477"/>
      <c r="E3" s="477"/>
      <c r="F3" s="478"/>
      <c r="G3" s="10"/>
      <c r="H3" s="10"/>
      <c r="I3" s="10"/>
    </row>
    <row r="4" spans="1:9" ht="31.5" customHeight="1" x14ac:dyDescent="0.2">
      <c r="A4" s="10"/>
      <c r="B4" s="14" t="s">
        <v>56</v>
      </c>
      <c r="C4" s="476"/>
      <c r="D4" s="477"/>
      <c r="E4" s="477"/>
      <c r="F4" s="478"/>
      <c r="G4" s="10"/>
      <c r="H4" s="10"/>
      <c r="I4" s="10"/>
    </row>
    <row r="5" spans="1:9" x14ac:dyDescent="0.2">
      <c r="A5" s="10"/>
      <c r="B5" s="10"/>
      <c r="C5" s="10"/>
      <c r="D5" s="10"/>
      <c r="E5" s="10"/>
      <c r="F5" s="10"/>
      <c r="G5" s="10"/>
      <c r="H5" s="10"/>
      <c r="I5" s="10"/>
    </row>
    <row r="6" spans="1:9" x14ac:dyDescent="0.2">
      <c r="A6" s="10"/>
      <c r="B6" s="10"/>
      <c r="C6" s="10"/>
      <c r="D6" s="10"/>
      <c r="E6" s="10"/>
      <c r="F6" s="10"/>
      <c r="G6" s="10"/>
      <c r="H6" s="10"/>
      <c r="I6" s="10"/>
    </row>
    <row r="7" spans="1:9" ht="13.5" thickBot="1" x14ac:dyDescent="0.25">
      <c r="A7" s="10"/>
      <c r="B7" s="10"/>
      <c r="C7" s="10"/>
      <c r="D7" s="10"/>
      <c r="E7" s="10"/>
      <c r="F7" s="10"/>
      <c r="G7" s="10"/>
      <c r="H7" s="10"/>
      <c r="I7" s="10"/>
    </row>
    <row r="8" spans="1:9" ht="34.5" customHeight="1" x14ac:dyDescent="0.2">
      <c r="A8" s="10"/>
      <c r="B8" s="480" t="s">
        <v>27</v>
      </c>
      <c r="C8" s="481"/>
      <c r="D8" s="481"/>
      <c r="E8" s="482"/>
      <c r="F8" s="483" t="s">
        <v>28</v>
      </c>
      <c r="G8" s="484"/>
      <c r="H8" s="485"/>
      <c r="I8" s="11"/>
    </row>
    <row r="9" spans="1:9" ht="53.25" customHeight="1" thickBot="1" x14ac:dyDescent="0.25">
      <c r="A9" s="11"/>
      <c r="B9" s="36" t="s">
        <v>29</v>
      </c>
      <c r="C9" s="37" t="s">
        <v>30</v>
      </c>
      <c r="D9" s="37" t="s">
        <v>31</v>
      </c>
      <c r="E9" s="37" t="s">
        <v>53</v>
      </c>
      <c r="F9" s="12" t="s">
        <v>32</v>
      </c>
      <c r="G9" s="38" t="s">
        <v>33</v>
      </c>
      <c r="H9" s="39" t="s">
        <v>34</v>
      </c>
      <c r="I9" s="11"/>
    </row>
    <row r="10" spans="1:9" ht="31.5" customHeight="1" x14ac:dyDescent="0.2">
      <c r="A10" s="11"/>
      <c r="B10" s="18"/>
      <c r="C10" s="19"/>
      <c r="D10" s="19"/>
      <c r="E10" s="19"/>
      <c r="F10" s="20"/>
      <c r="G10" s="21"/>
      <c r="H10" s="33"/>
      <c r="I10" s="13"/>
    </row>
    <row r="11" spans="1:9" ht="31.5" customHeight="1" x14ac:dyDescent="0.2">
      <c r="A11" s="13"/>
      <c r="B11" s="22"/>
      <c r="C11" s="23"/>
      <c r="D11" s="23"/>
      <c r="E11" s="23"/>
      <c r="F11" s="24"/>
      <c r="G11" s="25"/>
      <c r="H11" s="34"/>
      <c r="I11" s="13"/>
    </row>
    <row r="12" spans="1:9" ht="31.5" customHeight="1" x14ac:dyDescent="0.2">
      <c r="A12" s="13"/>
      <c r="B12" s="22"/>
      <c r="C12" s="23"/>
      <c r="D12" s="23"/>
      <c r="E12" s="23"/>
      <c r="F12" s="24"/>
      <c r="G12" s="25"/>
      <c r="H12" s="34"/>
      <c r="I12" s="13"/>
    </row>
    <row r="13" spans="1:9" ht="31.5" customHeight="1" x14ac:dyDescent="0.2">
      <c r="A13" s="13"/>
      <c r="B13" s="22"/>
      <c r="C13" s="23"/>
      <c r="D13" s="23"/>
      <c r="E13" s="23"/>
      <c r="F13" s="24"/>
      <c r="G13" s="25"/>
      <c r="H13" s="34"/>
      <c r="I13" s="13"/>
    </row>
    <row r="14" spans="1:9" ht="31.5" customHeight="1" x14ac:dyDescent="0.2">
      <c r="A14" s="13"/>
      <c r="B14" s="22"/>
      <c r="C14" s="23"/>
      <c r="D14" s="23"/>
      <c r="E14" s="23"/>
      <c r="F14" s="24"/>
      <c r="G14" s="25"/>
      <c r="H14" s="34"/>
      <c r="I14" s="13"/>
    </row>
    <row r="15" spans="1:9" ht="31.5" customHeight="1" x14ac:dyDescent="0.2">
      <c r="A15" s="13"/>
      <c r="B15" s="26"/>
      <c r="C15" s="27"/>
      <c r="D15" s="27"/>
      <c r="E15" s="27"/>
      <c r="F15" s="28"/>
      <c r="G15" s="25"/>
      <c r="H15" s="34"/>
      <c r="I15" s="13"/>
    </row>
    <row r="16" spans="1:9" ht="31.5" customHeight="1" x14ac:dyDescent="0.2">
      <c r="A16" s="13"/>
      <c r="B16" s="22"/>
      <c r="C16" s="23"/>
      <c r="D16" s="23"/>
      <c r="E16" s="23"/>
      <c r="F16" s="24"/>
      <c r="G16" s="25"/>
      <c r="H16" s="34"/>
      <c r="I16" s="13"/>
    </row>
    <row r="17" spans="1:9" ht="31.5" customHeight="1" x14ac:dyDescent="0.2">
      <c r="A17" s="13"/>
      <c r="B17" s="22"/>
      <c r="C17" s="23"/>
      <c r="D17" s="23"/>
      <c r="E17" s="23"/>
      <c r="F17" s="24"/>
      <c r="G17" s="25"/>
      <c r="H17" s="34"/>
      <c r="I17" s="13"/>
    </row>
    <row r="18" spans="1:9" ht="31.5" customHeight="1" x14ac:dyDescent="0.2">
      <c r="B18" s="22"/>
      <c r="C18" s="23"/>
      <c r="D18" s="23"/>
      <c r="E18" s="23"/>
      <c r="F18" s="24"/>
      <c r="G18" s="25"/>
      <c r="H18" s="34"/>
    </row>
    <row r="19" spans="1:9" ht="31.5" customHeight="1" thickBot="1" x14ac:dyDescent="0.25">
      <c r="B19" s="29"/>
      <c r="C19" s="30"/>
      <c r="D19" s="30"/>
      <c r="E19" s="30"/>
      <c r="F19" s="31"/>
      <c r="G19" s="32"/>
      <c r="H19" s="35"/>
    </row>
    <row r="21" spans="1:9" x14ac:dyDescent="0.2">
      <c r="B21" s="479" t="s">
        <v>54</v>
      </c>
      <c r="C21" s="479"/>
      <c r="D21" s="479"/>
      <c r="E21" s="479"/>
      <c r="F21" s="479"/>
      <c r="G21" s="479"/>
      <c r="H21" s="479"/>
    </row>
    <row r="22" spans="1:9" x14ac:dyDescent="0.2">
      <c r="B22" s="479"/>
      <c r="C22" s="479"/>
      <c r="D22" s="479"/>
      <c r="E22" s="479"/>
      <c r="F22" s="479"/>
      <c r="G22" s="479"/>
      <c r="H22" s="479"/>
    </row>
    <row r="23" spans="1:9" x14ac:dyDescent="0.2">
      <c r="B23" s="479"/>
      <c r="C23" s="479"/>
      <c r="D23" s="479"/>
      <c r="E23" s="479"/>
      <c r="F23" s="479"/>
      <c r="G23" s="479"/>
      <c r="H23" s="479"/>
    </row>
    <row r="24" spans="1:9" x14ac:dyDescent="0.2">
      <c r="B24" s="479"/>
      <c r="C24" s="479"/>
      <c r="D24" s="479"/>
      <c r="E24" s="479"/>
      <c r="F24" s="479"/>
      <c r="G24" s="479"/>
      <c r="H24" s="479"/>
    </row>
  </sheetData>
  <sheetProtection sheet="1" objects="1" scenarios="1"/>
  <mergeCells count="5">
    <mergeCell ref="C3:F3"/>
    <mergeCell ref="C4:F4"/>
    <mergeCell ref="B21:H24"/>
    <mergeCell ref="B8:E8"/>
    <mergeCell ref="F8:H8"/>
  </mergeCells>
  <phoneticPr fontId="2" type="noConversion"/>
  <pageMargins left="0.75" right="0.75" top="1" bottom="1" header="0.5" footer="0.5"/>
  <pageSetup paperSize="9" scale="70"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92AD657453CE4E86EDA56BED6FCA2A" ma:contentTypeVersion="1" ma:contentTypeDescription="Create a new document." ma:contentTypeScope="" ma:versionID="dadeb6233ac281e1c981a6463b26a53d">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1AFE42B-ADA4-4E67-8A98-8C6AEE361932}">
  <ds:schemaRefs>
    <ds:schemaRef ds:uri="http://schemas.microsoft.com/sharepoint/v3/contenttype/forms"/>
  </ds:schemaRefs>
</ds:datastoreItem>
</file>

<file path=customXml/itemProps2.xml><?xml version="1.0" encoding="utf-8"?>
<ds:datastoreItem xmlns:ds="http://schemas.openxmlformats.org/officeDocument/2006/customXml" ds:itemID="{B9B5617A-5DE1-41BB-8BE1-13205388B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AEE32B-7F66-4B58-BAD4-CBE39A068497}">
  <ds:schemaRefs>
    <ds:schemaRef ds:uri="http://schemas.microsoft.com/office/2006/metadata/properties"/>
    <ds:schemaRef ds:uri="http://schemas.microsoft.com/office/infopath/2007/PartnerControls"/>
    <ds:schemaRef ds:uri="http://schemas.microsoft.com/sharepoint/v3"/>
  </ds:schemaRefs>
</ds:datastoreItem>
</file>

<file path=docMetadata/LabelInfo.xml><?xml version="1.0" encoding="utf-8"?>
<clbl:labelList xmlns:clbl="http://schemas.microsoft.com/office/2020/mipLabelMetadata">
  <clbl:label id="{b4199b9c-a89e-442f-9799-431511f14748}" enabled="1" method="Privileged" siteId="{10efe0bd-a030-4bca-809c-b5e6745e499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Gentamicin calculator</vt:lpstr>
      <vt:lpstr>Gentamicin guidelines</vt:lpstr>
      <vt:lpstr>Supplementary Monitoring Sheet</vt:lpstr>
      <vt:lpstr>'Gentamicin calculator'!Print_Area</vt:lpstr>
      <vt:lpstr>'Gentamicin guidelines'!Print_Area</vt:lpstr>
      <vt:lpstr>'Supplementary Monitoring Sheet'!Print_Area</vt:lpstr>
    </vt:vector>
  </TitlesOfParts>
  <Company>NHS Lothian eHealth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keywords>gentamicin calculator dose dosing</cp:keywords>
  <cp:lastModifiedBy>McKean, Dave</cp:lastModifiedBy>
  <cp:lastPrinted>2024-08-30T16:55:10Z</cp:lastPrinted>
  <dcterms:created xsi:type="dcterms:W3CDTF">2010-06-30T13:06:42Z</dcterms:created>
  <dcterms:modified xsi:type="dcterms:W3CDTF">2026-02-13T13:35:07Z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0x0101008292AD657453CE4E86EDA56BED6FCA2A</vt:lpwstr>
  </property>
</Properties>
</file>